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kimu\OneDrive\デスクトップ\"/>
    </mc:Choice>
  </mc:AlternateContent>
  <xr:revisionPtr revIDLastSave="0" documentId="8_{EEBBAB43-CF77-4A5C-89B2-D417142CFFF9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各種サイクル図" sheetId="13" r:id="rId1"/>
    <sheet name="夜間滞留人口と感染者数（元データ）" sheetId="15" r:id="rId2"/>
  </sheets>
  <definedNames>
    <definedName name="_GoBack" localSheetId="0">各種サイクル図!$H$2</definedName>
  </definedNames>
  <calcPr calcId="181029"/>
</workbook>
</file>

<file path=xl/calcChain.xml><?xml version="1.0" encoding="utf-8"?>
<calcChain xmlns="http://schemas.openxmlformats.org/spreadsheetml/2006/main">
  <c r="AP19" i="13" l="1"/>
  <c r="AQ19" i="13"/>
  <c r="AP20" i="13"/>
  <c r="AQ20" i="13"/>
  <c r="AP21" i="13"/>
  <c r="AQ21" i="13"/>
  <c r="AP22" i="13"/>
  <c r="AQ22" i="13"/>
  <c r="AP23" i="13"/>
  <c r="AQ23" i="13"/>
  <c r="AP24" i="13"/>
  <c r="AQ24" i="13"/>
  <c r="AP25" i="13"/>
  <c r="AQ25" i="13"/>
  <c r="AP26" i="13"/>
  <c r="AQ26" i="13"/>
  <c r="AP27" i="13"/>
  <c r="AQ27" i="13"/>
  <c r="AP28" i="13"/>
  <c r="AQ28" i="13"/>
  <c r="AP29" i="13"/>
  <c r="AQ29" i="13"/>
  <c r="AP30" i="13"/>
  <c r="AQ30" i="13"/>
  <c r="AP31" i="13"/>
  <c r="AQ31" i="13"/>
  <c r="AP32" i="13"/>
  <c r="AQ32" i="13"/>
  <c r="AP33" i="13"/>
  <c r="AQ33" i="13"/>
  <c r="AP34" i="13"/>
  <c r="AQ34" i="13"/>
  <c r="AP35" i="13"/>
  <c r="AQ35" i="13"/>
  <c r="AP36" i="13"/>
  <c r="AQ36" i="13"/>
  <c r="AP37" i="13"/>
  <c r="AQ37" i="13"/>
  <c r="AP38" i="13"/>
  <c r="AQ38" i="13"/>
  <c r="AP39" i="13"/>
  <c r="AQ39" i="13"/>
  <c r="AP40" i="13"/>
  <c r="AQ40" i="13"/>
  <c r="AP41" i="13"/>
  <c r="AQ41" i="13"/>
  <c r="AP42" i="13"/>
  <c r="AQ42" i="13"/>
  <c r="AP43" i="13"/>
  <c r="AQ43" i="13"/>
  <c r="AP44" i="13"/>
  <c r="AQ44" i="13"/>
  <c r="AP45" i="13"/>
  <c r="AQ45" i="13"/>
  <c r="AP46" i="13"/>
  <c r="AQ46" i="13"/>
  <c r="AP47" i="13"/>
  <c r="AQ47" i="13"/>
  <c r="AP48" i="13"/>
  <c r="AQ48" i="13"/>
  <c r="AP49" i="13"/>
  <c r="AQ49" i="13"/>
  <c r="AP50" i="13"/>
  <c r="AQ50" i="13"/>
  <c r="AP51" i="13"/>
  <c r="AQ51" i="13"/>
  <c r="AP52" i="13"/>
  <c r="AQ52" i="13"/>
  <c r="AP53" i="13"/>
  <c r="AQ53" i="13"/>
  <c r="AP54" i="13"/>
  <c r="AQ54" i="13"/>
  <c r="AP55" i="13"/>
  <c r="AQ55" i="13"/>
  <c r="AP56" i="13"/>
  <c r="AQ56" i="13"/>
  <c r="AP57" i="13"/>
  <c r="AQ57" i="13"/>
  <c r="AP58" i="13"/>
  <c r="AQ58" i="13"/>
  <c r="AP59" i="13"/>
  <c r="AQ59" i="13"/>
  <c r="AP60" i="13"/>
  <c r="AQ60" i="13"/>
  <c r="AP61" i="13"/>
  <c r="AQ61" i="13"/>
  <c r="AP62" i="13"/>
  <c r="AQ62" i="13"/>
  <c r="AP63" i="13"/>
  <c r="AQ63" i="13"/>
  <c r="AP64" i="13"/>
  <c r="AQ64" i="13"/>
  <c r="AP65" i="13"/>
  <c r="AQ65" i="13"/>
  <c r="AP66" i="13"/>
  <c r="AQ66" i="13"/>
  <c r="AP67" i="13"/>
  <c r="AQ67" i="13"/>
  <c r="AP68" i="13"/>
  <c r="AQ68" i="13"/>
  <c r="AP69" i="13"/>
  <c r="AQ69" i="13"/>
  <c r="AP70" i="13"/>
  <c r="AQ70" i="13"/>
  <c r="AP71" i="13"/>
  <c r="AQ71" i="13"/>
  <c r="AP72" i="13"/>
  <c r="AQ72" i="13"/>
  <c r="AP73" i="13"/>
  <c r="AQ73" i="13"/>
  <c r="AP74" i="13"/>
  <c r="AQ74" i="13"/>
  <c r="AP75" i="13"/>
  <c r="AQ75" i="13"/>
  <c r="AP76" i="13"/>
  <c r="AQ76" i="13"/>
  <c r="AP77" i="13"/>
  <c r="AQ77" i="13"/>
  <c r="AP78" i="13"/>
  <c r="AQ78" i="13"/>
  <c r="AP79" i="13"/>
  <c r="AQ79" i="13"/>
  <c r="AP80" i="13"/>
  <c r="AQ80" i="13"/>
  <c r="AP81" i="13"/>
  <c r="AQ81" i="13"/>
  <c r="AP82" i="13"/>
  <c r="AQ82" i="13"/>
  <c r="AP83" i="13"/>
  <c r="AQ83" i="13"/>
  <c r="AP84" i="13"/>
  <c r="AQ84" i="13"/>
  <c r="AP85" i="13"/>
  <c r="AQ85" i="13"/>
  <c r="AP86" i="13"/>
  <c r="AQ86" i="13"/>
  <c r="AP87" i="13"/>
  <c r="AQ87" i="13"/>
  <c r="AP88" i="13"/>
  <c r="AQ88" i="13"/>
  <c r="AP89" i="13"/>
  <c r="AQ89" i="13"/>
  <c r="AP90" i="13"/>
  <c r="AQ90" i="13"/>
  <c r="AP91" i="13"/>
  <c r="AQ91" i="13"/>
  <c r="AP92" i="13"/>
  <c r="AQ92" i="13"/>
  <c r="AP93" i="13"/>
  <c r="AQ93" i="13"/>
  <c r="AP94" i="13"/>
  <c r="AQ94" i="13"/>
  <c r="AP95" i="13"/>
  <c r="AQ95" i="13"/>
  <c r="AP96" i="13"/>
  <c r="AQ96" i="13"/>
  <c r="AP97" i="13"/>
  <c r="AQ97" i="13"/>
  <c r="AP98" i="13"/>
  <c r="AQ98" i="13"/>
  <c r="AP99" i="13"/>
  <c r="AQ99" i="13"/>
  <c r="AP100" i="13"/>
  <c r="AQ100" i="13"/>
  <c r="AP101" i="13"/>
  <c r="AQ101" i="13"/>
  <c r="AP102" i="13"/>
  <c r="AQ102" i="13"/>
  <c r="AP103" i="13"/>
  <c r="AQ103" i="13"/>
  <c r="AP104" i="13"/>
  <c r="AQ104" i="13"/>
  <c r="AP105" i="13"/>
  <c r="AQ105" i="13"/>
  <c r="AP106" i="13"/>
  <c r="AQ106" i="13"/>
  <c r="AP107" i="13"/>
  <c r="AQ107" i="13"/>
  <c r="AP108" i="13"/>
  <c r="AQ108" i="13"/>
  <c r="AP109" i="13"/>
  <c r="AQ109" i="13"/>
  <c r="AP110" i="13"/>
  <c r="AQ110" i="13"/>
  <c r="AP111" i="13"/>
  <c r="AQ111" i="13"/>
  <c r="AP112" i="13"/>
  <c r="AQ112" i="13"/>
  <c r="AP113" i="13"/>
  <c r="AQ113" i="13"/>
  <c r="AP114" i="13"/>
  <c r="AQ114" i="13"/>
  <c r="AP115" i="13"/>
  <c r="AQ115" i="13"/>
  <c r="AP116" i="13"/>
  <c r="AQ116" i="13"/>
  <c r="AP117" i="13"/>
  <c r="AQ117" i="13"/>
  <c r="AP118" i="13"/>
  <c r="AQ118" i="13"/>
  <c r="AP119" i="13"/>
  <c r="AQ119" i="13"/>
  <c r="AP120" i="13"/>
  <c r="AQ120" i="13"/>
  <c r="AP121" i="13"/>
  <c r="AQ121" i="13"/>
  <c r="AP122" i="13"/>
  <c r="AQ122" i="13"/>
  <c r="AP123" i="13"/>
  <c r="AQ123" i="13"/>
  <c r="AP124" i="13"/>
  <c r="AQ124" i="13"/>
  <c r="AP125" i="13"/>
  <c r="AQ125" i="13"/>
  <c r="AP126" i="13"/>
  <c r="AQ126" i="13"/>
  <c r="AP127" i="13"/>
  <c r="AQ127" i="13"/>
  <c r="AP128" i="13"/>
  <c r="AQ128" i="13"/>
  <c r="AP129" i="13"/>
  <c r="AQ129" i="13"/>
  <c r="AP130" i="13"/>
  <c r="AQ130" i="13"/>
  <c r="AP131" i="13"/>
  <c r="AQ131" i="13"/>
  <c r="AP132" i="13"/>
  <c r="AQ132" i="13"/>
  <c r="AP133" i="13"/>
  <c r="AQ133" i="13"/>
  <c r="AP134" i="13"/>
  <c r="AQ134" i="13"/>
  <c r="AP135" i="13"/>
  <c r="AQ135" i="13"/>
  <c r="AP136" i="13"/>
  <c r="AQ136" i="13"/>
  <c r="AP137" i="13"/>
  <c r="AQ137" i="13"/>
  <c r="AP138" i="13"/>
  <c r="AQ138" i="13"/>
  <c r="AP139" i="13"/>
  <c r="AQ139" i="13"/>
  <c r="AP140" i="13"/>
  <c r="AQ140" i="13"/>
  <c r="AP141" i="13"/>
  <c r="AQ141" i="13"/>
  <c r="AP142" i="13"/>
  <c r="AQ142" i="13"/>
  <c r="AP143" i="13"/>
  <c r="AQ143" i="13"/>
  <c r="AP144" i="13"/>
  <c r="AQ144" i="13"/>
  <c r="AP145" i="13"/>
  <c r="AQ145" i="13"/>
  <c r="AP146" i="13"/>
  <c r="AQ146" i="13"/>
  <c r="AP147" i="13"/>
  <c r="AQ147" i="13"/>
  <c r="AP148" i="13"/>
  <c r="AQ148" i="13"/>
  <c r="AP149" i="13"/>
  <c r="AQ149" i="13"/>
  <c r="AP150" i="13"/>
  <c r="AQ150" i="13"/>
  <c r="AP151" i="13"/>
  <c r="AQ151" i="13"/>
  <c r="AP152" i="13"/>
  <c r="AQ152" i="13"/>
  <c r="AP153" i="13"/>
  <c r="AQ153" i="13"/>
  <c r="AP154" i="13"/>
  <c r="AQ154" i="13"/>
  <c r="AP155" i="13"/>
  <c r="AQ155" i="13"/>
  <c r="AP156" i="13"/>
  <c r="AQ156" i="13"/>
  <c r="AP157" i="13"/>
  <c r="AQ157" i="13"/>
  <c r="AP158" i="13"/>
  <c r="AQ158" i="13"/>
  <c r="AP159" i="13"/>
  <c r="AQ159" i="13"/>
  <c r="AP160" i="13"/>
  <c r="AQ160" i="13"/>
  <c r="AP161" i="13"/>
  <c r="AQ161" i="13"/>
  <c r="AP162" i="13"/>
  <c r="AQ162" i="13"/>
  <c r="AP163" i="13"/>
  <c r="AQ163" i="13"/>
  <c r="AP164" i="13"/>
  <c r="AQ164" i="13"/>
  <c r="AP165" i="13"/>
  <c r="AQ165" i="13"/>
  <c r="AP166" i="13"/>
  <c r="AQ166" i="13"/>
  <c r="AP167" i="13"/>
  <c r="AQ167" i="13"/>
  <c r="AP168" i="13"/>
  <c r="AQ168" i="13"/>
  <c r="AP169" i="13"/>
  <c r="AQ169" i="13"/>
  <c r="AP170" i="13"/>
  <c r="AQ170" i="13"/>
  <c r="AP171" i="13"/>
  <c r="AQ171" i="13"/>
  <c r="AP172" i="13"/>
  <c r="AQ172" i="13"/>
  <c r="AP173" i="13"/>
  <c r="AQ173" i="13"/>
  <c r="AP174" i="13"/>
  <c r="AQ174" i="13"/>
  <c r="AP175" i="13"/>
  <c r="AQ175" i="13"/>
  <c r="AP176" i="13"/>
  <c r="AQ176" i="13"/>
  <c r="AP177" i="13"/>
  <c r="AQ177" i="13"/>
  <c r="AP178" i="13"/>
  <c r="AQ178" i="13"/>
  <c r="AP179" i="13"/>
  <c r="AQ179" i="13"/>
  <c r="AP180" i="13"/>
  <c r="AQ180" i="13"/>
  <c r="AP181" i="13"/>
  <c r="AQ181" i="13"/>
  <c r="AP182" i="13"/>
  <c r="AQ182" i="13"/>
  <c r="AP183" i="13"/>
  <c r="AQ183" i="13"/>
  <c r="AP184" i="13"/>
  <c r="AQ184" i="13"/>
  <c r="AP185" i="13"/>
  <c r="AQ185" i="13"/>
  <c r="AP186" i="13"/>
  <c r="AQ186" i="13"/>
  <c r="AP187" i="13"/>
  <c r="AQ187" i="13"/>
  <c r="AP188" i="13"/>
  <c r="AQ188" i="13"/>
  <c r="AP189" i="13"/>
  <c r="AQ189" i="13"/>
  <c r="AP190" i="13"/>
  <c r="AQ190" i="13"/>
  <c r="AP191" i="13"/>
  <c r="AQ191" i="13"/>
  <c r="AP192" i="13"/>
  <c r="AQ192" i="13"/>
  <c r="AP193" i="13"/>
  <c r="AQ193" i="13"/>
  <c r="AP194" i="13"/>
  <c r="AQ194" i="13"/>
  <c r="AP195" i="13"/>
  <c r="AQ195" i="13"/>
  <c r="AP196" i="13"/>
  <c r="AQ196" i="13"/>
  <c r="AP197" i="13"/>
  <c r="AQ197" i="13"/>
  <c r="AP198" i="13"/>
  <c r="AQ198" i="13"/>
  <c r="AP199" i="13"/>
  <c r="AQ199" i="13"/>
  <c r="AP200" i="13"/>
  <c r="AQ200" i="13"/>
  <c r="AP201" i="13"/>
  <c r="AQ201" i="13"/>
  <c r="AP202" i="13"/>
  <c r="AQ202" i="13"/>
  <c r="AP203" i="13"/>
  <c r="AQ203" i="13"/>
  <c r="AP204" i="13"/>
  <c r="AQ204" i="13"/>
  <c r="AP205" i="13"/>
  <c r="AQ205" i="13"/>
  <c r="AP206" i="13"/>
  <c r="AQ206" i="13"/>
  <c r="AP207" i="13"/>
  <c r="AQ207" i="13"/>
  <c r="AP208" i="13"/>
  <c r="AQ208" i="13"/>
  <c r="AP209" i="13"/>
  <c r="AQ209" i="13"/>
  <c r="AP210" i="13"/>
  <c r="AQ210" i="13"/>
  <c r="AP211" i="13"/>
  <c r="AQ211" i="13"/>
  <c r="AP212" i="13"/>
  <c r="AQ212" i="13"/>
  <c r="AP213" i="13"/>
  <c r="AQ213" i="13"/>
  <c r="AP214" i="13"/>
  <c r="AQ214" i="13"/>
  <c r="AP215" i="13"/>
  <c r="AQ215" i="13"/>
  <c r="AP216" i="13"/>
  <c r="AQ216" i="13"/>
  <c r="AP217" i="13"/>
  <c r="AQ217" i="13"/>
  <c r="AP218" i="13"/>
  <c r="AQ218" i="13"/>
  <c r="AQ18" i="13"/>
  <c r="AP18" i="13"/>
  <c r="AR11" i="13"/>
  <c r="AR10" i="13"/>
  <c r="AC18" i="13"/>
  <c r="AB19" i="13" s="1"/>
  <c r="Y19" i="13"/>
  <c r="Y20" i="13" s="1"/>
  <c r="Y21" i="13" s="1"/>
  <c r="Y22" i="13" s="1"/>
  <c r="Y23" i="13" s="1"/>
  <c r="Y24" i="13" s="1"/>
  <c r="Y25" i="13" s="1"/>
  <c r="Y26" i="13" s="1"/>
  <c r="Y27" i="13" s="1"/>
  <c r="Y28" i="13" s="1"/>
  <c r="Y29" i="13" s="1"/>
  <c r="Y30" i="13" s="1"/>
  <c r="Y31" i="13" s="1"/>
  <c r="Y32" i="13" s="1"/>
  <c r="Y33" i="13" s="1"/>
  <c r="Y34" i="13" s="1"/>
  <c r="Y35" i="13" s="1"/>
  <c r="Y36" i="13" s="1"/>
  <c r="Y37" i="13" s="1"/>
  <c r="Y38" i="13" s="1"/>
  <c r="Y39" i="13" s="1"/>
  <c r="Y40" i="13" s="1"/>
  <c r="Y41" i="13" s="1"/>
  <c r="Y42" i="13" s="1"/>
  <c r="Y43" i="13" s="1"/>
  <c r="Y44" i="13" s="1"/>
  <c r="Y45" i="13" s="1"/>
  <c r="Y46" i="13" s="1"/>
  <c r="Y47" i="13" s="1"/>
  <c r="Y48" i="13" s="1"/>
  <c r="Y49" i="13" s="1"/>
  <c r="Y50" i="13" s="1"/>
  <c r="Y51" i="13" s="1"/>
  <c r="Y52" i="13" s="1"/>
  <c r="Y53" i="13" s="1"/>
  <c r="Y54" i="13" s="1"/>
  <c r="Y55" i="13" s="1"/>
  <c r="Y56" i="13" s="1"/>
  <c r="Y57" i="13" s="1"/>
  <c r="Y58" i="13" s="1"/>
  <c r="Y59" i="13" s="1"/>
  <c r="Y60" i="13" s="1"/>
  <c r="Y61" i="13" s="1"/>
  <c r="Y62" i="13" s="1"/>
  <c r="Y63" i="13" s="1"/>
  <c r="Y64" i="13" s="1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Y79" i="13" s="1"/>
  <c r="Y80" i="13" s="1"/>
  <c r="Y81" i="13" s="1"/>
  <c r="Y82" i="13" s="1"/>
  <c r="Y83" i="13" s="1"/>
  <c r="Y84" i="13" s="1"/>
  <c r="Y85" i="13" s="1"/>
  <c r="Y86" i="13" s="1"/>
  <c r="Y87" i="13" s="1"/>
  <c r="Y88" i="13" s="1"/>
  <c r="Y89" i="13" s="1"/>
  <c r="Y90" i="13" s="1"/>
  <c r="Y91" i="13" s="1"/>
  <c r="Y92" i="13" s="1"/>
  <c r="Y93" i="13" s="1"/>
  <c r="Y94" i="13" s="1"/>
  <c r="Y95" i="13" s="1"/>
  <c r="Y96" i="13" s="1"/>
  <c r="Y97" i="13" s="1"/>
  <c r="Y98" i="13" s="1"/>
  <c r="Y99" i="13" s="1"/>
  <c r="Y100" i="13" s="1"/>
  <c r="Y101" i="13" s="1"/>
  <c r="Y102" i="13" s="1"/>
  <c r="Y103" i="13" s="1"/>
  <c r="Y104" i="13" s="1"/>
  <c r="Y105" i="13" s="1"/>
  <c r="Y106" i="13" s="1"/>
  <c r="Y107" i="13" s="1"/>
  <c r="Y108" i="13" s="1"/>
  <c r="Y109" i="13" s="1"/>
  <c r="Y110" i="13" s="1"/>
  <c r="Y111" i="13" s="1"/>
  <c r="Y112" i="13" s="1"/>
  <c r="Y113" i="13" s="1"/>
  <c r="Y114" i="13" s="1"/>
  <c r="Y115" i="13" s="1"/>
  <c r="Y116" i="13" s="1"/>
  <c r="Y117" i="13" s="1"/>
  <c r="Y118" i="13" s="1"/>
  <c r="Y119" i="13" s="1"/>
  <c r="Y120" i="13" s="1"/>
  <c r="Y121" i="13" s="1"/>
  <c r="Y122" i="13" s="1"/>
  <c r="Y123" i="13" s="1"/>
  <c r="Y124" i="13" s="1"/>
  <c r="Y125" i="13" s="1"/>
  <c r="Y126" i="13" s="1"/>
  <c r="Y127" i="13" s="1"/>
  <c r="Y128" i="13" s="1"/>
  <c r="Y129" i="13" s="1"/>
  <c r="Y130" i="13" s="1"/>
  <c r="Y131" i="13" s="1"/>
  <c r="Y132" i="13" s="1"/>
  <c r="Y133" i="13" s="1"/>
  <c r="Y134" i="13" s="1"/>
  <c r="Y135" i="13" s="1"/>
  <c r="Y136" i="13" s="1"/>
  <c r="Y137" i="13" s="1"/>
  <c r="Y138" i="13" s="1"/>
  <c r="Y139" i="13" s="1"/>
  <c r="Y140" i="13" s="1"/>
  <c r="Y141" i="13" s="1"/>
  <c r="Y142" i="13" s="1"/>
  <c r="Y143" i="13" s="1"/>
  <c r="Y144" i="13" s="1"/>
  <c r="Y145" i="13" s="1"/>
  <c r="Y146" i="13" s="1"/>
  <c r="Y147" i="13" s="1"/>
  <c r="Y148" i="13" s="1"/>
  <c r="Y149" i="13" s="1"/>
  <c r="Y150" i="13" s="1"/>
  <c r="Y151" i="13" s="1"/>
  <c r="Y152" i="13" s="1"/>
  <c r="Y153" i="13" s="1"/>
  <c r="Y154" i="13" s="1"/>
  <c r="Y155" i="13" s="1"/>
  <c r="Y156" i="13" s="1"/>
  <c r="Y157" i="13" s="1"/>
  <c r="Y158" i="13" s="1"/>
  <c r="Y159" i="13" s="1"/>
  <c r="Y160" i="13" s="1"/>
  <c r="Y161" i="13" s="1"/>
  <c r="Y162" i="13" s="1"/>
  <c r="Y163" i="13" s="1"/>
  <c r="Y164" i="13" s="1"/>
  <c r="Y165" i="13" s="1"/>
  <c r="Y166" i="13" s="1"/>
  <c r="Y167" i="13" s="1"/>
  <c r="Y168" i="13" s="1"/>
  <c r="Y169" i="13" s="1"/>
  <c r="Y170" i="13" s="1"/>
  <c r="Y171" i="13" s="1"/>
  <c r="Y172" i="13" s="1"/>
  <c r="Y173" i="13" s="1"/>
  <c r="Y174" i="13" s="1"/>
  <c r="Y175" i="13" s="1"/>
  <c r="Y176" i="13" s="1"/>
  <c r="Y177" i="13" s="1"/>
  <c r="Y178" i="13" s="1"/>
  <c r="Y179" i="13" s="1"/>
  <c r="Y180" i="13" s="1"/>
  <c r="Y181" i="13" s="1"/>
  <c r="Y182" i="13" s="1"/>
  <c r="Y183" i="13" s="1"/>
  <c r="Y184" i="13" s="1"/>
  <c r="Y185" i="13" s="1"/>
  <c r="Y186" i="13" s="1"/>
  <c r="Y187" i="13" s="1"/>
  <c r="Y188" i="13" s="1"/>
  <c r="Y189" i="13" s="1"/>
  <c r="Y190" i="13" s="1"/>
  <c r="Y191" i="13" s="1"/>
  <c r="Y192" i="13" s="1"/>
  <c r="Y193" i="13" s="1"/>
  <c r="Y194" i="13" s="1"/>
  <c r="Y195" i="13" s="1"/>
  <c r="Y196" i="13" s="1"/>
  <c r="Y197" i="13" s="1"/>
  <c r="Y198" i="13" s="1"/>
  <c r="Y199" i="13" s="1"/>
  <c r="Y200" i="13" s="1"/>
  <c r="Y201" i="13" s="1"/>
  <c r="Y202" i="13" s="1"/>
  <c r="Y203" i="13" s="1"/>
  <c r="Y204" i="13" s="1"/>
  <c r="Y205" i="13" s="1"/>
  <c r="Y206" i="13" s="1"/>
  <c r="Y207" i="13" s="1"/>
  <c r="Y208" i="13" s="1"/>
  <c r="Y209" i="13" s="1"/>
  <c r="Y210" i="13" s="1"/>
  <c r="Y211" i="13" s="1"/>
  <c r="Y212" i="13" s="1"/>
  <c r="Y213" i="13" s="1"/>
  <c r="Y214" i="13" s="1"/>
  <c r="Y215" i="13" s="1"/>
  <c r="Y216" i="13" s="1"/>
  <c r="Y217" i="13" s="1"/>
  <c r="Y218" i="13" s="1"/>
  <c r="AA18" i="13"/>
  <c r="AE49" i="13"/>
  <c r="Z19" i="13"/>
  <c r="R18" i="13"/>
  <c r="Q19" i="13" s="1"/>
  <c r="P18" i="13"/>
  <c r="O19" i="13" s="1"/>
  <c r="W16" i="13"/>
  <c r="W17" i="13"/>
  <c r="W18" i="13"/>
  <c r="V16" i="13"/>
  <c r="V17" i="13"/>
  <c r="V18" i="13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11" i="15"/>
  <c r="G71" i="15"/>
  <c r="G70" i="15"/>
  <c r="G69" i="15"/>
  <c r="G68" i="15"/>
  <c r="G66" i="15"/>
  <c r="G67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27" i="15"/>
  <c r="J13" i="13"/>
  <c r="H20" i="13" s="1"/>
  <c r="J12" i="13"/>
  <c r="G67" i="13" s="1"/>
  <c r="V12" i="13"/>
  <c r="AE187" i="13" s="1"/>
  <c r="V11" i="13"/>
  <c r="AD80" i="13" s="1"/>
  <c r="N19" i="13"/>
  <c r="AM18" i="13"/>
  <c r="AL19" i="13" s="1"/>
  <c r="AO18" i="13"/>
  <c r="AN19" i="13" s="1"/>
  <c r="AK19" i="13"/>
  <c r="AK20" i="13" s="1"/>
  <c r="AK21" i="13" s="1"/>
  <c r="AK22" i="13" s="1"/>
  <c r="AK23" i="13" s="1"/>
  <c r="AK24" i="13" s="1"/>
  <c r="AK25" i="13" s="1"/>
  <c r="AK26" i="13" s="1"/>
  <c r="AK27" i="13" s="1"/>
  <c r="AK28" i="13" s="1"/>
  <c r="AK29" i="13" s="1"/>
  <c r="AK30" i="13" s="1"/>
  <c r="AK31" i="13" s="1"/>
  <c r="AK32" i="13" s="1"/>
  <c r="AK33" i="13" s="1"/>
  <c r="AK34" i="13" s="1"/>
  <c r="AK35" i="13" s="1"/>
  <c r="AK36" i="13" s="1"/>
  <c r="AK37" i="13" s="1"/>
  <c r="AK38" i="13" s="1"/>
  <c r="AK39" i="13" s="1"/>
  <c r="AK40" i="13" s="1"/>
  <c r="AK41" i="13" s="1"/>
  <c r="AK42" i="13" s="1"/>
  <c r="AK43" i="13" s="1"/>
  <c r="AK44" i="13" s="1"/>
  <c r="AK45" i="13" s="1"/>
  <c r="AK46" i="13" s="1"/>
  <c r="AK47" i="13" s="1"/>
  <c r="AK48" i="13" s="1"/>
  <c r="AK49" i="13" s="1"/>
  <c r="AK50" i="13" s="1"/>
  <c r="AK51" i="13" s="1"/>
  <c r="AK52" i="13" s="1"/>
  <c r="AK53" i="13" s="1"/>
  <c r="AK54" i="13" s="1"/>
  <c r="AK55" i="13" s="1"/>
  <c r="AK56" i="13" s="1"/>
  <c r="AK57" i="13" s="1"/>
  <c r="AK58" i="13" s="1"/>
  <c r="AK59" i="13" s="1"/>
  <c r="AK60" i="13" s="1"/>
  <c r="AK61" i="13" s="1"/>
  <c r="AK62" i="13" s="1"/>
  <c r="AK63" i="13" s="1"/>
  <c r="AK64" i="13" s="1"/>
  <c r="AK65" i="13" s="1"/>
  <c r="AK66" i="13" s="1"/>
  <c r="AK67" i="13" s="1"/>
  <c r="AK68" i="13" s="1"/>
  <c r="AK69" i="13" s="1"/>
  <c r="AK70" i="13" s="1"/>
  <c r="AK71" i="13" s="1"/>
  <c r="AK72" i="13" s="1"/>
  <c r="AK73" i="13" s="1"/>
  <c r="AK74" i="13" s="1"/>
  <c r="AK75" i="13" s="1"/>
  <c r="AK76" i="13" s="1"/>
  <c r="AK77" i="13" s="1"/>
  <c r="AK78" i="13" s="1"/>
  <c r="AK79" i="13" s="1"/>
  <c r="AK80" i="13" s="1"/>
  <c r="AK81" i="13" s="1"/>
  <c r="AK82" i="13" s="1"/>
  <c r="AK83" i="13" s="1"/>
  <c r="AK84" i="13" s="1"/>
  <c r="AK85" i="13" s="1"/>
  <c r="AK86" i="13" s="1"/>
  <c r="AK87" i="13" s="1"/>
  <c r="AK88" i="13" s="1"/>
  <c r="AK89" i="13" s="1"/>
  <c r="AK90" i="13" s="1"/>
  <c r="AK91" i="13" s="1"/>
  <c r="AK92" i="13" s="1"/>
  <c r="AK93" i="13" s="1"/>
  <c r="AK94" i="13" s="1"/>
  <c r="AK95" i="13" s="1"/>
  <c r="AK96" i="13" s="1"/>
  <c r="AK97" i="13" s="1"/>
  <c r="AK98" i="13" s="1"/>
  <c r="AK99" i="13" s="1"/>
  <c r="AK100" i="13" s="1"/>
  <c r="AK101" i="13" s="1"/>
  <c r="AK102" i="13" s="1"/>
  <c r="AK103" i="13" s="1"/>
  <c r="AK104" i="13" s="1"/>
  <c r="AK105" i="13" s="1"/>
  <c r="AK106" i="13" s="1"/>
  <c r="AK107" i="13" s="1"/>
  <c r="AK108" i="13" s="1"/>
  <c r="AK109" i="13" s="1"/>
  <c r="AK110" i="13" s="1"/>
  <c r="AK111" i="13" s="1"/>
  <c r="AK112" i="13" s="1"/>
  <c r="AK113" i="13" s="1"/>
  <c r="AK114" i="13" s="1"/>
  <c r="AK115" i="13" s="1"/>
  <c r="AK116" i="13" s="1"/>
  <c r="AK117" i="13" s="1"/>
  <c r="AK118" i="13" s="1"/>
  <c r="AK119" i="13" s="1"/>
  <c r="AK120" i="13" s="1"/>
  <c r="AK121" i="13" s="1"/>
  <c r="AK122" i="13" s="1"/>
  <c r="AK123" i="13" s="1"/>
  <c r="AK124" i="13" s="1"/>
  <c r="AK125" i="13" s="1"/>
  <c r="AK126" i="13" s="1"/>
  <c r="AK127" i="13" s="1"/>
  <c r="AK128" i="13" s="1"/>
  <c r="AK129" i="13" s="1"/>
  <c r="AK130" i="13" s="1"/>
  <c r="AK131" i="13" s="1"/>
  <c r="AK132" i="13" s="1"/>
  <c r="AK133" i="13" s="1"/>
  <c r="AK134" i="13" s="1"/>
  <c r="AK135" i="13" s="1"/>
  <c r="AK136" i="13" s="1"/>
  <c r="AK137" i="13" s="1"/>
  <c r="AK138" i="13" s="1"/>
  <c r="AK139" i="13" s="1"/>
  <c r="AK140" i="13" s="1"/>
  <c r="AK141" i="13" s="1"/>
  <c r="AK142" i="13" s="1"/>
  <c r="AK143" i="13" s="1"/>
  <c r="AK144" i="13" s="1"/>
  <c r="AK145" i="13" s="1"/>
  <c r="AK146" i="13" s="1"/>
  <c r="AK147" i="13" s="1"/>
  <c r="AK148" i="13" s="1"/>
  <c r="AK149" i="13" s="1"/>
  <c r="AK150" i="13" s="1"/>
  <c r="AK151" i="13" s="1"/>
  <c r="AK152" i="13" s="1"/>
  <c r="AK153" i="13" s="1"/>
  <c r="AK154" i="13" s="1"/>
  <c r="AK155" i="13" s="1"/>
  <c r="AK156" i="13" s="1"/>
  <c r="AK157" i="13" s="1"/>
  <c r="AK158" i="13" s="1"/>
  <c r="AK159" i="13" s="1"/>
  <c r="AK160" i="13" s="1"/>
  <c r="AK161" i="13" s="1"/>
  <c r="AK162" i="13" s="1"/>
  <c r="AK163" i="13" s="1"/>
  <c r="AK164" i="13" s="1"/>
  <c r="AK165" i="13" s="1"/>
  <c r="AK166" i="13" s="1"/>
  <c r="AK167" i="13" s="1"/>
  <c r="AK168" i="13" s="1"/>
  <c r="AK169" i="13" s="1"/>
  <c r="AK170" i="13" s="1"/>
  <c r="AK171" i="13" s="1"/>
  <c r="AK172" i="13" s="1"/>
  <c r="AK173" i="13" s="1"/>
  <c r="AK174" i="13" s="1"/>
  <c r="AK175" i="13" s="1"/>
  <c r="AK176" i="13" s="1"/>
  <c r="AK177" i="13" s="1"/>
  <c r="AK178" i="13" s="1"/>
  <c r="AK179" i="13" s="1"/>
  <c r="AK180" i="13" s="1"/>
  <c r="AK181" i="13" s="1"/>
  <c r="AK182" i="13" s="1"/>
  <c r="AK183" i="13" s="1"/>
  <c r="AK184" i="13" s="1"/>
  <c r="AK185" i="13" s="1"/>
  <c r="AK186" i="13" s="1"/>
  <c r="AK187" i="13" s="1"/>
  <c r="AK188" i="13" s="1"/>
  <c r="AK189" i="13" s="1"/>
  <c r="AK190" i="13" s="1"/>
  <c r="AK191" i="13" s="1"/>
  <c r="AK192" i="13" s="1"/>
  <c r="AK193" i="13" s="1"/>
  <c r="AK194" i="13" s="1"/>
  <c r="AK195" i="13" s="1"/>
  <c r="AK196" i="13" s="1"/>
  <c r="AK197" i="13" s="1"/>
  <c r="AK198" i="13" s="1"/>
  <c r="AK199" i="13" s="1"/>
  <c r="AK200" i="13" s="1"/>
  <c r="AK201" i="13" s="1"/>
  <c r="AK202" i="13" s="1"/>
  <c r="AK203" i="13" s="1"/>
  <c r="AK204" i="13" s="1"/>
  <c r="AK205" i="13" s="1"/>
  <c r="AK206" i="13" s="1"/>
  <c r="AK207" i="13" s="1"/>
  <c r="AK208" i="13" s="1"/>
  <c r="AK209" i="13" s="1"/>
  <c r="AK210" i="13" s="1"/>
  <c r="AK211" i="13" s="1"/>
  <c r="AK212" i="13" s="1"/>
  <c r="AK213" i="13" s="1"/>
  <c r="AK214" i="13" s="1"/>
  <c r="AK215" i="13" s="1"/>
  <c r="AK216" i="13" s="1"/>
  <c r="AK217" i="13" s="1"/>
  <c r="AK218" i="13" s="1"/>
  <c r="N20" i="13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AE127" i="13" l="1"/>
  <c r="AD21" i="13"/>
  <c r="H201" i="13"/>
  <c r="AE81" i="13"/>
  <c r="AE191" i="13"/>
  <c r="H185" i="13"/>
  <c r="AE95" i="13"/>
  <c r="H217" i="13"/>
  <c r="H177" i="13"/>
  <c r="H209" i="13"/>
  <c r="H169" i="13"/>
  <c r="AE65" i="13"/>
  <c r="AE159" i="13"/>
  <c r="H193" i="13"/>
  <c r="H48" i="13"/>
  <c r="AD29" i="13"/>
  <c r="AD52" i="13"/>
  <c r="AD84" i="13"/>
  <c r="AE143" i="13"/>
  <c r="AD37" i="13"/>
  <c r="S139" i="13"/>
  <c r="AD45" i="13"/>
  <c r="AD74" i="13"/>
  <c r="AE111" i="13"/>
  <c r="AE175" i="13"/>
  <c r="S112" i="13"/>
  <c r="P19" i="13"/>
  <c r="AD25" i="13"/>
  <c r="AD33" i="13"/>
  <c r="AD41" i="13"/>
  <c r="AD58" i="13"/>
  <c r="AD68" i="13"/>
  <c r="H215" i="13"/>
  <c r="H199" i="13"/>
  <c r="H183" i="13"/>
  <c r="H167" i="13"/>
  <c r="S116" i="13"/>
  <c r="AD19" i="13"/>
  <c r="AD27" i="13"/>
  <c r="AD35" i="13"/>
  <c r="AD43" i="13"/>
  <c r="AD50" i="13"/>
  <c r="AD60" i="13"/>
  <c r="AE73" i="13"/>
  <c r="AD82" i="13"/>
  <c r="AE107" i="13"/>
  <c r="AE139" i="13"/>
  <c r="AE171" i="13"/>
  <c r="H207" i="13"/>
  <c r="H191" i="13"/>
  <c r="H175" i="13"/>
  <c r="H40" i="13"/>
  <c r="T158" i="13"/>
  <c r="AD18" i="13"/>
  <c r="AD23" i="13"/>
  <c r="AD31" i="13"/>
  <c r="AD39" i="13"/>
  <c r="AD47" i="13"/>
  <c r="AE57" i="13"/>
  <c r="AD66" i="13"/>
  <c r="AD76" i="13"/>
  <c r="AE91" i="13"/>
  <c r="AE123" i="13"/>
  <c r="AE155" i="13"/>
  <c r="T181" i="13"/>
  <c r="AE218" i="13"/>
  <c r="AE214" i="13"/>
  <c r="AE210" i="13"/>
  <c r="AE206" i="13"/>
  <c r="AE202" i="13"/>
  <c r="AE198" i="13"/>
  <c r="AE194" i="13"/>
  <c r="AE190" i="13"/>
  <c r="AE186" i="13"/>
  <c r="AE182" i="13"/>
  <c r="AE178" i="13"/>
  <c r="AE174" i="13"/>
  <c r="AE170" i="13"/>
  <c r="AE166" i="13"/>
  <c r="AE162" i="13"/>
  <c r="AE158" i="13"/>
  <c r="AE154" i="13"/>
  <c r="AE150" i="13"/>
  <c r="AE146" i="13"/>
  <c r="AE142" i="13"/>
  <c r="AE138" i="13"/>
  <c r="AE134" i="13"/>
  <c r="AE130" i="13"/>
  <c r="AE126" i="13"/>
  <c r="AE122" i="13"/>
  <c r="AE118" i="13"/>
  <c r="AE114" i="13"/>
  <c r="AE110" i="13"/>
  <c r="AE106" i="13"/>
  <c r="AE102" i="13"/>
  <c r="AE98" i="13"/>
  <c r="AE94" i="13"/>
  <c r="AE90" i="13"/>
  <c r="AE86" i="13"/>
  <c r="AE83" i="13"/>
  <c r="AE80" i="13"/>
  <c r="AE75" i="13"/>
  <c r="AE72" i="13"/>
  <c r="AE67" i="13"/>
  <c r="AE64" i="13"/>
  <c r="AE59" i="13"/>
  <c r="AE56" i="13"/>
  <c r="AE51" i="13"/>
  <c r="AE48" i="13"/>
  <c r="AE46" i="13"/>
  <c r="AE44" i="13"/>
  <c r="AE42" i="13"/>
  <c r="AE40" i="13"/>
  <c r="AE38" i="13"/>
  <c r="AE36" i="13"/>
  <c r="AE34" i="13"/>
  <c r="AE32" i="13"/>
  <c r="AE30" i="13"/>
  <c r="AE28" i="13"/>
  <c r="AE26" i="13"/>
  <c r="AE24" i="13"/>
  <c r="AE22" i="13"/>
  <c r="AE20" i="13"/>
  <c r="T173" i="13"/>
  <c r="T205" i="13"/>
  <c r="T134" i="13"/>
  <c r="T120" i="13"/>
  <c r="AE217" i="13"/>
  <c r="AE213" i="13"/>
  <c r="AE209" i="13"/>
  <c r="AE205" i="13"/>
  <c r="AE201" i="13"/>
  <c r="AE197" i="13"/>
  <c r="AE193" i="13"/>
  <c r="AE189" i="13"/>
  <c r="AE185" i="13"/>
  <c r="AE181" i="13"/>
  <c r="AE177" i="13"/>
  <c r="AE173" i="13"/>
  <c r="AE169" i="13"/>
  <c r="AE165" i="13"/>
  <c r="AE161" i="13"/>
  <c r="AE157" i="13"/>
  <c r="AE153" i="13"/>
  <c r="AE149" i="13"/>
  <c r="AE145" i="13"/>
  <c r="AE141" i="13"/>
  <c r="AE137" i="13"/>
  <c r="AE133" i="13"/>
  <c r="AE129" i="13"/>
  <c r="AE125" i="13"/>
  <c r="AE121" i="13"/>
  <c r="AE117" i="13"/>
  <c r="AE113" i="13"/>
  <c r="AE109" i="13"/>
  <c r="AE105" i="13"/>
  <c r="AE101" i="13"/>
  <c r="AE97" i="13"/>
  <c r="AE93" i="13"/>
  <c r="AE89" i="13"/>
  <c r="AE85" i="13"/>
  <c r="AE82" i="13"/>
  <c r="AE77" i="13"/>
  <c r="AE74" i="13"/>
  <c r="AE69" i="13"/>
  <c r="AE66" i="13"/>
  <c r="AE61" i="13"/>
  <c r="AE58" i="13"/>
  <c r="AE53" i="13"/>
  <c r="AE50" i="13"/>
  <c r="AE18" i="13"/>
  <c r="T183" i="13"/>
  <c r="T215" i="13"/>
  <c r="AE27" i="13"/>
  <c r="T148" i="13"/>
  <c r="T129" i="13"/>
  <c r="T108" i="13"/>
  <c r="AE215" i="13"/>
  <c r="AE211" i="13"/>
  <c r="AE207" i="13"/>
  <c r="AE203" i="13"/>
  <c r="AE199" i="13"/>
  <c r="AE216" i="13"/>
  <c r="AE212" i="13"/>
  <c r="AE208" i="13"/>
  <c r="AE204" i="13"/>
  <c r="AE200" i="13"/>
  <c r="AE196" i="13"/>
  <c r="AE192" i="13"/>
  <c r="AE188" i="13"/>
  <c r="AE184" i="13"/>
  <c r="AE180" i="13"/>
  <c r="AE176" i="13"/>
  <c r="AE172" i="13"/>
  <c r="AE168" i="13"/>
  <c r="AE164" i="13"/>
  <c r="AE160" i="13"/>
  <c r="AE156" i="13"/>
  <c r="AE152" i="13"/>
  <c r="AE148" i="13"/>
  <c r="AE144" i="13"/>
  <c r="AE140" i="13"/>
  <c r="AE136" i="13"/>
  <c r="AE132" i="13"/>
  <c r="AE128" i="13"/>
  <c r="AE124" i="13"/>
  <c r="AE120" i="13"/>
  <c r="AE116" i="13"/>
  <c r="AE112" i="13"/>
  <c r="AE108" i="13"/>
  <c r="AE104" i="13"/>
  <c r="AE100" i="13"/>
  <c r="AE96" i="13"/>
  <c r="AE92" i="13"/>
  <c r="AE88" i="13"/>
  <c r="AE84" i="13"/>
  <c r="AE79" i="13"/>
  <c r="AE76" i="13"/>
  <c r="AE71" i="13"/>
  <c r="AE68" i="13"/>
  <c r="AE63" i="13"/>
  <c r="AE60" i="13"/>
  <c r="AE55" i="13"/>
  <c r="AE52" i="13"/>
  <c r="AE47" i="13"/>
  <c r="AE45" i="13"/>
  <c r="AE43" i="13"/>
  <c r="AE41" i="13"/>
  <c r="AE39" i="13"/>
  <c r="AE37" i="13"/>
  <c r="AE35" i="13"/>
  <c r="AE33" i="13"/>
  <c r="AE31" i="13"/>
  <c r="AE29" i="13"/>
  <c r="AE25" i="13"/>
  <c r="AE23" i="13"/>
  <c r="AE21" i="13"/>
  <c r="AE19" i="13"/>
  <c r="T189" i="13"/>
  <c r="T199" i="13"/>
  <c r="AE17" i="13"/>
  <c r="AE99" i="13"/>
  <c r="AE115" i="13"/>
  <c r="AE131" i="13"/>
  <c r="AE147" i="13"/>
  <c r="AE163" i="13"/>
  <c r="AE179" i="13"/>
  <c r="AE195" i="13"/>
  <c r="T143" i="13"/>
  <c r="AE54" i="13"/>
  <c r="AE62" i="13"/>
  <c r="AE70" i="13"/>
  <c r="AE78" i="13"/>
  <c r="AE87" i="13"/>
  <c r="AE103" i="13"/>
  <c r="AE119" i="13"/>
  <c r="AE135" i="13"/>
  <c r="AE151" i="13"/>
  <c r="AE167" i="13"/>
  <c r="AE183" i="13"/>
  <c r="H213" i="13"/>
  <c r="H205" i="13"/>
  <c r="H197" i="13"/>
  <c r="H189" i="13"/>
  <c r="H181" i="13"/>
  <c r="H173" i="13"/>
  <c r="H64" i="13"/>
  <c r="H32" i="13"/>
  <c r="S125" i="13"/>
  <c r="S136" i="13"/>
  <c r="AD20" i="13"/>
  <c r="AD22" i="13"/>
  <c r="AD24" i="13"/>
  <c r="AD26" i="13"/>
  <c r="AD28" i="13"/>
  <c r="AD30" i="13"/>
  <c r="AD32" i="13"/>
  <c r="AD34" i="13"/>
  <c r="AD36" i="13"/>
  <c r="AD38" i="13"/>
  <c r="AD40" i="13"/>
  <c r="AD42" i="13"/>
  <c r="AD44" i="13"/>
  <c r="AD46" i="13"/>
  <c r="AD48" i="13"/>
  <c r="AD56" i="13"/>
  <c r="AD64" i="13"/>
  <c r="AD72" i="13"/>
  <c r="AD218" i="13"/>
  <c r="AD216" i="13"/>
  <c r="AD214" i="13"/>
  <c r="AD212" i="13"/>
  <c r="AD210" i="13"/>
  <c r="AD208" i="13"/>
  <c r="AD206" i="13"/>
  <c r="AD204" i="13"/>
  <c r="AD202" i="13"/>
  <c r="AD200" i="13"/>
  <c r="AD198" i="13"/>
  <c r="AD196" i="13"/>
  <c r="AD194" i="13"/>
  <c r="AD192" i="13"/>
  <c r="AD190" i="13"/>
  <c r="AD188" i="13"/>
  <c r="AD186" i="13"/>
  <c r="AD184" i="13"/>
  <c r="AD182" i="13"/>
  <c r="AD180" i="13"/>
  <c r="AD178" i="13"/>
  <c r="AD176" i="13"/>
  <c r="AD174" i="13"/>
  <c r="AD172" i="13"/>
  <c r="AD170" i="13"/>
  <c r="AD168" i="13"/>
  <c r="AD166" i="13"/>
  <c r="AD164" i="13"/>
  <c r="AD162" i="13"/>
  <c r="AD160" i="13"/>
  <c r="AD158" i="13"/>
  <c r="AD156" i="13"/>
  <c r="AD154" i="13"/>
  <c r="AD152" i="13"/>
  <c r="AD150" i="13"/>
  <c r="AD148" i="13"/>
  <c r="AD146" i="13"/>
  <c r="AD144" i="13"/>
  <c r="AD142" i="13"/>
  <c r="AD140" i="13"/>
  <c r="AD138" i="13"/>
  <c r="AD136" i="13"/>
  <c r="AD134" i="13"/>
  <c r="AD132" i="13"/>
  <c r="AD130" i="13"/>
  <c r="AD128" i="13"/>
  <c r="AD126" i="13"/>
  <c r="AD124" i="13"/>
  <c r="AD122" i="13"/>
  <c r="AD120" i="13"/>
  <c r="AD118" i="13"/>
  <c r="AD116" i="13"/>
  <c r="AD114" i="13"/>
  <c r="AD112" i="13"/>
  <c r="AD110" i="13"/>
  <c r="AD108" i="13"/>
  <c r="AD106" i="13"/>
  <c r="AD104" i="13"/>
  <c r="AD102" i="13"/>
  <c r="AD100" i="13"/>
  <c r="AD98" i="13"/>
  <c r="AD96" i="13"/>
  <c r="AD94" i="13"/>
  <c r="AD92" i="13"/>
  <c r="AD90" i="13"/>
  <c r="AD88" i="13"/>
  <c r="AD86" i="13"/>
  <c r="AD217" i="13"/>
  <c r="AD215" i="13"/>
  <c r="AD213" i="13"/>
  <c r="AD211" i="13"/>
  <c r="AD209" i="13"/>
  <c r="AD207" i="13"/>
  <c r="AD205" i="13"/>
  <c r="AD203" i="13"/>
  <c r="AD201" i="13"/>
  <c r="AD199" i="13"/>
  <c r="AD197" i="13"/>
  <c r="AD195" i="13"/>
  <c r="AD193" i="13"/>
  <c r="AD191" i="13"/>
  <c r="AD189" i="13"/>
  <c r="AD187" i="13"/>
  <c r="AD185" i="13"/>
  <c r="AD183" i="13"/>
  <c r="AD181" i="13"/>
  <c r="AD179" i="13"/>
  <c r="AD177" i="13"/>
  <c r="AD175" i="13"/>
  <c r="AD173" i="13"/>
  <c r="AD171" i="13"/>
  <c r="AD169" i="13"/>
  <c r="AD167" i="13"/>
  <c r="AD165" i="13"/>
  <c r="AD163" i="13"/>
  <c r="AD161" i="13"/>
  <c r="AD159" i="13"/>
  <c r="AD157" i="13"/>
  <c r="AD155" i="13"/>
  <c r="AD153" i="13"/>
  <c r="AD151" i="13"/>
  <c r="AD149" i="13"/>
  <c r="AD147" i="13"/>
  <c r="AD145" i="13"/>
  <c r="AD143" i="13"/>
  <c r="AD141" i="13"/>
  <c r="AD139" i="13"/>
  <c r="AD137" i="13"/>
  <c r="AD135" i="13"/>
  <c r="AD133" i="13"/>
  <c r="AD131" i="13"/>
  <c r="AD129" i="13"/>
  <c r="AD127" i="13"/>
  <c r="AD125" i="13"/>
  <c r="AD123" i="13"/>
  <c r="AD121" i="13"/>
  <c r="AD119" i="13"/>
  <c r="AD117" i="13"/>
  <c r="AD115" i="13"/>
  <c r="AD113" i="13"/>
  <c r="AD111" i="13"/>
  <c r="AD109" i="13"/>
  <c r="AD107" i="13"/>
  <c r="AD105" i="13"/>
  <c r="AD103" i="13"/>
  <c r="AD101" i="13"/>
  <c r="AD99" i="13"/>
  <c r="AD97" i="13"/>
  <c r="AD95" i="13"/>
  <c r="AD93" i="13"/>
  <c r="AD91" i="13"/>
  <c r="AD89" i="13"/>
  <c r="AD87" i="13"/>
  <c r="AD85" i="13"/>
  <c r="AD83" i="13"/>
  <c r="AD81" i="13"/>
  <c r="AD79" i="13"/>
  <c r="AD77" i="13"/>
  <c r="AD75" i="13"/>
  <c r="AD73" i="13"/>
  <c r="AD71" i="13"/>
  <c r="AD69" i="13"/>
  <c r="AD67" i="13"/>
  <c r="AD65" i="13"/>
  <c r="AD63" i="13"/>
  <c r="AD61" i="13"/>
  <c r="AD59" i="13"/>
  <c r="AD57" i="13"/>
  <c r="AD55" i="13"/>
  <c r="AD53" i="13"/>
  <c r="AD51" i="13"/>
  <c r="AD49" i="13"/>
  <c r="H18" i="13"/>
  <c r="H211" i="13"/>
  <c r="H203" i="13"/>
  <c r="H195" i="13"/>
  <c r="H187" i="13"/>
  <c r="H179" i="13"/>
  <c r="H171" i="13"/>
  <c r="H56" i="13"/>
  <c r="H24" i="13"/>
  <c r="S164" i="13"/>
  <c r="AD17" i="13"/>
  <c r="AD54" i="13"/>
  <c r="AD62" i="13"/>
  <c r="AD70" i="13"/>
  <c r="AD78" i="13"/>
  <c r="AA19" i="13"/>
  <c r="Z20" i="13" s="1"/>
  <c r="AC19" i="13"/>
  <c r="AB20" i="13" s="1"/>
  <c r="S20" i="13"/>
  <c r="S169" i="13"/>
  <c r="S171" i="13"/>
  <c r="S173" i="13"/>
  <c r="S175" i="13"/>
  <c r="S177" i="13"/>
  <c r="S179" i="13"/>
  <c r="S181" i="13"/>
  <c r="S183" i="13"/>
  <c r="S185" i="13"/>
  <c r="S187" i="13"/>
  <c r="S189" i="13"/>
  <c r="S191" i="13"/>
  <c r="S193" i="13"/>
  <c r="S195" i="13"/>
  <c r="S197" i="13"/>
  <c r="S199" i="13"/>
  <c r="S201" i="13"/>
  <c r="S203" i="13"/>
  <c r="S205" i="13"/>
  <c r="S207" i="13"/>
  <c r="S209" i="13"/>
  <c r="S211" i="13"/>
  <c r="S213" i="13"/>
  <c r="S215" i="13"/>
  <c r="S217" i="13"/>
  <c r="S148" i="13"/>
  <c r="S150" i="13"/>
  <c r="S152" i="13"/>
  <c r="S154" i="13"/>
  <c r="S156" i="13"/>
  <c r="S158" i="13"/>
  <c r="S160" i="13"/>
  <c r="S162" i="13"/>
  <c r="S168" i="13"/>
  <c r="S170" i="13"/>
  <c r="S172" i="13"/>
  <c r="S174" i="13"/>
  <c r="S176" i="13"/>
  <c r="S178" i="13"/>
  <c r="S180" i="13"/>
  <c r="S182" i="13"/>
  <c r="S184" i="13"/>
  <c r="S186" i="13"/>
  <c r="S188" i="13"/>
  <c r="S190" i="13"/>
  <c r="S192" i="13"/>
  <c r="S194" i="13"/>
  <c r="S196" i="13"/>
  <c r="S198" i="13"/>
  <c r="S200" i="13"/>
  <c r="S202" i="13"/>
  <c r="S204" i="13"/>
  <c r="S206" i="13"/>
  <c r="S208" i="13"/>
  <c r="S210" i="13"/>
  <c r="S212" i="13"/>
  <c r="S214" i="13"/>
  <c r="S216" i="13"/>
  <c r="S218" i="13"/>
  <c r="S149" i="13"/>
  <c r="S151" i="13"/>
  <c r="S153" i="13"/>
  <c r="S155" i="13"/>
  <c r="S157" i="13"/>
  <c r="S159" i="13"/>
  <c r="S161" i="13"/>
  <c r="S163" i="13"/>
  <c r="S165" i="13"/>
  <c r="S167" i="13"/>
  <c r="S138" i="13"/>
  <c r="S140" i="13"/>
  <c r="S142" i="13"/>
  <c r="S144" i="13"/>
  <c r="S146" i="13"/>
  <c r="S133" i="13"/>
  <c r="S135" i="13"/>
  <c r="S126" i="13"/>
  <c r="S128" i="13"/>
  <c r="S130" i="13"/>
  <c r="S117" i="13"/>
  <c r="S119" i="13"/>
  <c r="S121" i="13"/>
  <c r="S123" i="13"/>
  <c r="S107" i="13"/>
  <c r="S109" i="13"/>
  <c r="S111" i="13"/>
  <c r="S113" i="13"/>
  <c r="S166" i="13"/>
  <c r="S137" i="13"/>
  <c r="S141" i="13"/>
  <c r="S145" i="13"/>
  <c r="S132" i="13"/>
  <c r="S127" i="13"/>
  <c r="S118" i="13"/>
  <c r="S122" i="13"/>
  <c r="S106" i="13"/>
  <c r="S110" i="13"/>
  <c r="S114" i="13"/>
  <c r="S147" i="13"/>
  <c r="S124" i="13"/>
  <c r="S115" i="13"/>
  <c r="G18" i="13"/>
  <c r="H218" i="13"/>
  <c r="H216" i="13"/>
  <c r="H214" i="13"/>
  <c r="H212" i="13"/>
  <c r="H210" i="13"/>
  <c r="H208" i="13"/>
  <c r="H206" i="13"/>
  <c r="H204" i="13"/>
  <c r="H202" i="13"/>
  <c r="H200" i="13"/>
  <c r="H198" i="13"/>
  <c r="H196" i="13"/>
  <c r="H194" i="13"/>
  <c r="H192" i="13"/>
  <c r="H190" i="13"/>
  <c r="H188" i="13"/>
  <c r="H186" i="13"/>
  <c r="H184" i="13"/>
  <c r="H182" i="13"/>
  <c r="H180" i="13"/>
  <c r="H178" i="13"/>
  <c r="H176" i="13"/>
  <c r="H174" i="13"/>
  <c r="H172" i="13"/>
  <c r="H170" i="13"/>
  <c r="H168" i="13"/>
  <c r="H166" i="13"/>
  <c r="G163" i="13"/>
  <c r="G159" i="13"/>
  <c r="G155" i="13"/>
  <c r="G151" i="13"/>
  <c r="G147" i="13"/>
  <c r="G143" i="13"/>
  <c r="G139" i="13"/>
  <c r="G135" i="13"/>
  <c r="G131" i="13"/>
  <c r="G127" i="13"/>
  <c r="G123" i="13"/>
  <c r="G119" i="13"/>
  <c r="G115" i="13"/>
  <c r="G111" i="13"/>
  <c r="G107" i="13"/>
  <c r="G103" i="13"/>
  <c r="G99" i="13"/>
  <c r="G95" i="13"/>
  <c r="G91" i="13"/>
  <c r="G87" i="13"/>
  <c r="G83" i="13"/>
  <c r="G79" i="13"/>
  <c r="G75" i="13"/>
  <c r="G71" i="13"/>
  <c r="H60" i="13"/>
  <c r="H52" i="13"/>
  <c r="H44" i="13"/>
  <c r="H36" i="13"/>
  <c r="H28" i="13"/>
  <c r="S108" i="13"/>
  <c r="S120" i="13"/>
  <c r="S129" i="13"/>
  <c r="S134" i="13"/>
  <c r="S143" i="13"/>
  <c r="T156" i="13"/>
  <c r="T213" i="13"/>
  <c r="T197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21" i="13"/>
  <c r="G25" i="13"/>
  <c r="G29" i="13"/>
  <c r="G33" i="13"/>
  <c r="G37" i="13"/>
  <c r="G41" i="13"/>
  <c r="G45" i="13"/>
  <c r="G49" i="13"/>
  <c r="G53" i="13"/>
  <c r="G57" i="13"/>
  <c r="G61" i="13"/>
  <c r="G65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G106" i="13"/>
  <c r="G108" i="13"/>
  <c r="G110" i="13"/>
  <c r="G112" i="13"/>
  <c r="G114" i="13"/>
  <c r="G116" i="13"/>
  <c r="G118" i="13"/>
  <c r="G120" i="13"/>
  <c r="G122" i="13"/>
  <c r="G124" i="13"/>
  <c r="G126" i="13"/>
  <c r="G128" i="13"/>
  <c r="G130" i="13"/>
  <c r="G132" i="13"/>
  <c r="G134" i="13"/>
  <c r="G136" i="13"/>
  <c r="G138" i="13"/>
  <c r="G140" i="13"/>
  <c r="G142" i="13"/>
  <c r="G144" i="13"/>
  <c r="G146" i="13"/>
  <c r="G148" i="13"/>
  <c r="G150" i="13"/>
  <c r="G152" i="13"/>
  <c r="G154" i="13"/>
  <c r="G156" i="13"/>
  <c r="G158" i="13"/>
  <c r="G160" i="13"/>
  <c r="G162" i="13"/>
  <c r="G164" i="13"/>
  <c r="G165" i="13"/>
  <c r="G161" i="13"/>
  <c r="G157" i="13"/>
  <c r="G153" i="13"/>
  <c r="G149" i="13"/>
  <c r="G145" i="13"/>
  <c r="G141" i="13"/>
  <c r="G137" i="13"/>
  <c r="G133" i="13"/>
  <c r="G129" i="13"/>
  <c r="G125" i="13"/>
  <c r="G121" i="13"/>
  <c r="G117" i="13"/>
  <c r="G113" i="13"/>
  <c r="G109" i="13"/>
  <c r="G105" i="13"/>
  <c r="G101" i="13"/>
  <c r="G97" i="13"/>
  <c r="G93" i="13"/>
  <c r="G89" i="13"/>
  <c r="G85" i="13"/>
  <c r="G81" i="13"/>
  <c r="G77" i="13"/>
  <c r="G73" i="13"/>
  <c r="G69" i="13"/>
  <c r="H21" i="13"/>
  <c r="H23" i="13"/>
  <c r="H25" i="13"/>
  <c r="H27" i="13"/>
  <c r="H29" i="13"/>
  <c r="H31" i="13"/>
  <c r="H33" i="13"/>
  <c r="H35" i="13"/>
  <c r="H37" i="13"/>
  <c r="H39" i="13"/>
  <c r="H41" i="13"/>
  <c r="H43" i="13"/>
  <c r="H45" i="13"/>
  <c r="H47" i="13"/>
  <c r="H49" i="13"/>
  <c r="H51" i="13"/>
  <c r="H53" i="13"/>
  <c r="H55" i="13"/>
  <c r="H57" i="13"/>
  <c r="H59" i="13"/>
  <c r="H61" i="13"/>
  <c r="H63" i="13"/>
  <c r="H65" i="13"/>
  <c r="H67" i="13"/>
  <c r="H69" i="13"/>
  <c r="H71" i="13"/>
  <c r="H73" i="13"/>
  <c r="H75" i="13"/>
  <c r="H77" i="13"/>
  <c r="H79" i="13"/>
  <c r="H81" i="13"/>
  <c r="H83" i="13"/>
  <c r="H85" i="13"/>
  <c r="H87" i="13"/>
  <c r="H89" i="13"/>
  <c r="H91" i="13"/>
  <c r="H93" i="13"/>
  <c r="H95" i="13"/>
  <c r="H97" i="13"/>
  <c r="H99" i="13"/>
  <c r="H101" i="13"/>
  <c r="H103" i="13"/>
  <c r="H105" i="13"/>
  <c r="H107" i="13"/>
  <c r="H109" i="13"/>
  <c r="H111" i="13"/>
  <c r="H113" i="13"/>
  <c r="H115" i="13"/>
  <c r="H117" i="13"/>
  <c r="H119" i="13"/>
  <c r="H121" i="13"/>
  <c r="H123" i="13"/>
  <c r="H125" i="13"/>
  <c r="H127" i="13"/>
  <c r="H129" i="13"/>
  <c r="H131" i="13"/>
  <c r="H133" i="13"/>
  <c r="H135" i="13"/>
  <c r="H137" i="13"/>
  <c r="H139" i="13"/>
  <c r="H141" i="13"/>
  <c r="H143" i="13"/>
  <c r="H145" i="13"/>
  <c r="H147" i="13"/>
  <c r="H149" i="13"/>
  <c r="H151" i="13"/>
  <c r="H153" i="13"/>
  <c r="H155" i="13"/>
  <c r="H157" i="13"/>
  <c r="H159" i="13"/>
  <c r="H161" i="13"/>
  <c r="H163" i="13"/>
  <c r="H165" i="13"/>
  <c r="H22" i="13"/>
  <c r="H26" i="13"/>
  <c r="H30" i="13"/>
  <c r="H34" i="13"/>
  <c r="H38" i="13"/>
  <c r="H42" i="13"/>
  <c r="H46" i="13"/>
  <c r="H50" i="13"/>
  <c r="H54" i="13"/>
  <c r="H58" i="13"/>
  <c r="H62" i="13"/>
  <c r="H19" i="13"/>
  <c r="G217" i="13"/>
  <c r="G215" i="13"/>
  <c r="G213" i="13"/>
  <c r="G211" i="13"/>
  <c r="G209" i="13"/>
  <c r="G207" i="13"/>
  <c r="G205" i="13"/>
  <c r="G203" i="13"/>
  <c r="G201" i="13"/>
  <c r="G199" i="13"/>
  <c r="G197" i="13"/>
  <c r="G195" i="13"/>
  <c r="G193" i="13"/>
  <c r="G191" i="13"/>
  <c r="G189" i="13"/>
  <c r="G187" i="13"/>
  <c r="G185" i="13"/>
  <c r="G183" i="13"/>
  <c r="G181" i="13"/>
  <c r="G179" i="13"/>
  <c r="G177" i="13"/>
  <c r="G175" i="13"/>
  <c r="G173" i="13"/>
  <c r="G171" i="13"/>
  <c r="G169" i="13"/>
  <c r="G167" i="13"/>
  <c r="H164" i="13"/>
  <c r="H160" i="13"/>
  <c r="H156" i="13"/>
  <c r="H152" i="13"/>
  <c r="H148" i="13"/>
  <c r="H144" i="13"/>
  <c r="H140" i="13"/>
  <c r="H136" i="13"/>
  <c r="H132" i="13"/>
  <c r="H128" i="13"/>
  <c r="H124" i="13"/>
  <c r="H120" i="13"/>
  <c r="H116" i="13"/>
  <c r="H112" i="13"/>
  <c r="H108" i="13"/>
  <c r="H104" i="13"/>
  <c r="H100" i="13"/>
  <c r="H96" i="13"/>
  <c r="H92" i="13"/>
  <c r="H88" i="13"/>
  <c r="H84" i="13"/>
  <c r="H80" i="13"/>
  <c r="H76" i="13"/>
  <c r="H72" i="13"/>
  <c r="H68" i="13"/>
  <c r="G63" i="13"/>
  <c r="G55" i="13"/>
  <c r="G47" i="13"/>
  <c r="G39" i="13"/>
  <c r="G31" i="13"/>
  <c r="G23" i="13"/>
  <c r="T20" i="13"/>
  <c r="T168" i="13"/>
  <c r="T170" i="13"/>
  <c r="T172" i="13"/>
  <c r="T174" i="13"/>
  <c r="T176" i="13"/>
  <c r="T178" i="13"/>
  <c r="T180" i="13"/>
  <c r="T182" i="13"/>
  <c r="T184" i="13"/>
  <c r="T186" i="13"/>
  <c r="T188" i="13"/>
  <c r="T190" i="13"/>
  <c r="T192" i="13"/>
  <c r="T194" i="13"/>
  <c r="T196" i="13"/>
  <c r="T198" i="13"/>
  <c r="T200" i="13"/>
  <c r="T202" i="13"/>
  <c r="T204" i="13"/>
  <c r="T206" i="13"/>
  <c r="T208" i="13"/>
  <c r="T210" i="13"/>
  <c r="T212" i="13"/>
  <c r="T214" i="13"/>
  <c r="T216" i="13"/>
  <c r="T218" i="13"/>
  <c r="T149" i="13"/>
  <c r="T151" i="13"/>
  <c r="T153" i="13"/>
  <c r="T155" i="13"/>
  <c r="T157" i="13"/>
  <c r="T159" i="13"/>
  <c r="T161" i="13"/>
  <c r="T163" i="13"/>
  <c r="T165" i="13"/>
  <c r="T167" i="13"/>
  <c r="T138" i="13"/>
  <c r="T140" i="13"/>
  <c r="T142" i="13"/>
  <c r="T144" i="13"/>
  <c r="T146" i="13"/>
  <c r="T133" i="13"/>
  <c r="T135" i="13"/>
  <c r="T126" i="13"/>
  <c r="T128" i="13"/>
  <c r="T130" i="13"/>
  <c r="T117" i="13"/>
  <c r="T119" i="13"/>
  <c r="T121" i="13"/>
  <c r="T123" i="13"/>
  <c r="T107" i="13"/>
  <c r="T109" i="13"/>
  <c r="T111" i="13"/>
  <c r="T113" i="13"/>
  <c r="T147" i="13"/>
  <c r="T136" i="13"/>
  <c r="T131" i="13"/>
  <c r="T124" i="13"/>
  <c r="T115" i="13"/>
  <c r="T105" i="13"/>
  <c r="T169" i="13"/>
  <c r="T177" i="13"/>
  <c r="T185" i="13"/>
  <c r="T193" i="13"/>
  <c r="T201" i="13"/>
  <c r="T209" i="13"/>
  <c r="T217" i="13"/>
  <c r="T152" i="13"/>
  <c r="T160" i="13"/>
  <c r="T171" i="13"/>
  <c r="T179" i="13"/>
  <c r="T187" i="13"/>
  <c r="T195" i="13"/>
  <c r="T203" i="13"/>
  <c r="T211" i="13"/>
  <c r="T154" i="13"/>
  <c r="T162" i="13"/>
  <c r="T166" i="13"/>
  <c r="T137" i="13"/>
  <c r="T141" i="13"/>
  <c r="T145" i="13"/>
  <c r="T132" i="13"/>
  <c r="T127" i="13"/>
  <c r="T118" i="13"/>
  <c r="T122" i="13"/>
  <c r="T106" i="13"/>
  <c r="T110" i="13"/>
  <c r="T114" i="13"/>
  <c r="G19" i="13"/>
  <c r="G218" i="13"/>
  <c r="G216" i="13"/>
  <c r="G214" i="13"/>
  <c r="G212" i="13"/>
  <c r="G210" i="13"/>
  <c r="G208" i="13"/>
  <c r="G206" i="13"/>
  <c r="G204" i="13"/>
  <c r="G202" i="13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H162" i="13"/>
  <c r="H158" i="13"/>
  <c r="H154" i="13"/>
  <c r="H150" i="13"/>
  <c r="H146" i="13"/>
  <c r="H142" i="13"/>
  <c r="H138" i="13"/>
  <c r="H134" i="13"/>
  <c r="H130" i="13"/>
  <c r="H126" i="13"/>
  <c r="H122" i="13"/>
  <c r="H118" i="13"/>
  <c r="H114" i="13"/>
  <c r="H110" i="13"/>
  <c r="H106" i="13"/>
  <c r="H102" i="13"/>
  <c r="H98" i="13"/>
  <c r="H94" i="13"/>
  <c r="H90" i="13"/>
  <c r="H86" i="13"/>
  <c r="H82" i="13"/>
  <c r="H78" i="13"/>
  <c r="H74" i="13"/>
  <c r="H70" i="13"/>
  <c r="H66" i="13"/>
  <c r="G59" i="13"/>
  <c r="G51" i="13"/>
  <c r="G43" i="13"/>
  <c r="G35" i="13"/>
  <c r="G27" i="13"/>
  <c r="T112" i="13"/>
  <c r="S105" i="13"/>
  <c r="T116" i="13"/>
  <c r="T125" i="13"/>
  <c r="S131" i="13"/>
  <c r="T139" i="13"/>
  <c r="T164" i="13"/>
  <c r="T150" i="13"/>
  <c r="T207" i="13"/>
  <c r="T191" i="13"/>
  <c r="T175" i="13"/>
  <c r="R19" i="13"/>
  <c r="Q20" i="13" s="1"/>
  <c r="V20" i="13" s="1"/>
  <c r="O20" i="13"/>
  <c r="V19" i="13"/>
  <c r="W19" i="13"/>
  <c r="N169" i="13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S17" i="13"/>
  <c r="T17" i="13"/>
  <c r="H11" i="15"/>
  <c r="H27" i="15"/>
  <c r="H38" i="15"/>
  <c r="H71" i="15"/>
  <c r="H70" i="15"/>
  <c r="H69" i="15"/>
  <c r="H68" i="15"/>
  <c r="H67" i="15"/>
  <c r="H63" i="15"/>
  <c r="H64" i="15"/>
  <c r="H61" i="15"/>
  <c r="H60" i="15"/>
  <c r="H62" i="15"/>
  <c r="H56" i="15"/>
  <c r="H59" i="15"/>
  <c r="H55" i="15"/>
  <c r="H49" i="15"/>
  <c r="H51" i="15"/>
  <c r="H44" i="15"/>
  <c r="H47" i="15"/>
  <c r="H53" i="15"/>
  <c r="H52" i="15"/>
  <c r="H54" i="15"/>
  <c r="H43" i="15"/>
  <c r="H48" i="15"/>
  <c r="H42" i="15"/>
  <c r="H66" i="15"/>
  <c r="H58" i="15"/>
  <c r="H50" i="15"/>
  <c r="H46" i="15"/>
  <c r="H65" i="15"/>
  <c r="H57" i="15"/>
  <c r="H45" i="15"/>
  <c r="H41" i="15"/>
  <c r="H37" i="15"/>
  <c r="H40" i="15"/>
  <c r="H35" i="15"/>
  <c r="H39" i="15"/>
  <c r="H36" i="15"/>
  <c r="H34" i="15"/>
  <c r="H31" i="15"/>
  <c r="H33" i="15"/>
  <c r="H32" i="15"/>
  <c r="H30" i="15"/>
  <c r="H28" i="15"/>
  <c r="H29" i="15"/>
  <c r="H26" i="15"/>
  <c r="H25" i="15"/>
  <c r="H22" i="15"/>
  <c r="H24" i="15"/>
  <c r="H23" i="15"/>
  <c r="H20" i="15"/>
  <c r="H21" i="15"/>
  <c r="H17" i="15"/>
  <c r="H19" i="15"/>
  <c r="H18" i="15"/>
  <c r="H16" i="15"/>
  <c r="H15" i="15"/>
  <c r="H14" i="15"/>
  <c r="H12" i="15"/>
  <c r="H13" i="15"/>
  <c r="S79" i="13"/>
  <c r="S63" i="13"/>
  <c r="S47" i="13"/>
  <c r="S95" i="13"/>
  <c r="S31" i="13"/>
  <c r="S103" i="13"/>
  <c r="S71" i="13"/>
  <c r="S39" i="13"/>
  <c r="S87" i="13"/>
  <c r="S55" i="13"/>
  <c r="S23" i="13"/>
  <c r="S102" i="13"/>
  <c r="S94" i="13"/>
  <c r="S86" i="13"/>
  <c r="S78" i="13"/>
  <c r="S70" i="13"/>
  <c r="S62" i="13"/>
  <c r="S54" i="13"/>
  <c r="S46" i="13"/>
  <c r="S38" i="13"/>
  <c r="S30" i="13"/>
  <c r="S22" i="13"/>
  <c r="S99" i="13"/>
  <c r="S91" i="13"/>
  <c r="S83" i="13"/>
  <c r="S75" i="13"/>
  <c r="S67" i="13"/>
  <c r="S59" i="13"/>
  <c r="S51" i="13"/>
  <c r="S43" i="13"/>
  <c r="S35" i="13"/>
  <c r="S27" i="13"/>
  <c r="S19" i="13"/>
  <c r="S98" i="13"/>
  <c r="S90" i="13"/>
  <c r="S82" i="13"/>
  <c r="S74" i="13"/>
  <c r="S66" i="13"/>
  <c r="S58" i="13"/>
  <c r="S50" i="13"/>
  <c r="S42" i="13"/>
  <c r="S34" i="13"/>
  <c r="S26" i="13"/>
  <c r="S18" i="13"/>
  <c r="S101" i="13"/>
  <c r="S97" i="13"/>
  <c r="S93" i="13"/>
  <c r="S89" i="13"/>
  <c r="S85" i="13"/>
  <c r="S81" i="13"/>
  <c r="S77" i="13"/>
  <c r="S73" i="13"/>
  <c r="S69" i="13"/>
  <c r="S65" i="13"/>
  <c r="S61" i="13"/>
  <c r="S57" i="13"/>
  <c r="S53" i="13"/>
  <c r="S49" i="13"/>
  <c r="S45" i="13"/>
  <c r="S41" i="13"/>
  <c r="S37" i="13"/>
  <c r="S33" i="13"/>
  <c r="S29" i="13"/>
  <c r="S25" i="13"/>
  <c r="S21" i="13"/>
  <c r="S104" i="13"/>
  <c r="S100" i="13"/>
  <c r="S96" i="13"/>
  <c r="S92" i="13"/>
  <c r="S88" i="13"/>
  <c r="S84" i="13"/>
  <c r="S80" i="13"/>
  <c r="S76" i="13"/>
  <c r="S72" i="13"/>
  <c r="S68" i="13"/>
  <c r="S64" i="13"/>
  <c r="S60" i="13"/>
  <c r="S56" i="13"/>
  <c r="S52" i="13"/>
  <c r="S48" i="13"/>
  <c r="S44" i="13"/>
  <c r="S40" i="13"/>
  <c r="S36" i="13"/>
  <c r="S32" i="13"/>
  <c r="S28" i="13"/>
  <c r="S24" i="13"/>
  <c r="T103" i="13"/>
  <c r="T95" i="13"/>
  <c r="T87" i="13"/>
  <c r="T79" i="13"/>
  <c r="T71" i="13"/>
  <c r="T63" i="13"/>
  <c r="T55" i="13"/>
  <c r="T47" i="13"/>
  <c r="T39" i="13"/>
  <c r="T31" i="13"/>
  <c r="T23" i="13"/>
  <c r="T102" i="13"/>
  <c r="T94" i="13"/>
  <c r="T86" i="13"/>
  <c r="T78" i="13"/>
  <c r="T70" i="13"/>
  <c r="T62" i="13"/>
  <c r="T54" i="13"/>
  <c r="T46" i="13"/>
  <c r="T38" i="13"/>
  <c r="T30" i="13"/>
  <c r="T22" i="13"/>
  <c r="T99" i="13"/>
  <c r="T91" i="13"/>
  <c r="T83" i="13"/>
  <c r="T75" i="13"/>
  <c r="T67" i="13"/>
  <c r="T59" i="13"/>
  <c r="T51" i="13"/>
  <c r="T43" i="13"/>
  <c r="T35" i="13"/>
  <c r="T27" i="13"/>
  <c r="T19" i="13"/>
  <c r="T98" i="13"/>
  <c r="T90" i="13"/>
  <c r="T82" i="13"/>
  <c r="T74" i="13"/>
  <c r="T66" i="13"/>
  <c r="T58" i="13"/>
  <c r="T50" i="13"/>
  <c r="T42" i="13"/>
  <c r="T34" i="13"/>
  <c r="T26" i="13"/>
  <c r="T18" i="13"/>
  <c r="T101" i="13"/>
  <c r="T97" i="13"/>
  <c r="T93" i="13"/>
  <c r="T89" i="13"/>
  <c r="T85" i="13"/>
  <c r="T81" i="13"/>
  <c r="T77" i="13"/>
  <c r="T73" i="13"/>
  <c r="T69" i="13"/>
  <c r="T65" i="13"/>
  <c r="T61" i="13"/>
  <c r="T57" i="13"/>
  <c r="T53" i="13"/>
  <c r="T49" i="13"/>
  <c r="T45" i="13"/>
  <c r="T41" i="13"/>
  <c r="T37" i="13"/>
  <c r="T33" i="13"/>
  <c r="T29" i="13"/>
  <c r="T25" i="13"/>
  <c r="T21" i="13"/>
  <c r="T104" i="13"/>
  <c r="T100" i="13"/>
  <c r="T96" i="13"/>
  <c r="T92" i="13"/>
  <c r="T88" i="13"/>
  <c r="T84" i="13"/>
  <c r="T80" i="13"/>
  <c r="T76" i="13"/>
  <c r="T72" i="13"/>
  <c r="T68" i="13"/>
  <c r="T64" i="13"/>
  <c r="T60" i="13"/>
  <c r="T56" i="13"/>
  <c r="T52" i="13"/>
  <c r="T48" i="13"/>
  <c r="T44" i="13"/>
  <c r="T40" i="13"/>
  <c r="T36" i="13"/>
  <c r="T32" i="13"/>
  <c r="T28" i="13"/>
  <c r="T24" i="13"/>
  <c r="AM19" i="13"/>
  <c r="AL20" i="13" s="1"/>
  <c r="AO19" i="13"/>
  <c r="AN20" i="13" s="1"/>
  <c r="AC20" i="13" l="1"/>
  <c r="AB21" i="13" s="1"/>
  <c r="AA20" i="13"/>
  <c r="Z21" i="13" s="1"/>
  <c r="P20" i="13"/>
  <c r="O21" i="13" s="1"/>
  <c r="R20" i="13"/>
  <c r="Q21" i="13" s="1"/>
  <c r="W20" i="13"/>
  <c r="AM20" i="13"/>
  <c r="AL21" i="13" s="1"/>
  <c r="AA21" i="13" l="1"/>
  <c r="Z22" i="13" s="1"/>
  <c r="AC21" i="13"/>
  <c r="AB22" i="13" s="1"/>
  <c r="R21" i="13"/>
  <c r="Q22" i="13" s="1"/>
  <c r="P21" i="13"/>
  <c r="O22" i="13" s="1"/>
  <c r="W22" i="13" s="1"/>
  <c r="W21" i="13"/>
  <c r="V21" i="13"/>
  <c r="AO20" i="13"/>
  <c r="AN21" i="13" s="1"/>
  <c r="AC22" i="13" l="1"/>
  <c r="AB23" i="13" s="1"/>
  <c r="AA22" i="13"/>
  <c r="Z23" i="13" s="1"/>
  <c r="P22" i="13"/>
  <c r="O23" i="13" s="1"/>
  <c r="R22" i="13"/>
  <c r="Q23" i="13" s="1"/>
  <c r="V22" i="13"/>
  <c r="AM21" i="13"/>
  <c r="AL22" i="13" s="1"/>
  <c r="AO21" i="13"/>
  <c r="AN22" i="13" s="1"/>
  <c r="AC23" i="13" l="1"/>
  <c r="AB24" i="13" s="1"/>
  <c r="AA23" i="13"/>
  <c r="Z24" i="13" s="1"/>
  <c r="R23" i="13"/>
  <c r="Q24" i="13" s="1"/>
  <c r="V24" i="13" s="1"/>
  <c r="P23" i="13"/>
  <c r="O24" i="13" s="1"/>
  <c r="V23" i="13"/>
  <c r="W23" i="13"/>
  <c r="AM22" i="13"/>
  <c r="AL23" i="13" s="1"/>
  <c r="AO22" i="13"/>
  <c r="AN23" i="13" s="1"/>
  <c r="AA24" i="13" l="1"/>
  <c r="Z25" i="13" s="1"/>
  <c r="AC24" i="13"/>
  <c r="AB25" i="13" s="1"/>
  <c r="R24" i="13"/>
  <c r="Q25" i="13" s="1"/>
  <c r="P24" i="13"/>
  <c r="O25" i="13" s="1"/>
  <c r="W25" i="13" s="1"/>
  <c r="W24" i="13"/>
  <c r="AM23" i="13"/>
  <c r="AL24" i="13" s="1"/>
  <c r="AO23" i="13"/>
  <c r="AN24" i="13" s="1"/>
  <c r="AA25" i="13" l="1"/>
  <c r="Z26" i="13" s="1"/>
  <c r="AC25" i="13"/>
  <c r="AB26" i="13" s="1"/>
  <c r="P25" i="13"/>
  <c r="O26" i="13" s="1"/>
  <c r="R25" i="13"/>
  <c r="Q26" i="13" s="1"/>
  <c r="V26" i="13" s="1"/>
  <c r="V25" i="13"/>
  <c r="AM24" i="13"/>
  <c r="AL25" i="13" s="1"/>
  <c r="AO24" i="13"/>
  <c r="AN25" i="13" s="1"/>
  <c r="AA26" i="13" l="1"/>
  <c r="Z27" i="13" s="1"/>
  <c r="AC26" i="13"/>
  <c r="AB27" i="13" s="1"/>
  <c r="P26" i="13"/>
  <c r="O27" i="13" s="1"/>
  <c r="R26" i="13"/>
  <c r="Q27" i="13" s="1"/>
  <c r="V27" i="13" s="1"/>
  <c r="W26" i="13"/>
  <c r="AM25" i="13"/>
  <c r="AL26" i="13" s="1"/>
  <c r="AO25" i="13"/>
  <c r="AN26" i="13" s="1"/>
  <c r="AC27" i="13" l="1"/>
  <c r="AB28" i="13" s="1"/>
  <c r="AA27" i="13"/>
  <c r="Z28" i="13" s="1"/>
  <c r="P27" i="13"/>
  <c r="O28" i="13" s="1"/>
  <c r="R27" i="13"/>
  <c r="Q28" i="13" s="1"/>
  <c r="V28" i="13" s="1"/>
  <c r="W27" i="13"/>
  <c r="AM26" i="13"/>
  <c r="AL27" i="13" s="1"/>
  <c r="AO26" i="13"/>
  <c r="AN27" i="13" s="1"/>
  <c r="AC28" i="13" l="1"/>
  <c r="AB29" i="13" s="1"/>
  <c r="AA28" i="13"/>
  <c r="Z29" i="13" s="1"/>
  <c r="P28" i="13"/>
  <c r="O29" i="13" s="1"/>
  <c r="W29" i="13" s="1"/>
  <c r="R28" i="13"/>
  <c r="Q29" i="13" s="1"/>
  <c r="W28" i="13"/>
  <c r="AO27" i="13"/>
  <c r="AN28" i="13" s="1"/>
  <c r="AM27" i="13"/>
  <c r="AL28" i="13" s="1"/>
  <c r="AA29" i="13" l="1"/>
  <c r="Z30" i="13" s="1"/>
  <c r="AC29" i="13"/>
  <c r="AB30" i="13" s="1"/>
  <c r="R29" i="13"/>
  <c r="Q30" i="13" s="1"/>
  <c r="V30" i="13" s="1"/>
  <c r="P29" i="13"/>
  <c r="O30" i="13" s="1"/>
  <c r="W30" i="13" s="1"/>
  <c r="V29" i="13"/>
  <c r="AM28" i="13"/>
  <c r="AL29" i="13" s="1"/>
  <c r="AO28" i="13"/>
  <c r="AN29" i="13" s="1"/>
  <c r="AA30" i="13" l="1"/>
  <c r="Z31" i="13" s="1"/>
  <c r="AC30" i="13"/>
  <c r="AB31" i="13" s="1"/>
  <c r="R30" i="13"/>
  <c r="Q31" i="13" s="1"/>
  <c r="V31" i="13" s="1"/>
  <c r="P30" i="13"/>
  <c r="O31" i="13" s="1"/>
  <c r="AO29" i="13"/>
  <c r="AN30" i="13" s="1"/>
  <c r="AM29" i="13"/>
  <c r="AL30" i="13" s="1"/>
  <c r="AC31" i="13" l="1"/>
  <c r="AB32" i="13" s="1"/>
  <c r="AA31" i="13"/>
  <c r="Z32" i="13" s="1"/>
  <c r="P31" i="13"/>
  <c r="O32" i="13" s="1"/>
  <c r="R31" i="13"/>
  <c r="Q32" i="13" s="1"/>
  <c r="V32" i="13" s="1"/>
  <c r="W31" i="13"/>
  <c r="AM30" i="13"/>
  <c r="AL31" i="13" s="1"/>
  <c r="AO30" i="13"/>
  <c r="AN31" i="13" s="1"/>
  <c r="AC32" i="13" l="1"/>
  <c r="AB33" i="13" s="1"/>
  <c r="AA32" i="13"/>
  <c r="Z33" i="13" s="1"/>
  <c r="R32" i="13"/>
  <c r="Q33" i="13" s="1"/>
  <c r="V33" i="13" s="1"/>
  <c r="P32" i="13"/>
  <c r="O33" i="13" s="1"/>
  <c r="W32" i="13"/>
  <c r="AO31" i="13"/>
  <c r="AN32" i="13" s="1"/>
  <c r="AM31" i="13"/>
  <c r="AL32" i="13" s="1"/>
  <c r="AA33" i="13" l="1"/>
  <c r="Z34" i="13" s="1"/>
  <c r="AC33" i="13"/>
  <c r="AB34" i="13" s="1"/>
  <c r="R33" i="13"/>
  <c r="Q34" i="13" s="1"/>
  <c r="V34" i="13" s="1"/>
  <c r="P33" i="13"/>
  <c r="O34" i="13" s="1"/>
  <c r="W33" i="13"/>
  <c r="AO32" i="13"/>
  <c r="AN33" i="13" s="1"/>
  <c r="AM32" i="13"/>
  <c r="AL33" i="13" s="1"/>
  <c r="AC34" i="13" l="1"/>
  <c r="AB35" i="13" s="1"/>
  <c r="AA34" i="13"/>
  <c r="Z35" i="13" s="1"/>
  <c r="P34" i="13"/>
  <c r="O35" i="13" s="1"/>
  <c r="R34" i="13"/>
  <c r="Q35" i="13" s="1"/>
  <c r="W34" i="13"/>
  <c r="AO33" i="13"/>
  <c r="AN34" i="13" s="1"/>
  <c r="AM33" i="13"/>
  <c r="AL34" i="13" s="1"/>
  <c r="AC35" i="13" l="1"/>
  <c r="AB36" i="13" s="1"/>
  <c r="AA35" i="13"/>
  <c r="Z36" i="13" s="1"/>
  <c r="R35" i="13"/>
  <c r="Q36" i="13" s="1"/>
  <c r="P35" i="13"/>
  <c r="O36" i="13" s="1"/>
  <c r="W35" i="13"/>
  <c r="V35" i="13"/>
  <c r="AO34" i="13"/>
  <c r="AN35" i="13" s="1"/>
  <c r="AM34" i="13"/>
  <c r="AL35" i="13" s="1"/>
  <c r="AC36" i="13" l="1"/>
  <c r="AB37" i="13" s="1"/>
  <c r="AA36" i="13"/>
  <c r="Z37" i="13" s="1"/>
  <c r="V36" i="13"/>
  <c r="P36" i="13"/>
  <c r="O37" i="13" s="1"/>
  <c r="R36" i="13"/>
  <c r="Q37" i="13" s="1"/>
  <c r="W36" i="13"/>
  <c r="AO35" i="13"/>
  <c r="AN36" i="13" s="1"/>
  <c r="AM35" i="13"/>
  <c r="AL36" i="13" s="1"/>
  <c r="AA37" i="13" l="1"/>
  <c r="Z38" i="13" s="1"/>
  <c r="AC37" i="13"/>
  <c r="AB38" i="13" s="1"/>
  <c r="V37" i="13"/>
  <c r="P37" i="13"/>
  <c r="O38" i="13" s="1"/>
  <c r="R37" i="13"/>
  <c r="Q38" i="13" s="1"/>
  <c r="W37" i="13"/>
  <c r="AO36" i="13"/>
  <c r="AN37" i="13" s="1"/>
  <c r="AM36" i="13"/>
  <c r="AL37" i="13" s="1"/>
  <c r="AC38" i="13" l="1"/>
  <c r="AB39" i="13" s="1"/>
  <c r="AA38" i="13"/>
  <c r="Z39" i="13" s="1"/>
  <c r="V38" i="13"/>
  <c r="P38" i="13"/>
  <c r="O39" i="13" s="1"/>
  <c r="R38" i="13"/>
  <c r="Q39" i="13" s="1"/>
  <c r="W38" i="13"/>
  <c r="AO37" i="13"/>
  <c r="AN38" i="13" s="1"/>
  <c r="AM37" i="13"/>
  <c r="AL38" i="13" s="1"/>
  <c r="AC39" i="13" l="1"/>
  <c r="AB40" i="13" s="1"/>
  <c r="AA39" i="13"/>
  <c r="Z40" i="13" s="1"/>
  <c r="V39" i="13"/>
  <c r="P39" i="13"/>
  <c r="O40" i="13" s="1"/>
  <c r="R39" i="13"/>
  <c r="Q40" i="13" s="1"/>
  <c r="W39" i="13"/>
  <c r="AO38" i="13"/>
  <c r="AN39" i="13" s="1"/>
  <c r="AM38" i="13"/>
  <c r="AL39" i="13" s="1"/>
  <c r="AA40" i="13" l="1"/>
  <c r="Z41" i="13" s="1"/>
  <c r="AC40" i="13"/>
  <c r="AB41" i="13" s="1"/>
  <c r="V40" i="13"/>
  <c r="R40" i="13"/>
  <c r="Q41" i="13" s="1"/>
  <c r="V41" i="13" s="1"/>
  <c r="P40" i="13"/>
  <c r="O41" i="13" s="1"/>
  <c r="W40" i="13"/>
  <c r="AO39" i="13"/>
  <c r="AN40" i="13" s="1"/>
  <c r="AM39" i="13"/>
  <c r="AL40" i="13" s="1"/>
  <c r="AA41" i="13" l="1"/>
  <c r="Z42" i="13" s="1"/>
  <c r="AC41" i="13"/>
  <c r="AB42" i="13" s="1"/>
  <c r="P41" i="13"/>
  <c r="O42" i="13" s="1"/>
  <c r="W42" i="13" s="1"/>
  <c r="R41" i="13"/>
  <c r="Q42" i="13" s="1"/>
  <c r="V42" i="13" s="1"/>
  <c r="W41" i="13"/>
  <c r="AO40" i="13"/>
  <c r="AN41" i="13" s="1"/>
  <c r="AM40" i="13"/>
  <c r="AL41" i="13" s="1"/>
  <c r="AC42" i="13" l="1"/>
  <c r="AB43" i="13" s="1"/>
  <c r="AA42" i="13"/>
  <c r="Z43" i="13" s="1"/>
  <c r="R42" i="13"/>
  <c r="Q43" i="13" s="1"/>
  <c r="V43" i="13" s="1"/>
  <c r="P42" i="13"/>
  <c r="O43" i="13" s="1"/>
  <c r="AO41" i="13"/>
  <c r="AN42" i="13" s="1"/>
  <c r="AM41" i="13"/>
  <c r="AL42" i="13" s="1"/>
  <c r="AC43" i="13" l="1"/>
  <c r="AB44" i="13" s="1"/>
  <c r="AA43" i="13"/>
  <c r="Z44" i="13" s="1"/>
  <c r="R43" i="13"/>
  <c r="Q44" i="13" s="1"/>
  <c r="V44" i="13" s="1"/>
  <c r="P43" i="13"/>
  <c r="O44" i="13" s="1"/>
  <c r="W44" i="13" s="1"/>
  <c r="W43" i="13"/>
  <c r="AO42" i="13"/>
  <c r="AN43" i="13" s="1"/>
  <c r="AM42" i="13"/>
  <c r="AL43" i="13" s="1"/>
  <c r="AA44" i="13" l="1"/>
  <c r="Z45" i="13" s="1"/>
  <c r="AC44" i="13"/>
  <c r="AB45" i="13" s="1"/>
  <c r="P44" i="13"/>
  <c r="O45" i="13" s="1"/>
  <c r="R44" i="13"/>
  <c r="Q45" i="13" s="1"/>
  <c r="V45" i="13" s="1"/>
  <c r="AO43" i="13"/>
  <c r="AN44" i="13" s="1"/>
  <c r="AM43" i="13"/>
  <c r="AL44" i="13" s="1"/>
  <c r="AA45" i="13" l="1"/>
  <c r="Z46" i="13" s="1"/>
  <c r="AC45" i="13"/>
  <c r="AB46" i="13" s="1"/>
  <c r="R45" i="13"/>
  <c r="Q46" i="13" s="1"/>
  <c r="P45" i="13"/>
  <c r="O46" i="13" s="1"/>
  <c r="W46" i="13" s="1"/>
  <c r="W45" i="13"/>
  <c r="AO44" i="13"/>
  <c r="AN45" i="13" s="1"/>
  <c r="AM44" i="13"/>
  <c r="AL45" i="13" s="1"/>
  <c r="AC46" i="13" l="1"/>
  <c r="AB47" i="13" s="1"/>
  <c r="AA46" i="13"/>
  <c r="Z47" i="13" s="1"/>
  <c r="R46" i="13"/>
  <c r="Q47" i="13" s="1"/>
  <c r="P46" i="13"/>
  <c r="O47" i="13" s="1"/>
  <c r="W47" i="13" s="1"/>
  <c r="V46" i="13"/>
  <c r="AO45" i="13"/>
  <c r="AN46" i="13" s="1"/>
  <c r="AM45" i="13"/>
  <c r="AL46" i="13" s="1"/>
  <c r="AC47" i="13" l="1"/>
  <c r="AB48" i="13" s="1"/>
  <c r="AA47" i="13"/>
  <c r="Z48" i="13" s="1"/>
  <c r="P47" i="13"/>
  <c r="O48" i="13" s="1"/>
  <c r="W48" i="13" s="1"/>
  <c r="R47" i="13"/>
  <c r="Q48" i="13" s="1"/>
  <c r="V47" i="13"/>
  <c r="AO46" i="13"/>
  <c r="AN47" i="13" s="1"/>
  <c r="AM46" i="13"/>
  <c r="AL47" i="13" s="1"/>
  <c r="AA48" i="13" l="1"/>
  <c r="Z49" i="13" s="1"/>
  <c r="AC48" i="13"/>
  <c r="AB49" i="13" s="1"/>
  <c r="V48" i="13"/>
  <c r="P48" i="13"/>
  <c r="O49" i="13" s="1"/>
  <c r="R48" i="13"/>
  <c r="Q49" i="13" s="1"/>
  <c r="V49" i="13" s="1"/>
  <c r="AO47" i="13"/>
  <c r="AN48" i="13" s="1"/>
  <c r="AM47" i="13"/>
  <c r="AL48" i="13" s="1"/>
  <c r="AC49" i="13" l="1"/>
  <c r="AB50" i="13" s="1"/>
  <c r="AA49" i="13"/>
  <c r="Z50" i="13" s="1"/>
  <c r="P49" i="13"/>
  <c r="O50" i="13" s="1"/>
  <c r="W50" i="13" s="1"/>
  <c r="R49" i="13"/>
  <c r="Q50" i="13" s="1"/>
  <c r="V50" i="13" s="1"/>
  <c r="W49" i="13"/>
  <c r="AM48" i="13"/>
  <c r="AL49" i="13" s="1"/>
  <c r="AO48" i="13"/>
  <c r="AN49" i="13" s="1"/>
  <c r="AC50" i="13" l="1"/>
  <c r="AB51" i="13" s="1"/>
  <c r="AA50" i="13"/>
  <c r="Z51" i="13" s="1"/>
  <c r="P50" i="13"/>
  <c r="O51" i="13" s="1"/>
  <c r="R50" i="13"/>
  <c r="Q51" i="13" s="1"/>
  <c r="AO49" i="13"/>
  <c r="AN50" i="13" s="1"/>
  <c r="AM49" i="13"/>
  <c r="AL50" i="13" s="1"/>
  <c r="AA51" i="13" l="1"/>
  <c r="Z52" i="13" s="1"/>
  <c r="AC51" i="13"/>
  <c r="AB52" i="13" s="1"/>
  <c r="V51" i="13"/>
  <c r="P51" i="13"/>
  <c r="O52" i="13" s="1"/>
  <c r="R51" i="13"/>
  <c r="Q52" i="13" s="1"/>
  <c r="W51" i="13"/>
  <c r="AO50" i="13"/>
  <c r="AN51" i="13" s="1"/>
  <c r="AM50" i="13"/>
  <c r="AL51" i="13" s="1"/>
  <c r="AA52" i="13" l="1"/>
  <c r="Z53" i="13" s="1"/>
  <c r="AC52" i="13"/>
  <c r="AB53" i="13" s="1"/>
  <c r="V52" i="13"/>
  <c r="P52" i="13"/>
  <c r="O53" i="13" s="1"/>
  <c r="R52" i="13"/>
  <c r="Q53" i="13" s="1"/>
  <c r="V53" i="13" s="1"/>
  <c r="W52" i="13"/>
  <c r="AO51" i="13"/>
  <c r="AN52" i="13" s="1"/>
  <c r="AM51" i="13"/>
  <c r="AL52" i="13" s="1"/>
  <c r="AC53" i="13" l="1"/>
  <c r="AB54" i="13" s="1"/>
  <c r="AA53" i="13"/>
  <c r="Z54" i="13" s="1"/>
  <c r="P53" i="13"/>
  <c r="O54" i="13" s="1"/>
  <c r="R53" i="13"/>
  <c r="Q54" i="13" s="1"/>
  <c r="V54" i="13" s="1"/>
  <c r="W53" i="13"/>
  <c r="AO52" i="13"/>
  <c r="AN53" i="13" s="1"/>
  <c r="AM52" i="13"/>
  <c r="AL53" i="13" s="1"/>
  <c r="AC54" i="13" l="1"/>
  <c r="AA54" i="13"/>
  <c r="Z55" i="13" s="1"/>
  <c r="AB55" i="13"/>
  <c r="P54" i="13"/>
  <c r="O55" i="13" s="1"/>
  <c r="R54" i="13"/>
  <c r="Q55" i="13" s="1"/>
  <c r="W54" i="13"/>
  <c r="AO53" i="13"/>
  <c r="AN54" i="13" s="1"/>
  <c r="AM53" i="13"/>
  <c r="AL54" i="13" s="1"/>
  <c r="AA55" i="13" l="1"/>
  <c r="Z56" i="13" s="1"/>
  <c r="AC55" i="13"/>
  <c r="AB56" i="13" s="1"/>
  <c r="V55" i="13"/>
  <c r="R55" i="13"/>
  <c r="Q56" i="13" s="1"/>
  <c r="P55" i="13"/>
  <c r="O56" i="13" s="1"/>
  <c r="W55" i="13"/>
  <c r="AM54" i="13"/>
  <c r="AL55" i="13" s="1"/>
  <c r="AO54" i="13"/>
  <c r="AN55" i="13" s="1"/>
  <c r="AA56" i="13" l="1"/>
  <c r="Z57" i="13" s="1"/>
  <c r="AC56" i="13"/>
  <c r="AB57" i="13" s="1"/>
  <c r="V56" i="13"/>
  <c r="P56" i="13"/>
  <c r="O57" i="13" s="1"/>
  <c r="W57" i="13" s="1"/>
  <c r="R56" i="13"/>
  <c r="Q57" i="13" s="1"/>
  <c r="W56" i="13"/>
  <c r="AM55" i="13"/>
  <c r="AL56" i="13" s="1"/>
  <c r="AO55" i="13"/>
  <c r="AN56" i="13" s="1"/>
  <c r="AC57" i="13" l="1"/>
  <c r="AB58" i="13" s="1"/>
  <c r="AA57" i="13"/>
  <c r="Z58" i="13" s="1"/>
  <c r="V57" i="13"/>
  <c r="P57" i="13"/>
  <c r="O58" i="13" s="1"/>
  <c r="R57" i="13"/>
  <c r="Q58" i="13" s="1"/>
  <c r="V58" i="13" s="1"/>
  <c r="AM56" i="13"/>
  <c r="AL57" i="13" s="1"/>
  <c r="AO56" i="13"/>
  <c r="AN57" i="13" s="1"/>
  <c r="AC58" i="13" l="1"/>
  <c r="AB59" i="13" s="1"/>
  <c r="AA58" i="13"/>
  <c r="Z59" i="13" s="1"/>
  <c r="P58" i="13"/>
  <c r="O59" i="13" s="1"/>
  <c r="W59" i="13" s="1"/>
  <c r="R58" i="13"/>
  <c r="Q59" i="13" s="1"/>
  <c r="V59" i="13" s="1"/>
  <c r="W58" i="13"/>
  <c r="AM57" i="13"/>
  <c r="AL58" i="13" s="1"/>
  <c r="AO57" i="13"/>
  <c r="AN58" i="13" s="1"/>
  <c r="AA59" i="13" l="1"/>
  <c r="Z60" i="13" s="1"/>
  <c r="AC59" i="13"/>
  <c r="AB60" i="13" s="1"/>
  <c r="P59" i="13"/>
  <c r="O60" i="13" s="1"/>
  <c r="R59" i="13"/>
  <c r="Q60" i="13" s="1"/>
  <c r="V60" i="13" s="1"/>
  <c r="AM58" i="13"/>
  <c r="AL59" i="13" s="1"/>
  <c r="AO58" i="13"/>
  <c r="AN59" i="13" s="1"/>
  <c r="AA60" i="13" l="1"/>
  <c r="Z61" i="13" s="1"/>
  <c r="AC60" i="13"/>
  <c r="AB61" i="13" s="1"/>
  <c r="R60" i="13"/>
  <c r="Q61" i="13" s="1"/>
  <c r="V61" i="13" s="1"/>
  <c r="P60" i="13"/>
  <c r="O61" i="13" s="1"/>
  <c r="W61" i="13" s="1"/>
  <c r="W60" i="13"/>
  <c r="AM59" i="13"/>
  <c r="AL60" i="13" s="1"/>
  <c r="AO59" i="13"/>
  <c r="AN60" i="13" s="1"/>
  <c r="AC61" i="13" l="1"/>
  <c r="AB62" i="13" s="1"/>
  <c r="AA61" i="13"/>
  <c r="Z62" i="13" s="1"/>
  <c r="P61" i="13"/>
  <c r="O62" i="13" s="1"/>
  <c r="R61" i="13"/>
  <c r="Q62" i="13" s="1"/>
  <c r="V62" i="13" s="1"/>
  <c r="AM60" i="13"/>
  <c r="AL61" i="13" s="1"/>
  <c r="AO60" i="13"/>
  <c r="AN61" i="13" s="1"/>
  <c r="AC62" i="13" l="1"/>
  <c r="AB63" i="13" s="1"/>
  <c r="AA62" i="13"/>
  <c r="Z63" i="13" s="1"/>
  <c r="R62" i="13"/>
  <c r="Q63" i="13" s="1"/>
  <c r="V63" i="13" s="1"/>
  <c r="P62" i="13"/>
  <c r="O63" i="13" s="1"/>
  <c r="W62" i="13"/>
  <c r="AM61" i="13"/>
  <c r="AL62" i="13" s="1"/>
  <c r="AO61" i="13"/>
  <c r="AN62" i="13" s="1"/>
  <c r="AA63" i="13" l="1"/>
  <c r="Z64" i="13" s="1"/>
  <c r="AC63" i="13"/>
  <c r="AB64" i="13" s="1"/>
  <c r="P63" i="13"/>
  <c r="O64" i="13" s="1"/>
  <c r="R63" i="13"/>
  <c r="Q64" i="13" s="1"/>
  <c r="V64" i="13" s="1"/>
  <c r="W63" i="13"/>
  <c r="AM62" i="13"/>
  <c r="AL63" i="13" s="1"/>
  <c r="AO62" i="13"/>
  <c r="AN63" i="13" s="1"/>
  <c r="AA64" i="13" l="1"/>
  <c r="Z65" i="13" s="1"/>
  <c r="AC64" i="13"/>
  <c r="AB65" i="13" s="1"/>
  <c r="P64" i="13"/>
  <c r="O65" i="13" s="1"/>
  <c r="W65" i="13" s="1"/>
  <c r="R64" i="13"/>
  <c r="Q65" i="13" s="1"/>
  <c r="V65" i="13" s="1"/>
  <c r="W64" i="13"/>
  <c r="AM63" i="13"/>
  <c r="AL64" i="13" s="1"/>
  <c r="AO63" i="13"/>
  <c r="AN64" i="13" s="1"/>
  <c r="AC65" i="13" l="1"/>
  <c r="AB66" i="13" s="1"/>
  <c r="AA65" i="13"/>
  <c r="Z66" i="13" s="1"/>
  <c r="P65" i="13"/>
  <c r="O66" i="13" s="1"/>
  <c r="R65" i="13"/>
  <c r="Q66" i="13" s="1"/>
  <c r="AM64" i="13"/>
  <c r="AL65" i="13" s="1"/>
  <c r="AO64" i="13"/>
  <c r="AN65" i="13" s="1"/>
  <c r="AC66" i="13" l="1"/>
  <c r="AB67" i="13" s="1"/>
  <c r="AA66" i="13"/>
  <c r="Z67" i="13" s="1"/>
  <c r="R66" i="13"/>
  <c r="Q67" i="13" s="1"/>
  <c r="P66" i="13"/>
  <c r="O67" i="13" s="1"/>
  <c r="W66" i="13"/>
  <c r="V66" i="13"/>
  <c r="AM65" i="13"/>
  <c r="AL66" i="13" s="1"/>
  <c r="AO65" i="13"/>
  <c r="AN66" i="13" s="1"/>
  <c r="AA67" i="13" l="1"/>
  <c r="Z68" i="13" s="1"/>
  <c r="AC67" i="13"/>
  <c r="AB68" i="13" s="1"/>
  <c r="R67" i="13"/>
  <c r="Q68" i="13" s="1"/>
  <c r="P67" i="13"/>
  <c r="O68" i="13" s="1"/>
  <c r="W67" i="13"/>
  <c r="V67" i="13"/>
  <c r="AM66" i="13"/>
  <c r="AL67" i="13" s="1"/>
  <c r="AO66" i="13"/>
  <c r="AN67" i="13" s="1"/>
  <c r="AA68" i="13" l="1"/>
  <c r="Z69" i="13" s="1"/>
  <c r="AC68" i="13"/>
  <c r="AB69" i="13" s="1"/>
  <c r="P68" i="13"/>
  <c r="O69" i="13" s="1"/>
  <c r="W69" i="13" s="1"/>
  <c r="R68" i="13"/>
  <c r="Q69" i="13" s="1"/>
  <c r="V68" i="13"/>
  <c r="W68" i="13"/>
  <c r="AM67" i="13"/>
  <c r="AL68" i="13" s="1"/>
  <c r="AO67" i="13"/>
  <c r="AN68" i="13" s="1"/>
  <c r="AC69" i="13" l="1"/>
  <c r="AA69" i="13"/>
  <c r="Z70" i="13" s="1"/>
  <c r="AB70" i="13"/>
  <c r="V69" i="13"/>
  <c r="P69" i="13"/>
  <c r="O70" i="13" s="1"/>
  <c r="W70" i="13" s="1"/>
  <c r="R69" i="13"/>
  <c r="Q70" i="13" s="1"/>
  <c r="AM68" i="13"/>
  <c r="AL69" i="13" s="1"/>
  <c r="AO68" i="13"/>
  <c r="AN69" i="13" s="1"/>
  <c r="AC70" i="13" l="1"/>
  <c r="AB71" i="13" s="1"/>
  <c r="AA70" i="13"/>
  <c r="Z71" i="13" s="1"/>
  <c r="V70" i="13"/>
  <c r="R70" i="13"/>
  <c r="Q71" i="13" s="1"/>
  <c r="P70" i="13"/>
  <c r="O71" i="13" s="1"/>
  <c r="W71" i="13" s="1"/>
  <c r="AM69" i="13"/>
  <c r="AL70" i="13" s="1"/>
  <c r="AO69" i="13"/>
  <c r="AN70" i="13" s="1"/>
  <c r="AA71" i="13" l="1"/>
  <c r="Z72" i="13" s="1"/>
  <c r="AC71" i="13"/>
  <c r="AB72" i="13" s="1"/>
  <c r="V71" i="13"/>
  <c r="P71" i="13"/>
  <c r="O72" i="13" s="1"/>
  <c r="W72" i="13" s="1"/>
  <c r="R71" i="13"/>
  <c r="Q72" i="13" s="1"/>
  <c r="AM70" i="13"/>
  <c r="AL71" i="13" s="1"/>
  <c r="AO70" i="13"/>
  <c r="AN71" i="13" s="1"/>
  <c r="AA72" i="13" l="1"/>
  <c r="Z73" i="13" s="1"/>
  <c r="AC72" i="13"/>
  <c r="AB73" i="13" s="1"/>
  <c r="V72" i="13"/>
  <c r="P72" i="13"/>
  <c r="O73" i="13" s="1"/>
  <c r="W73" i="13" s="1"/>
  <c r="R72" i="13"/>
  <c r="Q73" i="13" s="1"/>
  <c r="AM71" i="13"/>
  <c r="AL72" i="13" s="1"/>
  <c r="AO71" i="13"/>
  <c r="AN72" i="13" s="1"/>
  <c r="AC73" i="13" l="1"/>
  <c r="AB74" i="13" s="1"/>
  <c r="AA73" i="13"/>
  <c r="Z74" i="13" s="1"/>
  <c r="V73" i="13"/>
  <c r="P73" i="13"/>
  <c r="O74" i="13" s="1"/>
  <c r="W74" i="13" s="1"/>
  <c r="R73" i="13"/>
  <c r="Q74" i="13" s="1"/>
  <c r="AM72" i="13"/>
  <c r="AL73" i="13" s="1"/>
  <c r="AO72" i="13"/>
  <c r="AN73" i="13" s="1"/>
  <c r="AC74" i="13" l="1"/>
  <c r="AB75" i="13" s="1"/>
  <c r="AA74" i="13"/>
  <c r="Z75" i="13" s="1"/>
  <c r="V74" i="13"/>
  <c r="P74" i="13"/>
  <c r="O75" i="13" s="1"/>
  <c r="W75" i="13" s="1"/>
  <c r="R74" i="13"/>
  <c r="Q75" i="13" s="1"/>
  <c r="AM73" i="13"/>
  <c r="AL74" i="13" s="1"/>
  <c r="AO73" i="13"/>
  <c r="AN74" i="13" s="1"/>
  <c r="AA75" i="13" l="1"/>
  <c r="Z76" i="13" s="1"/>
  <c r="AC75" i="13"/>
  <c r="AB76" i="13" s="1"/>
  <c r="V75" i="13"/>
  <c r="P75" i="13"/>
  <c r="O76" i="13" s="1"/>
  <c r="W76" i="13" s="1"/>
  <c r="R75" i="13"/>
  <c r="Q76" i="13" s="1"/>
  <c r="AM74" i="13"/>
  <c r="AL75" i="13" s="1"/>
  <c r="AO74" i="13"/>
  <c r="AN75" i="13" s="1"/>
  <c r="AA76" i="13" l="1"/>
  <c r="Z77" i="13" s="1"/>
  <c r="AC76" i="13"/>
  <c r="AB77" i="13" s="1"/>
  <c r="V76" i="13"/>
  <c r="P76" i="13"/>
  <c r="O77" i="13" s="1"/>
  <c r="W77" i="13" s="1"/>
  <c r="R76" i="13"/>
  <c r="Q77" i="13" s="1"/>
  <c r="V77" i="13" s="1"/>
  <c r="AM75" i="13"/>
  <c r="AL76" i="13" s="1"/>
  <c r="AO75" i="13"/>
  <c r="AN76" i="13" s="1"/>
  <c r="AC77" i="13" l="1"/>
  <c r="AB78" i="13" s="1"/>
  <c r="AA77" i="13"/>
  <c r="Z78" i="13" s="1"/>
  <c r="P77" i="13"/>
  <c r="O78" i="13" s="1"/>
  <c r="W78" i="13" s="1"/>
  <c r="R77" i="13"/>
  <c r="Q78" i="13" s="1"/>
  <c r="V78" i="13" s="1"/>
  <c r="AO76" i="13"/>
  <c r="AN77" i="13" s="1"/>
  <c r="AM76" i="13"/>
  <c r="AL77" i="13" s="1"/>
  <c r="AC78" i="13" l="1"/>
  <c r="AB79" i="13" s="1"/>
  <c r="AA78" i="13"/>
  <c r="Z79" i="13" s="1"/>
  <c r="P78" i="13"/>
  <c r="O79" i="13" s="1"/>
  <c r="W79" i="13" s="1"/>
  <c r="R78" i="13"/>
  <c r="Q79" i="13" s="1"/>
  <c r="V79" i="13" s="1"/>
  <c r="AM77" i="13"/>
  <c r="AL78" i="13" s="1"/>
  <c r="AO77" i="13"/>
  <c r="AN78" i="13" s="1"/>
  <c r="AA79" i="13" l="1"/>
  <c r="Z80" i="13" s="1"/>
  <c r="AC79" i="13"/>
  <c r="AB80" i="13" s="1"/>
  <c r="R79" i="13"/>
  <c r="Q80" i="13" s="1"/>
  <c r="V80" i="13" s="1"/>
  <c r="P79" i="13"/>
  <c r="O80" i="13" s="1"/>
  <c r="AM78" i="13"/>
  <c r="AL79" i="13" s="1"/>
  <c r="AO78" i="13"/>
  <c r="AN79" i="13" s="1"/>
  <c r="AA80" i="13" l="1"/>
  <c r="Z81" i="13" s="1"/>
  <c r="AC80" i="13"/>
  <c r="AB81" i="13" s="1"/>
  <c r="P80" i="13"/>
  <c r="O81" i="13" s="1"/>
  <c r="W81" i="13" s="1"/>
  <c r="R80" i="13"/>
  <c r="Q81" i="13" s="1"/>
  <c r="V81" i="13" s="1"/>
  <c r="W80" i="13"/>
  <c r="AM79" i="13"/>
  <c r="AL80" i="13" s="1"/>
  <c r="AO79" i="13"/>
  <c r="AN80" i="13" s="1"/>
  <c r="AC81" i="13" l="1"/>
  <c r="AB82" i="13" s="1"/>
  <c r="AA81" i="13"/>
  <c r="Z82" i="13" s="1"/>
  <c r="P81" i="13"/>
  <c r="O82" i="13" s="1"/>
  <c r="W82" i="13" s="1"/>
  <c r="R81" i="13"/>
  <c r="Q82" i="13" s="1"/>
  <c r="V82" i="13" s="1"/>
  <c r="AM80" i="13"/>
  <c r="AL81" i="13" s="1"/>
  <c r="AO80" i="13"/>
  <c r="AN81" i="13" s="1"/>
  <c r="AC82" i="13" l="1"/>
  <c r="AB83" i="13" s="1"/>
  <c r="AA82" i="13"/>
  <c r="Z83" i="13" s="1"/>
  <c r="R82" i="13"/>
  <c r="Q83" i="13" s="1"/>
  <c r="V83" i="13" s="1"/>
  <c r="P82" i="13"/>
  <c r="O83" i="13" s="1"/>
  <c r="AM81" i="13"/>
  <c r="AL82" i="13" s="1"/>
  <c r="AO81" i="13"/>
  <c r="AN82" i="13" s="1"/>
  <c r="AA83" i="13" l="1"/>
  <c r="Z84" i="13" s="1"/>
  <c r="AC83" i="13"/>
  <c r="AB84" i="13" s="1"/>
  <c r="P83" i="13"/>
  <c r="O84" i="13" s="1"/>
  <c r="W84" i="13" s="1"/>
  <c r="R83" i="13"/>
  <c r="Q84" i="13" s="1"/>
  <c r="V84" i="13" s="1"/>
  <c r="W83" i="13"/>
  <c r="AM82" i="13"/>
  <c r="AL83" i="13" s="1"/>
  <c r="AO82" i="13"/>
  <c r="AN83" i="13" s="1"/>
  <c r="AA84" i="13" l="1"/>
  <c r="Z85" i="13" s="1"/>
  <c r="AC84" i="13"/>
  <c r="AB85" i="13" s="1"/>
  <c r="P84" i="13"/>
  <c r="O85" i="13" s="1"/>
  <c r="W85" i="13" s="1"/>
  <c r="R84" i="13"/>
  <c r="Q85" i="13" s="1"/>
  <c r="V85" i="13" s="1"/>
  <c r="AM83" i="13"/>
  <c r="AL84" i="13" s="1"/>
  <c r="AO83" i="13"/>
  <c r="AN84" i="13" s="1"/>
  <c r="AA85" i="13" l="1"/>
  <c r="Z86" i="13" s="1"/>
  <c r="AC85" i="13"/>
  <c r="AB86" i="13" s="1"/>
  <c r="R85" i="13"/>
  <c r="Q86" i="13" s="1"/>
  <c r="V86" i="13" s="1"/>
  <c r="P85" i="13"/>
  <c r="O86" i="13" s="1"/>
  <c r="AM84" i="13"/>
  <c r="AL85" i="13" s="1"/>
  <c r="AO84" i="13"/>
  <c r="AN85" i="13" s="1"/>
  <c r="AC86" i="13" l="1"/>
  <c r="AB87" i="13" s="1"/>
  <c r="AA86" i="13"/>
  <c r="Z87" i="13" s="1"/>
  <c r="P86" i="13"/>
  <c r="O87" i="13" s="1"/>
  <c r="R86" i="13"/>
  <c r="Q87" i="13" s="1"/>
  <c r="V87" i="13" s="1"/>
  <c r="W86" i="13"/>
  <c r="AM85" i="13"/>
  <c r="AL86" i="13" s="1"/>
  <c r="AO85" i="13"/>
  <c r="AN86" i="13" s="1"/>
  <c r="AC87" i="13" l="1"/>
  <c r="AB88" i="13" s="1"/>
  <c r="AA87" i="13"/>
  <c r="Z88" i="13" s="1"/>
  <c r="P87" i="13"/>
  <c r="O88" i="13" s="1"/>
  <c r="W88" i="13" s="1"/>
  <c r="R87" i="13"/>
  <c r="Q88" i="13" s="1"/>
  <c r="V88" i="13" s="1"/>
  <c r="W87" i="13"/>
  <c r="AM86" i="13"/>
  <c r="AL87" i="13" s="1"/>
  <c r="AO86" i="13"/>
  <c r="AN87" i="13" s="1"/>
  <c r="AA88" i="13" l="1"/>
  <c r="Z89" i="13" s="1"/>
  <c r="AC88" i="13"/>
  <c r="AB89" i="13" s="1"/>
  <c r="R88" i="13"/>
  <c r="Q89" i="13" s="1"/>
  <c r="V89" i="13" s="1"/>
  <c r="P88" i="13"/>
  <c r="O89" i="13" s="1"/>
  <c r="AO87" i="13"/>
  <c r="AN88" i="13" s="1"/>
  <c r="AM87" i="13"/>
  <c r="AL88" i="13" s="1"/>
  <c r="AA89" i="13" l="1"/>
  <c r="Z90" i="13" s="1"/>
  <c r="AC89" i="13"/>
  <c r="AB90" i="13" s="1"/>
  <c r="P89" i="13"/>
  <c r="O90" i="13" s="1"/>
  <c r="W90" i="13" s="1"/>
  <c r="R89" i="13"/>
  <c r="Q90" i="13" s="1"/>
  <c r="V90" i="13" s="1"/>
  <c r="W89" i="13"/>
  <c r="AM88" i="13"/>
  <c r="AL89" i="13" s="1"/>
  <c r="AO88" i="13"/>
  <c r="AN89" i="13" s="1"/>
  <c r="AC90" i="13" l="1"/>
  <c r="AB91" i="13" s="1"/>
  <c r="AA90" i="13"/>
  <c r="Z91" i="13" s="1"/>
  <c r="P90" i="13"/>
  <c r="O91" i="13" s="1"/>
  <c r="W91" i="13" s="1"/>
  <c r="R90" i="13"/>
  <c r="Q91" i="13" s="1"/>
  <c r="V91" i="13" s="1"/>
  <c r="AO89" i="13"/>
  <c r="AN90" i="13" s="1"/>
  <c r="AM89" i="13"/>
  <c r="AL90" i="13" s="1"/>
  <c r="AC91" i="13" l="1"/>
  <c r="AB92" i="13" s="1"/>
  <c r="AA91" i="13"/>
  <c r="Z92" i="13" s="1"/>
  <c r="R91" i="13"/>
  <c r="Q92" i="13" s="1"/>
  <c r="V92" i="13" s="1"/>
  <c r="P91" i="13"/>
  <c r="O92" i="13" s="1"/>
  <c r="W92" i="13" s="1"/>
  <c r="AO90" i="13"/>
  <c r="AN91" i="13" s="1"/>
  <c r="AM90" i="13"/>
  <c r="AL91" i="13" s="1"/>
  <c r="AA92" i="13" l="1"/>
  <c r="Z93" i="13" s="1"/>
  <c r="AC92" i="13"/>
  <c r="AB93" i="13" s="1"/>
  <c r="P92" i="13"/>
  <c r="O93" i="13" s="1"/>
  <c r="W93" i="13" s="1"/>
  <c r="R92" i="13"/>
  <c r="Q93" i="13" s="1"/>
  <c r="V93" i="13" s="1"/>
  <c r="AO91" i="13"/>
  <c r="AN92" i="13" s="1"/>
  <c r="AM91" i="13"/>
  <c r="AL92" i="13" s="1"/>
  <c r="AA93" i="13" l="1"/>
  <c r="Z94" i="13" s="1"/>
  <c r="AC93" i="13"/>
  <c r="AB94" i="13" s="1"/>
  <c r="R93" i="13"/>
  <c r="Q94" i="13" s="1"/>
  <c r="V94" i="13" s="1"/>
  <c r="P93" i="13"/>
  <c r="O94" i="13" s="1"/>
  <c r="AO92" i="13"/>
  <c r="AN93" i="13" s="1"/>
  <c r="AM92" i="13"/>
  <c r="AL93" i="13" s="1"/>
  <c r="AC94" i="13" l="1"/>
  <c r="AB95" i="13" s="1"/>
  <c r="AA94" i="13"/>
  <c r="Z95" i="13" s="1"/>
  <c r="R94" i="13"/>
  <c r="Q95" i="13" s="1"/>
  <c r="V95" i="13" s="1"/>
  <c r="P94" i="13"/>
  <c r="O95" i="13" s="1"/>
  <c r="W95" i="13" s="1"/>
  <c r="W94" i="13"/>
  <c r="AO93" i="13"/>
  <c r="AN94" i="13" s="1"/>
  <c r="AM93" i="13"/>
  <c r="AL94" i="13" s="1"/>
  <c r="AC95" i="13" l="1"/>
  <c r="AB96" i="13" s="1"/>
  <c r="AA95" i="13"/>
  <c r="Z96" i="13" s="1"/>
  <c r="P95" i="13"/>
  <c r="O96" i="13" s="1"/>
  <c r="W96" i="13" s="1"/>
  <c r="R95" i="13"/>
  <c r="Q96" i="13" s="1"/>
  <c r="V96" i="13" s="1"/>
  <c r="AM94" i="13"/>
  <c r="AL95" i="13" s="1"/>
  <c r="AO94" i="13"/>
  <c r="AN95" i="13" s="1"/>
  <c r="AA96" i="13" l="1"/>
  <c r="Z97" i="13" s="1"/>
  <c r="AC96" i="13"/>
  <c r="AB97" i="13" s="1"/>
  <c r="R96" i="13"/>
  <c r="Q97" i="13" s="1"/>
  <c r="V97" i="13" s="1"/>
  <c r="P96" i="13"/>
  <c r="O97" i="13" s="1"/>
  <c r="AM95" i="13"/>
  <c r="AL96" i="13" s="1"/>
  <c r="AO95" i="13"/>
  <c r="AN96" i="13" s="1"/>
  <c r="AA97" i="13" l="1"/>
  <c r="Z98" i="13" s="1"/>
  <c r="AC97" i="13"/>
  <c r="AB98" i="13" s="1"/>
  <c r="P97" i="13"/>
  <c r="O98" i="13" s="1"/>
  <c r="W98" i="13" s="1"/>
  <c r="R97" i="13"/>
  <c r="Q98" i="13" s="1"/>
  <c r="V98" i="13" s="1"/>
  <c r="W97" i="13"/>
  <c r="AM96" i="13"/>
  <c r="AL97" i="13" s="1"/>
  <c r="AO96" i="13"/>
  <c r="AN97" i="13" s="1"/>
  <c r="AC98" i="13" l="1"/>
  <c r="AB99" i="13" s="1"/>
  <c r="AA98" i="13"/>
  <c r="Z99" i="13" s="1"/>
  <c r="P98" i="13"/>
  <c r="O99" i="13" s="1"/>
  <c r="R98" i="13"/>
  <c r="Q99" i="13" s="1"/>
  <c r="V99" i="13" s="1"/>
  <c r="AO97" i="13"/>
  <c r="AN98" i="13" s="1"/>
  <c r="AM97" i="13"/>
  <c r="AL98" i="13" s="1"/>
  <c r="AC99" i="13" l="1"/>
  <c r="AB100" i="13" s="1"/>
  <c r="AA99" i="13"/>
  <c r="Z100" i="13" s="1"/>
  <c r="R99" i="13"/>
  <c r="Q100" i="13" s="1"/>
  <c r="V100" i="13" s="1"/>
  <c r="P99" i="13"/>
  <c r="O100" i="13" s="1"/>
  <c r="W99" i="13"/>
  <c r="AO98" i="13"/>
  <c r="AN99" i="13" s="1"/>
  <c r="AM98" i="13"/>
  <c r="AL99" i="13" s="1"/>
  <c r="AA100" i="13" l="1"/>
  <c r="Z101" i="13" s="1"/>
  <c r="AC100" i="13"/>
  <c r="AB101" i="13" s="1"/>
  <c r="R100" i="13"/>
  <c r="Q101" i="13" s="1"/>
  <c r="V101" i="13" s="1"/>
  <c r="P100" i="13"/>
  <c r="O101" i="13" s="1"/>
  <c r="W101" i="13" s="1"/>
  <c r="W100" i="13"/>
  <c r="AO99" i="13"/>
  <c r="AN100" i="13" s="1"/>
  <c r="AM99" i="13"/>
  <c r="AL100" i="13" s="1"/>
  <c r="AA101" i="13" l="1"/>
  <c r="Z102" i="13" s="1"/>
  <c r="AC101" i="13"/>
  <c r="AB102" i="13" s="1"/>
  <c r="P101" i="13"/>
  <c r="O102" i="13" s="1"/>
  <c r="R101" i="13"/>
  <c r="Q102" i="13" s="1"/>
  <c r="V102" i="13" s="1"/>
  <c r="AO100" i="13"/>
  <c r="AN101" i="13" s="1"/>
  <c r="AM100" i="13"/>
  <c r="AL101" i="13" s="1"/>
  <c r="AC102" i="13" l="1"/>
  <c r="AB103" i="13" s="1"/>
  <c r="AA102" i="13"/>
  <c r="Z103" i="13" s="1"/>
  <c r="R102" i="13"/>
  <c r="Q103" i="13" s="1"/>
  <c r="V103" i="13" s="1"/>
  <c r="P102" i="13"/>
  <c r="O103" i="13" s="1"/>
  <c r="W102" i="13"/>
  <c r="AM101" i="13"/>
  <c r="AL102" i="13" s="1"/>
  <c r="AO101" i="13"/>
  <c r="AN102" i="13" s="1"/>
  <c r="AC103" i="13" l="1"/>
  <c r="AB104" i="13" s="1"/>
  <c r="AA103" i="13"/>
  <c r="Z104" i="13" s="1"/>
  <c r="R103" i="13"/>
  <c r="Q104" i="13" s="1"/>
  <c r="P103" i="13"/>
  <c r="O104" i="13" s="1"/>
  <c r="W103" i="13"/>
  <c r="AM102" i="13"/>
  <c r="AL103" i="13" s="1"/>
  <c r="AO102" i="13"/>
  <c r="AN103" i="13" s="1"/>
  <c r="AA104" i="13" l="1"/>
  <c r="Z105" i="13" s="1"/>
  <c r="AC104" i="13"/>
  <c r="AB105" i="13" s="1"/>
  <c r="P104" i="13"/>
  <c r="O105" i="13" s="1"/>
  <c r="R104" i="13"/>
  <c r="Q105" i="13" s="1"/>
  <c r="W104" i="13"/>
  <c r="V104" i="13"/>
  <c r="AM103" i="13"/>
  <c r="AL104" i="13" s="1"/>
  <c r="AO103" i="13"/>
  <c r="AN104" i="13" s="1"/>
  <c r="AA105" i="13" l="1"/>
  <c r="Z106" i="13" s="1"/>
  <c r="AC105" i="13"/>
  <c r="AB106" i="13" s="1"/>
  <c r="P105" i="13"/>
  <c r="O106" i="13" s="1"/>
  <c r="R105" i="13"/>
  <c r="Q106" i="13" s="1"/>
  <c r="V105" i="13"/>
  <c r="AM104" i="13"/>
  <c r="AL105" i="13" s="1"/>
  <c r="AO104" i="13"/>
  <c r="AN105" i="13" s="1"/>
  <c r="AC106" i="13" l="1"/>
  <c r="AB107" i="13" s="1"/>
  <c r="AA106" i="13"/>
  <c r="Z107" i="13" s="1"/>
  <c r="P106" i="13"/>
  <c r="O107" i="13" s="1"/>
  <c r="R106" i="13"/>
  <c r="Q107" i="13" s="1"/>
  <c r="W106" i="13"/>
  <c r="W105" i="13"/>
  <c r="AM105" i="13"/>
  <c r="AL106" i="13" s="1"/>
  <c r="AO105" i="13"/>
  <c r="AN106" i="13" s="1"/>
  <c r="AC107" i="13" l="1"/>
  <c r="AB108" i="13" s="1"/>
  <c r="AA107" i="13"/>
  <c r="Z108" i="13" s="1"/>
  <c r="R107" i="13"/>
  <c r="Q108" i="13" s="1"/>
  <c r="P107" i="13"/>
  <c r="O108" i="13" s="1"/>
  <c r="V106" i="13"/>
  <c r="AO106" i="13"/>
  <c r="AN107" i="13" s="1"/>
  <c r="AM106" i="13"/>
  <c r="AL107" i="13" s="1"/>
  <c r="AA108" i="13" l="1"/>
  <c r="Z109" i="13" s="1"/>
  <c r="AC108" i="13"/>
  <c r="AB109" i="13" s="1"/>
  <c r="P108" i="13"/>
  <c r="O109" i="13" s="1"/>
  <c r="R108" i="13"/>
  <c r="Q109" i="13" s="1"/>
  <c r="W107" i="13"/>
  <c r="V107" i="13"/>
  <c r="AO107" i="13"/>
  <c r="AN108" i="13" s="1"/>
  <c r="AM107" i="13"/>
  <c r="AL108" i="13" s="1"/>
  <c r="AA109" i="13" l="1"/>
  <c r="Z110" i="13" s="1"/>
  <c r="AC109" i="13"/>
  <c r="AB110" i="13" s="1"/>
  <c r="P109" i="13"/>
  <c r="O110" i="13" s="1"/>
  <c r="R109" i="13"/>
  <c r="Q110" i="13" s="1"/>
  <c r="V108" i="13"/>
  <c r="W108" i="13"/>
  <c r="AO108" i="13"/>
  <c r="AN109" i="13" s="1"/>
  <c r="AM108" i="13"/>
  <c r="AL109" i="13" s="1"/>
  <c r="AC110" i="13" l="1"/>
  <c r="AB111" i="13" s="1"/>
  <c r="AA110" i="13"/>
  <c r="Z111" i="13" s="1"/>
  <c r="P110" i="13"/>
  <c r="O111" i="13" s="1"/>
  <c r="R110" i="13"/>
  <c r="Q111" i="13" s="1"/>
  <c r="V109" i="13"/>
  <c r="V110" i="13"/>
  <c r="W109" i="13"/>
  <c r="AO109" i="13"/>
  <c r="AN110" i="13" s="1"/>
  <c r="AM109" i="13"/>
  <c r="AL110" i="13" s="1"/>
  <c r="AC111" i="13" l="1"/>
  <c r="AB112" i="13" s="1"/>
  <c r="AA111" i="13"/>
  <c r="Z112" i="13" s="1"/>
  <c r="P111" i="13"/>
  <c r="O112" i="13" s="1"/>
  <c r="R111" i="13"/>
  <c r="Q112" i="13" s="1"/>
  <c r="V111" i="13"/>
  <c r="W110" i="13"/>
  <c r="AO110" i="13"/>
  <c r="AN111" i="13" s="1"/>
  <c r="AM110" i="13"/>
  <c r="AL111" i="13" s="1"/>
  <c r="AA112" i="13" l="1"/>
  <c r="Z113" i="13" s="1"/>
  <c r="AC112" i="13"/>
  <c r="AB113" i="13" s="1"/>
  <c r="P112" i="13"/>
  <c r="O113" i="13" s="1"/>
  <c r="R112" i="13"/>
  <c r="Q113" i="13" s="1"/>
  <c r="V112" i="13"/>
  <c r="W111" i="13"/>
  <c r="AO111" i="13"/>
  <c r="AN112" i="13" s="1"/>
  <c r="AM111" i="13"/>
  <c r="AL112" i="13" s="1"/>
  <c r="AA113" i="13" l="1"/>
  <c r="Z114" i="13" s="1"/>
  <c r="AC113" i="13"/>
  <c r="AB114" i="13" s="1"/>
  <c r="P113" i="13"/>
  <c r="O114" i="13" s="1"/>
  <c r="R113" i="13"/>
  <c r="Q114" i="13" s="1"/>
  <c r="V113" i="13"/>
  <c r="W112" i="13"/>
  <c r="AM112" i="13"/>
  <c r="AL113" i="13" s="1"/>
  <c r="AO112" i="13"/>
  <c r="AN113" i="13" s="1"/>
  <c r="AC114" i="13" l="1"/>
  <c r="AB115" i="13" s="1"/>
  <c r="AA114" i="13"/>
  <c r="Z115" i="13" s="1"/>
  <c r="P114" i="13"/>
  <c r="O115" i="13" s="1"/>
  <c r="R114" i="13"/>
  <c r="Q115" i="13" s="1"/>
  <c r="W113" i="13"/>
  <c r="AM113" i="13"/>
  <c r="AL114" i="13" s="1"/>
  <c r="AO113" i="13"/>
  <c r="AN114" i="13" s="1"/>
  <c r="AC115" i="13" l="1"/>
  <c r="AB116" i="13" s="1"/>
  <c r="AA115" i="13"/>
  <c r="Z116" i="13" s="1"/>
  <c r="P115" i="13"/>
  <c r="O116" i="13" s="1"/>
  <c r="R115" i="13"/>
  <c r="Q116" i="13" s="1"/>
  <c r="W114" i="13"/>
  <c r="V114" i="13"/>
  <c r="AM114" i="13"/>
  <c r="AL115" i="13" s="1"/>
  <c r="AO114" i="13"/>
  <c r="AN115" i="13" s="1"/>
  <c r="AA116" i="13" l="1"/>
  <c r="Z117" i="13" s="1"/>
  <c r="AC116" i="13"/>
  <c r="AB117" i="13" s="1"/>
  <c r="P116" i="13"/>
  <c r="O117" i="13" s="1"/>
  <c r="R116" i="13"/>
  <c r="Q117" i="13" s="1"/>
  <c r="W115" i="13"/>
  <c r="V115" i="13"/>
  <c r="AM115" i="13"/>
  <c r="AL116" i="13" s="1"/>
  <c r="AO115" i="13"/>
  <c r="AN116" i="13" s="1"/>
  <c r="AA117" i="13" l="1"/>
  <c r="Z118" i="13" s="1"/>
  <c r="AC117" i="13"/>
  <c r="AB118" i="13" s="1"/>
  <c r="P117" i="13"/>
  <c r="O118" i="13" s="1"/>
  <c r="R117" i="13"/>
  <c r="Q118" i="13" s="1"/>
  <c r="V116" i="13"/>
  <c r="V117" i="13"/>
  <c r="W116" i="13"/>
  <c r="AM116" i="13"/>
  <c r="AL117" i="13" s="1"/>
  <c r="AO116" i="13"/>
  <c r="AN117" i="13" s="1"/>
  <c r="AC118" i="13" l="1"/>
  <c r="AB119" i="13" s="1"/>
  <c r="AA118" i="13"/>
  <c r="Z119" i="13" s="1"/>
  <c r="P118" i="13"/>
  <c r="O119" i="13" s="1"/>
  <c r="R118" i="13"/>
  <c r="Q119" i="13" s="1"/>
  <c r="W117" i="13"/>
  <c r="AM117" i="13"/>
  <c r="AL118" i="13" s="1"/>
  <c r="AO117" i="13"/>
  <c r="AN118" i="13" s="1"/>
  <c r="AC119" i="13" l="1"/>
  <c r="AB120" i="13" s="1"/>
  <c r="AA119" i="13"/>
  <c r="Z120" i="13" s="1"/>
  <c r="P119" i="13"/>
  <c r="O120" i="13" s="1"/>
  <c r="R119" i="13"/>
  <c r="Q120" i="13" s="1"/>
  <c r="W118" i="13"/>
  <c r="V118" i="13"/>
  <c r="AM118" i="13"/>
  <c r="AL119" i="13" s="1"/>
  <c r="AO118" i="13"/>
  <c r="AN119" i="13" s="1"/>
  <c r="AA120" i="13" l="1"/>
  <c r="Z121" i="13" s="1"/>
  <c r="AC120" i="13"/>
  <c r="AB121" i="13" s="1"/>
  <c r="P120" i="13"/>
  <c r="O121" i="13" s="1"/>
  <c r="R120" i="13"/>
  <c r="Q121" i="13" s="1"/>
  <c r="V119" i="13"/>
  <c r="W119" i="13"/>
  <c r="AM119" i="13"/>
  <c r="AL120" i="13" s="1"/>
  <c r="AO119" i="13"/>
  <c r="AN120" i="13" s="1"/>
  <c r="AA121" i="13" l="1"/>
  <c r="Z122" i="13" s="1"/>
  <c r="AC121" i="13"/>
  <c r="AB122" i="13" s="1"/>
  <c r="P121" i="13"/>
  <c r="O122" i="13" s="1"/>
  <c r="R121" i="13"/>
  <c r="Q122" i="13" s="1"/>
  <c r="V120" i="13"/>
  <c r="V121" i="13"/>
  <c r="W120" i="13"/>
  <c r="AM120" i="13"/>
  <c r="AL121" i="13" s="1"/>
  <c r="AO120" i="13"/>
  <c r="AN121" i="13" s="1"/>
  <c r="AC122" i="13" l="1"/>
  <c r="AB123" i="13" s="1"/>
  <c r="AA122" i="13"/>
  <c r="Z123" i="13" s="1"/>
  <c r="P122" i="13"/>
  <c r="O123" i="13" s="1"/>
  <c r="R122" i="13"/>
  <c r="Q123" i="13" s="1"/>
  <c r="V122" i="13"/>
  <c r="W121" i="13"/>
  <c r="AM121" i="13"/>
  <c r="AL122" i="13" s="1"/>
  <c r="AO121" i="13"/>
  <c r="AN122" i="13" s="1"/>
  <c r="AC123" i="13" l="1"/>
  <c r="AB124" i="13" s="1"/>
  <c r="AA123" i="13"/>
  <c r="Z124" i="13" s="1"/>
  <c r="P123" i="13"/>
  <c r="O124" i="13" s="1"/>
  <c r="R123" i="13"/>
  <c r="Q124" i="13" s="1"/>
  <c r="W122" i="13"/>
  <c r="AM122" i="13"/>
  <c r="AL123" i="13" s="1"/>
  <c r="AO122" i="13"/>
  <c r="AN123" i="13" s="1"/>
  <c r="AA124" i="13" l="1"/>
  <c r="Z125" i="13" s="1"/>
  <c r="AC124" i="13"/>
  <c r="AB125" i="13" s="1"/>
  <c r="P124" i="13"/>
  <c r="O125" i="13" s="1"/>
  <c r="R124" i="13"/>
  <c r="Q125" i="13" s="1"/>
  <c r="W123" i="13"/>
  <c r="V123" i="13"/>
  <c r="AM123" i="13"/>
  <c r="AL124" i="13" s="1"/>
  <c r="AO123" i="13"/>
  <c r="AN124" i="13" s="1"/>
  <c r="AA125" i="13" l="1"/>
  <c r="Z126" i="13" s="1"/>
  <c r="AC125" i="13"/>
  <c r="AB126" i="13" s="1"/>
  <c r="P125" i="13"/>
  <c r="O126" i="13" s="1"/>
  <c r="R125" i="13"/>
  <c r="Q126" i="13" s="1"/>
  <c r="W124" i="13"/>
  <c r="V125" i="13"/>
  <c r="V124" i="13"/>
  <c r="AM124" i="13"/>
  <c r="AL125" i="13" s="1"/>
  <c r="AO124" i="13"/>
  <c r="AN125" i="13" s="1"/>
  <c r="AC126" i="13" l="1"/>
  <c r="AB127" i="13" s="1"/>
  <c r="AA126" i="13"/>
  <c r="Z127" i="13" s="1"/>
  <c r="P126" i="13"/>
  <c r="O127" i="13" s="1"/>
  <c r="R126" i="13"/>
  <c r="Q127" i="13" s="1"/>
  <c r="V126" i="13"/>
  <c r="W125" i="13"/>
  <c r="AM125" i="13"/>
  <c r="AL126" i="13" s="1"/>
  <c r="AO125" i="13"/>
  <c r="AN126" i="13" s="1"/>
  <c r="AC127" i="13" l="1"/>
  <c r="AB128" i="13" s="1"/>
  <c r="AA127" i="13"/>
  <c r="Z128" i="13" s="1"/>
  <c r="P127" i="13"/>
  <c r="O128" i="13" s="1"/>
  <c r="R127" i="13"/>
  <c r="Q128" i="13" s="1"/>
  <c r="V127" i="13"/>
  <c r="W126" i="13"/>
  <c r="AM126" i="13"/>
  <c r="AL127" i="13" s="1"/>
  <c r="AO126" i="13"/>
  <c r="AN127" i="13" s="1"/>
  <c r="AA128" i="13" l="1"/>
  <c r="Z129" i="13" s="1"/>
  <c r="AC128" i="13"/>
  <c r="AB129" i="13" s="1"/>
  <c r="P128" i="13"/>
  <c r="O129" i="13" s="1"/>
  <c r="R128" i="13"/>
  <c r="Q129" i="13" s="1"/>
  <c r="V128" i="13"/>
  <c r="W127" i="13"/>
  <c r="AM127" i="13"/>
  <c r="AL128" i="13" s="1"/>
  <c r="AO127" i="13"/>
  <c r="AN128" i="13" s="1"/>
  <c r="AA129" i="13" l="1"/>
  <c r="Z130" i="13" s="1"/>
  <c r="AC129" i="13"/>
  <c r="AB130" i="13" s="1"/>
  <c r="P129" i="13"/>
  <c r="O130" i="13" s="1"/>
  <c r="R129" i="13"/>
  <c r="Q130" i="13" s="1"/>
  <c r="V129" i="13"/>
  <c r="W128" i="13"/>
  <c r="AO128" i="13"/>
  <c r="AN129" i="13" s="1"/>
  <c r="AM128" i="13"/>
  <c r="AL129" i="13" s="1"/>
  <c r="AC130" i="13" l="1"/>
  <c r="AB131" i="13" s="1"/>
  <c r="AA130" i="13"/>
  <c r="Z131" i="13" s="1"/>
  <c r="P130" i="13"/>
  <c r="O131" i="13" s="1"/>
  <c r="R130" i="13"/>
  <c r="Q131" i="13" s="1"/>
  <c r="W129" i="13"/>
  <c r="AO129" i="13"/>
  <c r="AN130" i="13" s="1"/>
  <c r="AM129" i="13"/>
  <c r="AL130" i="13" s="1"/>
  <c r="AC131" i="13" l="1"/>
  <c r="AB132" i="13" s="1"/>
  <c r="AA131" i="13"/>
  <c r="Z132" i="13" s="1"/>
  <c r="P131" i="13"/>
  <c r="O132" i="13" s="1"/>
  <c r="R131" i="13"/>
  <c r="Q132" i="13" s="1"/>
  <c r="W130" i="13"/>
  <c r="V130" i="13"/>
  <c r="AM130" i="13"/>
  <c r="AL131" i="13" s="1"/>
  <c r="AO130" i="13"/>
  <c r="AN131" i="13" s="1"/>
  <c r="AA132" i="13" l="1"/>
  <c r="Z133" i="13" s="1"/>
  <c r="AC132" i="13"/>
  <c r="AB133" i="13" s="1"/>
  <c r="P132" i="13"/>
  <c r="O133" i="13" s="1"/>
  <c r="R132" i="13"/>
  <c r="Q133" i="13" s="1"/>
  <c r="V132" i="13"/>
  <c r="V131" i="13"/>
  <c r="W131" i="13"/>
  <c r="AM131" i="13"/>
  <c r="AL132" i="13" s="1"/>
  <c r="AO131" i="13"/>
  <c r="AN132" i="13" s="1"/>
  <c r="AA133" i="13" l="1"/>
  <c r="Z134" i="13" s="1"/>
  <c r="AC133" i="13"/>
  <c r="AB134" i="13" s="1"/>
  <c r="P133" i="13"/>
  <c r="O134" i="13" s="1"/>
  <c r="R133" i="13"/>
  <c r="Q134" i="13" s="1"/>
  <c r="V133" i="13"/>
  <c r="W132" i="13"/>
  <c r="AM132" i="13"/>
  <c r="AL133" i="13" s="1"/>
  <c r="AO132" i="13"/>
  <c r="AN133" i="13" s="1"/>
  <c r="AC134" i="13" l="1"/>
  <c r="AB135" i="13" s="1"/>
  <c r="AA134" i="13"/>
  <c r="Z135" i="13" s="1"/>
  <c r="P134" i="13"/>
  <c r="O135" i="13" s="1"/>
  <c r="R134" i="13"/>
  <c r="Q135" i="13" s="1"/>
  <c r="V134" i="13"/>
  <c r="W133" i="13"/>
  <c r="AM133" i="13"/>
  <c r="AL134" i="13" s="1"/>
  <c r="AO133" i="13"/>
  <c r="AN134" i="13" s="1"/>
  <c r="AC135" i="13" l="1"/>
  <c r="AB136" i="13" s="1"/>
  <c r="AA135" i="13"/>
  <c r="Z136" i="13" s="1"/>
  <c r="P135" i="13"/>
  <c r="O136" i="13" s="1"/>
  <c r="R135" i="13"/>
  <c r="Q136" i="13" s="1"/>
  <c r="W134" i="13"/>
  <c r="AM134" i="13"/>
  <c r="AL135" i="13" s="1"/>
  <c r="AO134" i="13"/>
  <c r="AN135" i="13" s="1"/>
  <c r="AA136" i="13" l="1"/>
  <c r="Z137" i="13" s="1"/>
  <c r="AC136" i="13"/>
  <c r="AB137" i="13" s="1"/>
  <c r="R136" i="13"/>
  <c r="Q137" i="13" s="1"/>
  <c r="P136" i="13"/>
  <c r="O137" i="13" s="1"/>
  <c r="W135" i="13"/>
  <c r="V135" i="13"/>
  <c r="AM135" i="13"/>
  <c r="AL136" i="13" s="1"/>
  <c r="AO135" i="13"/>
  <c r="AN136" i="13" s="1"/>
  <c r="AA137" i="13" l="1"/>
  <c r="Z138" i="13" s="1"/>
  <c r="AC137" i="13"/>
  <c r="AB138" i="13" s="1"/>
  <c r="R137" i="13"/>
  <c r="Q138" i="13" s="1"/>
  <c r="P137" i="13"/>
  <c r="O138" i="13" s="1"/>
  <c r="W136" i="13"/>
  <c r="V136" i="13"/>
  <c r="AM136" i="13"/>
  <c r="AL137" i="13" s="1"/>
  <c r="AO136" i="13"/>
  <c r="AN137" i="13" s="1"/>
  <c r="AC138" i="13" l="1"/>
  <c r="AB139" i="13" s="1"/>
  <c r="AA138" i="13"/>
  <c r="Z139" i="13" s="1"/>
  <c r="R138" i="13"/>
  <c r="Q139" i="13" s="1"/>
  <c r="P138" i="13"/>
  <c r="O139" i="13" s="1"/>
  <c r="V137" i="13"/>
  <c r="V138" i="13"/>
  <c r="W137" i="13"/>
  <c r="AM137" i="13"/>
  <c r="AL138" i="13" s="1"/>
  <c r="AO137" i="13"/>
  <c r="AN138" i="13" s="1"/>
  <c r="AC139" i="13" l="1"/>
  <c r="AB140" i="13" s="1"/>
  <c r="AA139" i="13"/>
  <c r="Z140" i="13" s="1"/>
  <c r="R139" i="13"/>
  <c r="Q140" i="13" s="1"/>
  <c r="P139" i="13"/>
  <c r="O140" i="13" s="1"/>
  <c r="V139" i="13"/>
  <c r="W138" i="13"/>
  <c r="AM138" i="13"/>
  <c r="AL139" i="13" s="1"/>
  <c r="AO138" i="13"/>
  <c r="AN139" i="13" s="1"/>
  <c r="AA140" i="13" l="1"/>
  <c r="Z141" i="13" s="1"/>
  <c r="AC140" i="13"/>
  <c r="AB141" i="13" s="1"/>
  <c r="P140" i="13"/>
  <c r="O141" i="13" s="1"/>
  <c r="R140" i="13"/>
  <c r="Q141" i="13" s="1"/>
  <c r="W139" i="13"/>
  <c r="AM139" i="13"/>
  <c r="AL140" i="13" s="1"/>
  <c r="AO139" i="13"/>
  <c r="AN140" i="13" s="1"/>
  <c r="AA141" i="13" l="1"/>
  <c r="Z142" i="13" s="1"/>
  <c r="AC141" i="13"/>
  <c r="AB142" i="13" s="1"/>
  <c r="P141" i="13"/>
  <c r="O142" i="13" s="1"/>
  <c r="R141" i="13"/>
  <c r="Q142" i="13" s="1"/>
  <c r="W140" i="13"/>
  <c r="V140" i="13"/>
  <c r="AM140" i="13"/>
  <c r="AL141" i="13" s="1"/>
  <c r="AO140" i="13"/>
  <c r="AN141" i="13" s="1"/>
  <c r="AC142" i="13" l="1"/>
  <c r="AB143" i="13" s="1"/>
  <c r="AA142" i="13"/>
  <c r="Z143" i="13" s="1"/>
  <c r="P142" i="13"/>
  <c r="O143" i="13" s="1"/>
  <c r="R142" i="13"/>
  <c r="Q143" i="13" s="1"/>
  <c r="V141" i="13"/>
  <c r="V142" i="13"/>
  <c r="W141" i="13"/>
  <c r="AM141" i="13"/>
  <c r="AL142" i="13" s="1"/>
  <c r="AO141" i="13"/>
  <c r="AN142" i="13" s="1"/>
  <c r="AC143" i="13" l="1"/>
  <c r="AB144" i="13" s="1"/>
  <c r="AA143" i="13"/>
  <c r="Z144" i="13" s="1"/>
  <c r="P143" i="13"/>
  <c r="O144" i="13" s="1"/>
  <c r="R143" i="13"/>
  <c r="Q144" i="13" s="1"/>
  <c r="V143" i="13"/>
  <c r="W142" i="13"/>
  <c r="AM142" i="13"/>
  <c r="AL143" i="13" s="1"/>
  <c r="AO142" i="13"/>
  <c r="AN143" i="13" s="1"/>
  <c r="AA144" i="13" l="1"/>
  <c r="Z145" i="13" s="1"/>
  <c r="AC144" i="13"/>
  <c r="AB145" i="13" s="1"/>
  <c r="P144" i="13"/>
  <c r="O145" i="13" s="1"/>
  <c r="R144" i="13"/>
  <c r="Q145" i="13" s="1"/>
  <c r="W143" i="13"/>
  <c r="AM143" i="13"/>
  <c r="AL144" i="13" s="1"/>
  <c r="AO143" i="13"/>
  <c r="AN144" i="13" s="1"/>
  <c r="AA145" i="13" l="1"/>
  <c r="Z146" i="13" s="1"/>
  <c r="AC145" i="13"/>
  <c r="AB146" i="13" s="1"/>
  <c r="R145" i="13"/>
  <c r="Q146" i="13" s="1"/>
  <c r="P145" i="13"/>
  <c r="O146" i="13" s="1"/>
  <c r="V145" i="13"/>
  <c r="W144" i="13"/>
  <c r="V144" i="13"/>
  <c r="AM144" i="13"/>
  <c r="AL145" i="13" s="1"/>
  <c r="AO144" i="13"/>
  <c r="AN145" i="13" s="1"/>
  <c r="AC146" i="13" l="1"/>
  <c r="AB147" i="13" s="1"/>
  <c r="AA146" i="13"/>
  <c r="Z147" i="13" s="1"/>
  <c r="R146" i="13"/>
  <c r="Q147" i="13" s="1"/>
  <c r="P146" i="13"/>
  <c r="O147" i="13" s="1"/>
  <c r="W145" i="13"/>
  <c r="AM145" i="13"/>
  <c r="AL146" i="13" s="1"/>
  <c r="AO145" i="13"/>
  <c r="AN146" i="13" s="1"/>
  <c r="AC147" i="13" l="1"/>
  <c r="AB148" i="13" s="1"/>
  <c r="AA147" i="13"/>
  <c r="Z148" i="13" s="1"/>
  <c r="P147" i="13"/>
  <c r="O148" i="13" s="1"/>
  <c r="R147" i="13"/>
  <c r="Q148" i="13" s="1"/>
  <c r="V146" i="13"/>
  <c r="W146" i="13"/>
  <c r="AM146" i="13"/>
  <c r="AL147" i="13" s="1"/>
  <c r="AO146" i="13"/>
  <c r="AN147" i="13" s="1"/>
  <c r="AA148" i="13" l="1"/>
  <c r="Z149" i="13" s="1"/>
  <c r="AC148" i="13"/>
  <c r="AB149" i="13" s="1"/>
  <c r="R148" i="13"/>
  <c r="Q149" i="13" s="1"/>
  <c r="P148" i="13"/>
  <c r="O149" i="13" s="1"/>
  <c r="V147" i="13"/>
  <c r="W147" i="13"/>
  <c r="AM147" i="13"/>
  <c r="AL148" i="13" s="1"/>
  <c r="AO147" i="13"/>
  <c r="AN148" i="13" s="1"/>
  <c r="AA149" i="13" l="1"/>
  <c r="Z150" i="13" s="1"/>
  <c r="AC149" i="13"/>
  <c r="AB150" i="13" s="1"/>
  <c r="R149" i="13"/>
  <c r="Q150" i="13" s="1"/>
  <c r="P149" i="13"/>
  <c r="O150" i="13" s="1"/>
  <c r="W148" i="13"/>
  <c r="V148" i="13"/>
  <c r="AM148" i="13"/>
  <c r="AL149" i="13" s="1"/>
  <c r="AO148" i="13"/>
  <c r="AN149" i="13" s="1"/>
  <c r="AC150" i="13" l="1"/>
  <c r="AB151" i="13" s="1"/>
  <c r="AA150" i="13"/>
  <c r="Z151" i="13" s="1"/>
  <c r="P150" i="13"/>
  <c r="O151" i="13" s="1"/>
  <c r="R150" i="13"/>
  <c r="Q151" i="13" s="1"/>
  <c r="V149" i="13"/>
  <c r="W149" i="13"/>
  <c r="AM149" i="13"/>
  <c r="AL150" i="13" s="1"/>
  <c r="AO149" i="13"/>
  <c r="AN150" i="13" s="1"/>
  <c r="AA151" i="13" l="1"/>
  <c r="Z152" i="13" s="1"/>
  <c r="AC151" i="13"/>
  <c r="AB152" i="13" s="1"/>
  <c r="P151" i="13"/>
  <c r="O152" i="13" s="1"/>
  <c r="R151" i="13"/>
  <c r="Q152" i="13" s="1"/>
  <c r="V150" i="13"/>
  <c r="W150" i="13"/>
  <c r="AM150" i="13"/>
  <c r="AL151" i="13" s="1"/>
  <c r="AO150" i="13"/>
  <c r="AN151" i="13" s="1"/>
  <c r="AC152" i="13" l="1"/>
  <c r="AB153" i="13" s="1"/>
  <c r="AA152" i="13"/>
  <c r="Z153" i="13" s="1"/>
  <c r="R152" i="13"/>
  <c r="Q153" i="13" s="1"/>
  <c r="P152" i="13"/>
  <c r="O153" i="13" s="1"/>
  <c r="V151" i="13"/>
  <c r="V152" i="13"/>
  <c r="W151" i="13"/>
  <c r="AM151" i="13"/>
  <c r="AL152" i="13" s="1"/>
  <c r="AO151" i="13"/>
  <c r="AN152" i="13" s="1"/>
  <c r="AC153" i="13" l="1"/>
  <c r="AB154" i="13" s="1"/>
  <c r="AA153" i="13"/>
  <c r="Z154" i="13" s="1"/>
  <c r="P153" i="13"/>
  <c r="O154" i="13" s="1"/>
  <c r="R153" i="13"/>
  <c r="Q154" i="13" s="1"/>
  <c r="V153" i="13"/>
  <c r="W152" i="13"/>
  <c r="AM152" i="13"/>
  <c r="AL153" i="13" s="1"/>
  <c r="AO152" i="13"/>
  <c r="AN153" i="13" s="1"/>
  <c r="AA154" i="13" l="1"/>
  <c r="Z155" i="13" s="1"/>
  <c r="AC154" i="13"/>
  <c r="AB155" i="13" s="1"/>
  <c r="R154" i="13"/>
  <c r="Q155" i="13" s="1"/>
  <c r="P154" i="13"/>
  <c r="O155" i="13" s="1"/>
  <c r="V154" i="13"/>
  <c r="W153" i="13"/>
  <c r="AM153" i="13"/>
  <c r="AL154" i="13" s="1"/>
  <c r="AO153" i="13"/>
  <c r="AN154" i="13" s="1"/>
  <c r="AA155" i="13" l="1"/>
  <c r="Z156" i="13" s="1"/>
  <c r="AC155" i="13"/>
  <c r="AB156" i="13" s="1"/>
  <c r="P155" i="13"/>
  <c r="O156" i="13" s="1"/>
  <c r="R155" i="13"/>
  <c r="Q156" i="13" s="1"/>
  <c r="V155" i="13"/>
  <c r="W154" i="13"/>
  <c r="AM154" i="13"/>
  <c r="AL155" i="13" s="1"/>
  <c r="AO154" i="13"/>
  <c r="AN155" i="13" s="1"/>
  <c r="AC156" i="13" l="1"/>
  <c r="AB157" i="13" s="1"/>
  <c r="AA156" i="13"/>
  <c r="Z157" i="13" s="1"/>
  <c r="R156" i="13"/>
  <c r="Q157" i="13" s="1"/>
  <c r="P156" i="13"/>
  <c r="O157" i="13" s="1"/>
  <c r="V156" i="13"/>
  <c r="W155" i="13"/>
  <c r="AM155" i="13"/>
  <c r="AL156" i="13" s="1"/>
  <c r="AO155" i="13"/>
  <c r="AN156" i="13" s="1"/>
  <c r="AC157" i="13" l="1"/>
  <c r="AB158" i="13" s="1"/>
  <c r="AA157" i="13"/>
  <c r="Z158" i="13" s="1"/>
  <c r="P157" i="13"/>
  <c r="O158" i="13" s="1"/>
  <c r="R157" i="13"/>
  <c r="Q158" i="13" s="1"/>
  <c r="W156" i="13"/>
  <c r="AM156" i="13"/>
  <c r="AL157" i="13" s="1"/>
  <c r="AO156" i="13"/>
  <c r="AN157" i="13" s="1"/>
  <c r="AA158" i="13" l="1"/>
  <c r="Z159" i="13" s="1"/>
  <c r="AC158" i="13"/>
  <c r="AB159" i="13" s="1"/>
  <c r="P158" i="13"/>
  <c r="O159" i="13" s="1"/>
  <c r="R158" i="13"/>
  <c r="Q159" i="13" s="1"/>
  <c r="V158" i="13"/>
  <c r="W157" i="13"/>
  <c r="V157" i="13"/>
  <c r="AM157" i="13"/>
  <c r="AL158" i="13" s="1"/>
  <c r="AO157" i="13"/>
  <c r="AN158" i="13" s="1"/>
  <c r="AA159" i="13" l="1"/>
  <c r="Z160" i="13" s="1"/>
  <c r="AC159" i="13"/>
  <c r="AB160" i="13" s="1"/>
  <c r="P159" i="13"/>
  <c r="O160" i="13" s="1"/>
  <c r="R159" i="13"/>
  <c r="Q160" i="13" s="1"/>
  <c r="V159" i="13"/>
  <c r="W158" i="13"/>
  <c r="AM158" i="13"/>
  <c r="AL159" i="13" s="1"/>
  <c r="AO158" i="13"/>
  <c r="AN159" i="13" s="1"/>
  <c r="AC160" i="13" l="1"/>
  <c r="AB161" i="13" s="1"/>
  <c r="AA160" i="13"/>
  <c r="Z161" i="13" s="1"/>
  <c r="R160" i="13"/>
  <c r="Q161" i="13" s="1"/>
  <c r="P160" i="13"/>
  <c r="O161" i="13" s="1"/>
  <c r="W159" i="13"/>
  <c r="AM159" i="13"/>
  <c r="AL160" i="13" s="1"/>
  <c r="AO159" i="13"/>
  <c r="AN160" i="13" s="1"/>
  <c r="AC161" i="13" l="1"/>
  <c r="AB162" i="13" s="1"/>
  <c r="AA161" i="13"/>
  <c r="Z162" i="13" s="1"/>
  <c r="R161" i="13"/>
  <c r="Q162" i="13" s="1"/>
  <c r="P161" i="13"/>
  <c r="O162" i="13" s="1"/>
  <c r="W160" i="13"/>
  <c r="V160" i="13"/>
  <c r="AM160" i="13"/>
  <c r="AL161" i="13" s="1"/>
  <c r="AO160" i="13"/>
  <c r="AN161" i="13" s="1"/>
  <c r="AA162" i="13" l="1"/>
  <c r="Z163" i="13" s="1"/>
  <c r="AC162" i="13"/>
  <c r="AB163" i="13" s="1"/>
  <c r="P162" i="13"/>
  <c r="O163" i="13" s="1"/>
  <c r="R162" i="13"/>
  <c r="Q163" i="13" s="1"/>
  <c r="V161" i="13"/>
  <c r="W161" i="13"/>
  <c r="AM161" i="13"/>
  <c r="AL162" i="13" s="1"/>
  <c r="AO161" i="13"/>
  <c r="AN162" i="13" s="1"/>
  <c r="AA163" i="13" l="1"/>
  <c r="Z164" i="13" s="1"/>
  <c r="AC163" i="13"/>
  <c r="AB164" i="13" s="1"/>
  <c r="R163" i="13"/>
  <c r="Q164" i="13" s="1"/>
  <c r="P163" i="13"/>
  <c r="O164" i="13" s="1"/>
  <c r="V162" i="13"/>
  <c r="V163" i="13"/>
  <c r="W162" i="13"/>
  <c r="AM162" i="13"/>
  <c r="AL163" i="13" s="1"/>
  <c r="AO162" i="13"/>
  <c r="AN163" i="13" s="1"/>
  <c r="AC164" i="13" l="1"/>
  <c r="AB165" i="13" s="1"/>
  <c r="AA164" i="13"/>
  <c r="Z165" i="13" s="1"/>
  <c r="R164" i="13"/>
  <c r="Q165" i="13" s="1"/>
  <c r="P164" i="13"/>
  <c r="O165" i="13" s="1"/>
  <c r="V164" i="13"/>
  <c r="W163" i="13"/>
  <c r="AM163" i="13"/>
  <c r="AL164" i="13" s="1"/>
  <c r="AO163" i="13"/>
  <c r="AN164" i="13" s="1"/>
  <c r="AC165" i="13" l="1"/>
  <c r="AB166" i="13" s="1"/>
  <c r="AA165" i="13"/>
  <c r="Z166" i="13" s="1"/>
  <c r="R165" i="13"/>
  <c r="Q166" i="13" s="1"/>
  <c r="P165" i="13"/>
  <c r="O166" i="13" s="1"/>
  <c r="V165" i="13"/>
  <c r="W164" i="13"/>
  <c r="AM164" i="13"/>
  <c r="AL165" i="13" s="1"/>
  <c r="AO164" i="13"/>
  <c r="AN165" i="13" s="1"/>
  <c r="AA166" i="13" l="1"/>
  <c r="Z167" i="13" s="1"/>
  <c r="AC166" i="13"/>
  <c r="AB167" i="13" s="1"/>
  <c r="P166" i="13"/>
  <c r="O167" i="13" s="1"/>
  <c r="R166" i="13"/>
  <c r="Q167" i="13" s="1"/>
  <c r="W165" i="13"/>
  <c r="AM165" i="13"/>
  <c r="AL166" i="13" s="1"/>
  <c r="AO165" i="13"/>
  <c r="AN166" i="13" s="1"/>
  <c r="AA167" i="13" l="1"/>
  <c r="Z168" i="13" s="1"/>
  <c r="AC167" i="13"/>
  <c r="AB168" i="13" s="1"/>
  <c r="P167" i="13"/>
  <c r="O168" i="13" s="1"/>
  <c r="R167" i="13"/>
  <c r="Q168" i="13" s="1"/>
  <c r="W166" i="13"/>
  <c r="V166" i="13"/>
  <c r="AM166" i="13"/>
  <c r="AL167" i="13" s="1"/>
  <c r="AO166" i="13"/>
  <c r="AN167" i="13" s="1"/>
  <c r="R168" i="13" l="1"/>
  <c r="AC168" i="13"/>
  <c r="AB169" i="13" s="1"/>
  <c r="AA168" i="13"/>
  <c r="Z169" i="13" s="1"/>
  <c r="Q169" i="13"/>
  <c r="R169" i="13" s="1"/>
  <c r="P168" i="13"/>
  <c r="O169" i="13" s="1"/>
  <c r="V167" i="13"/>
  <c r="V168" i="13"/>
  <c r="W167" i="13"/>
  <c r="AM167" i="13"/>
  <c r="AL168" i="13" s="1"/>
  <c r="AO167" i="13"/>
  <c r="AN168" i="13" s="1"/>
  <c r="AC169" i="13" l="1"/>
  <c r="AB170" i="13" s="1"/>
  <c r="AA169" i="13"/>
  <c r="Z170" i="13" s="1"/>
  <c r="Q170" i="13"/>
  <c r="P169" i="13"/>
  <c r="O170" i="13" s="1"/>
  <c r="R170" i="13" s="1"/>
  <c r="V169" i="13"/>
  <c r="W168" i="13"/>
  <c r="AM168" i="13"/>
  <c r="AL169" i="13" s="1"/>
  <c r="AO168" i="13"/>
  <c r="AN169" i="13" s="1"/>
  <c r="AA170" i="13" l="1"/>
  <c r="Z171" i="13" s="1"/>
  <c r="AC170" i="13"/>
  <c r="AB171" i="13" s="1"/>
  <c r="Q171" i="13"/>
  <c r="P170" i="13"/>
  <c r="O171" i="13" s="1"/>
  <c r="R171" i="13" s="1"/>
  <c r="W169" i="13"/>
  <c r="AM169" i="13"/>
  <c r="AL170" i="13" s="1"/>
  <c r="AO169" i="13"/>
  <c r="AN170" i="13" s="1"/>
  <c r="AA171" i="13" l="1"/>
  <c r="Z172" i="13" s="1"/>
  <c r="AC171" i="13"/>
  <c r="AB172" i="13" s="1"/>
  <c r="P171" i="13"/>
  <c r="O172" i="13" s="1"/>
  <c r="Q172" i="13"/>
  <c r="V171" i="13"/>
  <c r="W170" i="13"/>
  <c r="V170" i="13"/>
  <c r="AM170" i="13"/>
  <c r="AL171" i="13" s="1"/>
  <c r="AO170" i="13"/>
  <c r="AN171" i="13" s="1"/>
  <c r="R172" i="13" l="1"/>
  <c r="Q173" i="13" s="1"/>
  <c r="AC172" i="13"/>
  <c r="AB173" i="13" s="1"/>
  <c r="AA172" i="13"/>
  <c r="Z173" i="13" s="1"/>
  <c r="P172" i="13"/>
  <c r="O173" i="13" s="1"/>
  <c r="W171" i="13"/>
  <c r="AM171" i="13"/>
  <c r="AL172" i="13" s="1"/>
  <c r="AO171" i="13"/>
  <c r="AN172" i="13" s="1"/>
  <c r="R173" i="13" l="1"/>
  <c r="Q174" i="13" s="1"/>
  <c r="AC173" i="13"/>
  <c r="AB174" i="13" s="1"/>
  <c r="AA173" i="13"/>
  <c r="Z174" i="13" s="1"/>
  <c r="P173" i="13"/>
  <c r="O174" i="13" s="1"/>
  <c r="W172" i="13"/>
  <c r="V172" i="13"/>
  <c r="AM172" i="13"/>
  <c r="AL173" i="13" s="1"/>
  <c r="AO172" i="13"/>
  <c r="AN173" i="13" s="1"/>
  <c r="R174" i="13" l="1"/>
  <c r="AA174" i="13"/>
  <c r="Z175" i="13" s="1"/>
  <c r="AC174" i="13"/>
  <c r="AB175" i="13" s="1"/>
  <c r="Q175" i="13"/>
  <c r="P174" i="13"/>
  <c r="O175" i="13" s="1"/>
  <c r="V173" i="13"/>
  <c r="W173" i="13"/>
  <c r="AM173" i="13"/>
  <c r="AL174" i="13" s="1"/>
  <c r="AO173" i="13"/>
  <c r="AN174" i="13" s="1"/>
  <c r="R175" i="13" l="1"/>
  <c r="Q176" i="13" s="1"/>
  <c r="AA175" i="13"/>
  <c r="Z176" i="13" s="1"/>
  <c r="AC175" i="13"/>
  <c r="AB176" i="13" s="1"/>
  <c r="P175" i="13"/>
  <c r="O176" i="13" s="1"/>
  <c r="V174" i="13"/>
  <c r="V175" i="13"/>
  <c r="W174" i="13"/>
  <c r="AM174" i="13"/>
  <c r="AL175" i="13" s="1"/>
  <c r="AO174" i="13"/>
  <c r="AN175" i="13" s="1"/>
  <c r="R176" i="13" l="1"/>
  <c r="AC176" i="13"/>
  <c r="AB177" i="13" s="1"/>
  <c r="AA176" i="13"/>
  <c r="Z177" i="13" s="1"/>
  <c r="P176" i="13"/>
  <c r="O177" i="13" s="1"/>
  <c r="R177" i="13" s="1"/>
  <c r="Q177" i="13"/>
  <c r="W175" i="13"/>
  <c r="AM175" i="13"/>
  <c r="AL176" i="13" s="1"/>
  <c r="AO175" i="13"/>
  <c r="AN176" i="13" s="1"/>
  <c r="AC177" i="13" l="1"/>
  <c r="AB178" i="13" s="1"/>
  <c r="AA177" i="13"/>
  <c r="Z178" i="13" s="1"/>
  <c r="Q178" i="13"/>
  <c r="P177" i="13"/>
  <c r="O178" i="13" s="1"/>
  <c r="R178" i="13" s="1"/>
  <c r="V177" i="13"/>
  <c r="W176" i="13"/>
  <c r="V176" i="13"/>
  <c r="AM176" i="13"/>
  <c r="AL177" i="13" s="1"/>
  <c r="AO176" i="13"/>
  <c r="AN177" i="13" s="1"/>
  <c r="AA178" i="13" l="1"/>
  <c r="Z179" i="13" s="1"/>
  <c r="AC178" i="13"/>
  <c r="AB179" i="13" s="1"/>
  <c r="Q179" i="13"/>
  <c r="P178" i="13"/>
  <c r="O179" i="13" s="1"/>
  <c r="R179" i="13" s="1"/>
  <c r="W177" i="13"/>
  <c r="AM177" i="13"/>
  <c r="AL178" i="13" s="1"/>
  <c r="AO177" i="13"/>
  <c r="AN178" i="13" s="1"/>
  <c r="AA179" i="13" l="1"/>
  <c r="Z180" i="13" s="1"/>
  <c r="AC179" i="13"/>
  <c r="AB180" i="13" s="1"/>
  <c r="P179" i="13"/>
  <c r="O180" i="13" s="1"/>
  <c r="Q180" i="13"/>
  <c r="V179" i="13"/>
  <c r="W178" i="13"/>
  <c r="V178" i="13"/>
  <c r="AM178" i="13"/>
  <c r="AL179" i="13" s="1"/>
  <c r="AO178" i="13"/>
  <c r="AN179" i="13" s="1"/>
  <c r="R180" i="13" l="1"/>
  <c r="Q181" i="13" s="1"/>
  <c r="AC180" i="13"/>
  <c r="AB181" i="13" s="1"/>
  <c r="AA180" i="13"/>
  <c r="Z181" i="13" s="1"/>
  <c r="P180" i="13"/>
  <c r="O181" i="13" s="1"/>
  <c r="V180" i="13"/>
  <c r="W179" i="13"/>
  <c r="AM179" i="13"/>
  <c r="AL180" i="13" s="1"/>
  <c r="AO179" i="13"/>
  <c r="AN180" i="13" s="1"/>
  <c r="R181" i="13" l="1"/>
  <c r="AC181" i="13"/>
  <c r="AB182" i="13" s="1"/>
  <c r="AA181" i="13"/>
  <c r="Z182" i="13" s="1"/>
  <c r="Q182" i="13"/>
  <c r="P181" i="13"/>
  <c r="O182" i="13" s="1"/>
  <c r="V181" i="13"/>
  <c r="W180" i="13"/>
  <c r="AM180" i="13"/>
  <c r="AL181" i="13" s="1"/>
  <c r="AO180" i="13"/>
  <c r="AN181" i="13" s="1"/>
  <c r="R182" i="13" l="1"/>
  <c r="Q183" i="13" s="1"/>
  <c r="AA182" i="13"/>
  <c r="Z183" i="13" s="1"/>
  <c r="AC182" i="13"/>
  <c r="AB183" i="13" s="1"/>
  <c r="P182" i="13"/>
  <c r="O183" i="13" s="1"/>
  <c r="W181" i="13"/>
  <c r="AM181" i="13"/>
  <c r="AL182" i="13" s="1"/>
  <c r="AO181" i="13"/>
  <c r="AN182" i="13" s="1"/>
  <c r="R183" i="13" l="1"/>
  <c r="AA183" i="13"/>
  <c r="Z184" i="13" s="1"/>
  <c r="AC183" i="13"/>
  <c r="AB184" i="13" s="1"/>
  <c r="Q184" i="13"/>
  <c r="P183" i="13"/>
  <c r="O184" i="13" s="1"/>
  <c r="V183" i="13"/>
  <c r="W182" i="13"/>
  <c r="V182" i="13"/>
  <c r="AM182" i="13"/>
  <c r="AL183" i="13" s="1"/>
  <c r="AO182" i="13"/>
  <c r="AN183" i="13" s="1"/>
  <c r="R184" i="13" l="1"/>
  <c r="AC184" i="13"/>
  <c r="AB185" i="13" s="1"/>
  <c r="AA184" i="13"/>
  <c r="Z185" i="13" s="1"/>
  <c r="Q185" i="13"/>
  <c r="P184" i="13"/>
  <c r="O185" i="13" s="1"/>
  <c r="V184" i="13"/>
  <c r="W183" i="13"/>
  <c r="AM183" i="13"/>
  <c r="AL184" i="13" s="1"/>
  <c r="AO183" i="13"/>
  <c r="AN184" i="13" s="1"/>
  <c r="R185" i="13" l="1"/>
  <c r="Q186" i="13" s="1"/>
  <c r="AC185" i="13"/>
  <c r="AB186" i="13" s="1"/>
  <c r="AA185" i="13"/>
  <c r="Z186" i="13" s="1"/>
  <c r="P185" i="13"/>
  <c r="O186" i="13" s="1"/>
  <c r="V185" i="13"/>
  <c r="W184" i="13"/>
  <c r="AM184" i="13"/>
  <c r="AL185" i="13" s="1"/>
  <c r="AO184" i="13"/>
  <c r="AN185" i="13" s="1"/>
  <c r="R186" i="13" l="1"/>
  <c r="AA186" i="13"/>
  <c r="Z187" i="13" s="1"/>
  <c r="AC186" i="13"/>
  <c r="AB187" i="13" s="1"/>
  <c r="Q187" i="13"/>
  <c r="P186" i="13"/>
  <c r="O187" i="13" s="1"/>
  <c r="V186" i="13"/>
  <c r="W185" i="13"/>
  <c r="AM185" i="13"/>
  <c r="AL186" i="13" s="1"/>
  <c r="AO185" i="13"/>
  <c r="AN186" i="13" s="1"/>
  <c r="R187" i="13" l="1"/>
  <c r="AA187" i="13"/>
  <c r="Z188" i="13" s="1"/>
  <c r="AC187" i="13"/>
  <c r="AB188" i="13" s="1"/>
  <c r="P187" i="13"/>
  <c r="O188" i="13" s="1"/>
  <c r="Q188" i="13"/>
  <c r="V187" i="13"/>
  <c r="W186" i="13"/>
  <c r="AM186" i="13"/>
  <c r="AL187" i="13" s="1"/>
  <c r="AO186" i="13"/>
  <c r="AN187" i="13" s="1"/>
  <c r="R188" i="13" l="1"/>
  <c r="AC188" i="13"/>
  <c r="AB189" i="13" s="1"/>
  <c r="AA188" i="13"/>
  <c r="Z189" i="13" s="1"/>
  <c r="Q189" i="13"/>
  <c r="P188" i="13"/>
  <c r="O189" i="13" s="1"/>
  <c r="W187" i="13"/>
  <c r="AM187" i="13"/>
  <c r="AL188" i="13" s="1"/>
  <c r="AO187" i="13"/>
  <c r="AN188" i="13" s="1"/>
  <c r="R189" i="13" l="1"/>
  <c r="AC189" i="13"/>
  <c r="AB190" i="13" s="1"/>
  <c r="AA189" i="13"/>
  <c r="Z190" i="13" s="1"/>
  <c r="Q190" i="13"/>
  <c r="P189" i="13"/>
  <c r="O190" i="13" s="1"/>
  <c r="V188" i="13"/>
  <c r="V189" i="13"/>
  <c r="W188" i="13"/>
  <c r="AM188" i="13"/>
  <c r="AL189" i="13" s="1"/>
  <c r="AO188" i="13"/>
  <c r="AN189" i="13" s="1"/>
  <c r="R190" i="13" l="1"/>
  <c r="AA190" i="13"/>
  <c r="Z191" i="13" s="1"/>
  <c r="AC190" i="13"/>
  <c r="AB191" i="13" s="1"/>
  <c r="P190" i="13"/>
  <c r="O191" i="13" s="1"/>
  <c r="Q191" i="13"/>
  <c r="V190" i="13"/>
  <c r="W189" i="13"/>
  <c r="AO189" i="13"/>
  <c r="AN190" i="13" s="1"/>
  <c r="AM189" i="13"/>
  <c r="AL190" i="13" s="1"/>
  <c r="R191" i="13" l="1"/>
  <c r="AA191" i="13"/>
  <c r="Z192" i="13" s="1"/>
  <c r="AC191" i="13"/>
  <c r="AB192" i="13" s="1"/>
  <c r="Q192" i="13"/>
  <c r="P191" i="13"/>
  <c r="O192" i="13" s="1"/>
  <c r="V191" i="13"/>
  <c r="W190" i="13"/>
  <c r="AM190" i="13"/>
  <c r="AL191" i="13" s="1"/>
  <c r="AO190" i="13"/>
  <c r="AN191" i="13" s="1"/>
  <c r="R192" i="13" l="1"/>
  <c r="Q193" i="13" s="1"/>
  <c r="AC192" i="13"/>
  <c r="AB193" i="13" s="1"/>
  <c r="AA192" i="13"/>
  <c r="Z193" i="13" s="1"/>
  <c r="P192" i="13"/>
  <c r="O193" i="13" s="1"/>
  <c r="V192" i="13"/>
  <c r="W191" i="13"/>
  <c r="AM191" i="13"/>
  <c r="AL192" i="13" s="1"/>
  <c r="AO191" i="13"/>
  <c r="AN192" i="13" s="1"/>
  <c r="R193" i="13" l="1"/>
  <c r="AC193" i="13"/>
  <c r="AB194" i="13" s="1"/>
  <c r="AA193" i="13"/>
  <c r="Z194" i="13" s="1"/>
  <c r="P193" i="13"/>
  <c r="O194" i="13" s="1"/>
  <c r="Q194" i="13"/>
  <c r="V193" i="13"/>
  <c r="W192" i="13"/>
  <c r="AM192" i="13"/>
  <c r="AL193" i="13" s="1"/>
  <c r="AO192" i="13"/>
  <c r="AN193" i="13" s="1"/>
  <c r="R194" i="13" l="1"/>
  <c r="Q195" i="13" s="1"/>
  <c r="AA194" i="13"/>
  <c r="Z195" i="13" s="1"/>
  <c r="AC194" i="13"/>
  <c r="AB195" i="13" s="1"/>
  <c r="P194" i="13"/>
  <c r="O195" i="13" s="1"/>
  <c r="V194" i="13"/>
  <c r="W193" i="13"/>
  <c r="AO193" i="13"/>
  <c r="AN194" i="13" s="1"/>
  <c r="AM193" i="13"/>
  <c r="AL194" i="13" s="1"/>
  <c r="R195" i="13" l="1"/>
  <c r="Q196" i="13" s="1"/>
  <c r="AA195" i="13"/>
  <c r="Z196" i="13" s="1"/>
  <c r="AC195" i="13"/>
  <c r="AB196" i="13" s="1"/>
  <c r="P195" i="13"/>
  <c r="O196" i="13" s="1"/>
  <c r="V195" i="13"/>
  <c r="W194" i="13"/>
  <c r="AM194" i="13"/>
  <c r="AL195" i="13" s="1"/>
  <c r="AO194" i="13"/>
  <c r="AN195" i="13" s="1"/>
  <c r="R196" i="13" l="1"/>
  <c r="AC196" i="13"/>
  <c r="AB197" i="13" s="1"/>
  <c r="AA196" i="13"/>
  <c r="Z197" i="13" s="1"/>
  <c r="P196" i="13"/>
  <c r="O197" i="13" s="1"/>
  <c r="Q197" i="13"/>
  <c r="V196" i="13"/>
  <c r="W195" i="13"/>
  <c r="AO195" i="13"/>
  <c r="AN196" i="13" s="1"/>
  <c r="AM195" i="13"/>
  <c r="AL196" i="13" s="1"/>
  <c r="R197" i="13" l="1"/>
  <c r="AC197" i="13"/>
  <c r="AB198" i="13" s="1"/>
  <c r="AA197" i="13"/>
  <c r="Z198" i="13" s="1"/>
  <c r="Q198" i="13"/>
  <c r="P197" i="13"/>
  <c r="O198" i="13" s="1"/>
  <c r="V197" i="13"/>
  <c r="W196" i="13"/>
  <c r="AM196" i="13"/>
  <c r="AL197" i="13" s="1"/>
  <c r="AO196" i="13"/>
  <c r="AN197" i="13" s="1"/>
  <c r="R198" i="13" l="1"/>
  <c r="Q199" i="13" s="1"/>
  <c r="AA198" i="13"/>
  <c r="Z199" i="13" s="1"/>
  <c r="AC198" i="13"/>
  <c r="AB199" i="13" s="1"/>
  <c r="P198" i="13"/>
  <c r="O199" i="13" s="1"/>
  <c r="W197" i="13"/>
  <c r="AO197" i="13"/>
  <c r="AN198" i="13" s="1"/>
  <c r="AM197" i="13"/>
  <c r="AL198" i="13" s="1"/>
  <c r="R199" i="13" l="1"/>
  <c r="AA199" i="13"/>
  <c r="Z200" i="13" s="1"/>
  <c r="AC199" i="13"/>
  <c r="AB200" i="13" s="1"/>
  <c r="Q200" i="13"/>
  <c r="P199" i="13"/>
  <c r="O200" i="13" s="1"/>
  <c r="W198" i="13"/>
  <c r="V198" i="13"/>
  <c r="AM198" i="13"/>
  <c r="AL199" i="13" s="1"/>
  <c r="AO198" i="13"/>
  <c r="AN199" i="13" s="1"/>
  <c r="R200" i="13" l="1"/>
  <c r="AC200" i="13"/>
  <c r="AB201" i="13" s="1"/>
  <c r="AA200" i="13"/>
  <c r="Z201" i="13" s="1"/>
  <c r="P200" i="13"/>
  <c r="O201" i="13" s="1"/>
  <c r="Q201" i="13"/>
  <c r="V199" i="13"/>
  <c r="V200" i="13"/>
  <c r="W199" i="13"/>
  <c r="AO199" i="13"/>
  <c r="AN200" i="13" s="1"/>
  <c r="AM199" i="13"/>
  <c r="AL200" i="13" s="1"/>
  <c r="R201" i="13" l="1"/>
  <c r="AC201" i="13"/>
  <c r="AB202" i="13" s="1"/>
  <c r="AA201" i="13"/>
  <c r="Z202" i="13" s="1"/>
  <c r="Q202" i="13"/>
  <c r="P201" i="13"/>
  <c r="O202" i="13" s="1"/>
  <c r="V201" i="13"/>
  <c r="W200" i="13"/>
  <c r="AO200" i="13"/>
  <c r="AN201" i="13" s="1"/>
  <c r="AM200" i="13"/>
  <c r="AL201" i="13" s="1"/>
  <c r="R202" i="13" l="1"/>
  <c r="AA202" i="13"/>
  <c r="Z203" i="13" s="1"/>
  <c r="AC202" i="13"/>
  <c r="AB203" i="13" s="1"/>
  <c r="Q203" i="13"/>
  <c r="P202" i="13"/>
  <c r="O203" i="13" s="1"/>
  <c r="V202" i="13"/>
  <c r="W201" i="13"/>
  <c r="AM201" i="13"/>
  <c r="AL202" i="13" s="1"/>
  <c r="AO201" i="13"/>
  <c r="AN202" i="13" s="1"/>
  <c r="R203" i="13" l="1"/>
  <c r="Q204" i="13" s="1"/>
  <c r="AA203" i="13"/>
  <c r="Z204" i="13" s="1"/>
  <c r="AC203" i="13"/>
  <c r="AB204" i="13" s="1"/>
  <c r="P203" i="13"/>
  <c r="O204" i="13" s="1"/>
  <c r="V203" i="13"/>
  <c r="W202" i="13"/>
  <c r="AM202" i="13"/>
  <c r="AL203" i="13" s="1"/>
  <c r="AO202" i="13"/>
  <c r="AN203" i="13" s="1"/>
  <c r="R204" i="13" l="1"/>
  <c r="AC204" i="13"/>
  <c r="AB205" i="13" s="1"/>
  <c r="AA204" i="13"/>
  <c r="Z205" i="13" s="1"/>
  <c r="P204" i="13"/>
  <c r="O205" i="13" s="1"/>
  <c r="Q205" i="13"/>
  <c r="V204" i="13"/>
  <c r="W203" i="13"/>
  <c r="AM203" i="13"/>
  <c r="AL204" i="13" s="1"/>
  <c r="AO203" i="13"/>
  <c r="AN204" i="13" s="1"/>
  <c r="R205" i="13" l="1"/>
  <c r="AC205" i="13"/>
  <c r="AB206" i="13" s="1"/>
  <c r="AA205" i="13"/>
  <c r="Z206" i="13" s="1"/>
  <c r="Q206" i="13"/>
  <c r="P205" i="13"/>
  <c r="O206" i="13" s="1"/>
  <c r="V205" i="13"/>
  <c r="W204" i="13"/>
  <c r="AM204" i="13"/>
  <c r="AL205" i="13" s="1"/>
  <c r="AO204" i="13"/>
  <c r="AN205" i="13" s="1"/>
  <c r="R206" i="13" l="1"/>
  <c r="AA206" i="13"/>
  <c r="Z207" i="13" s="1"/>
  <c r="AC206" i="13"/>
  <c r="AB207" i="13" s="1"/>
  <c r="Q207" i="13"/>
  <c r="P206" i="13"/>
  <c r="O207" i="13" s="1"/>
  <c r="R207" i="13" s="1"/>
  <c r="V206" i="13"/>
  <c r="W205" i="13"/>
  <c r="AM205" i="13"/>
  <c r="AL206" i="13" s="1"/>
  <c r="AO205" i="13"/>
  <c r="AN206" i="13" s="1"/>
  <c r="AA207" i="13" l="1"/>
  <c r="Z208" i="13" s="1"/>
  <c r="AC207" i="13"/>
  <c r="AB208" i="13" s="1"/>
  <c r="Q208" i="13"/>
  <c r="P207" i="13"/>
  <c r="O208" i="13" s="1"/>
  <c r="R208" i="13" s="1"/>
  <c r="V207" i="13"/>
  <c r="W206" i="13"/>
  <c r="AM206" i="13"/>
  <c r="AL207" i="13" s="1"/>
  <c r="AO206" i="13"/>
  <c r="AN207" i="13" s="1"/>
  <c r="AC208" i="13" l="1"/>
  <c r="AB209" i="13" s="1"/>
  <c r="AA208" i="13"/>
  <c r="Z209" i="13" s="1"/>
  <c r="P208" i="13"/>
  <c r="O209" i="13" s="1"/>
  <c r="Q209" i="13"/>
  <c r="W207" i="13"/>
  <c r="AM207" i="13"/>
  <c r="AL208" i="13" s="1"/>
  <c r="AO207" i="13"/>
  <c r="AN208" i="13" s="1"/>
  <c r="R209" i="13" l="1"/>
  <c r="AC209" i="13"/>
  <c r="AB210" i="13" s="1"/>
  <c r="AA209" i="13"/>
  <c r="Z210" i="13" s="1"/>
  <c r="Q210" i="13"/>
  <c r="P209" i="13"/>
  <c r="O210" i="13" s="1"/>
  <c r="W208" i="13"/>
  <c r="V208" i="13"/>
  <c r="AM208" i="13"/>
  <c r="AL209" i="13" s="1"/>
  <c r="AO208" i="13"/>
  <c r="AN209" i="13" s="1"/>
  <c r="R210" i="13" l="1"/>
  <c r="AA210" i="13"/>
  <c r="Z211" i="13" s="1"/>
  <c r="AC210" i="13"/>
  <c r="AB211" i="13" s="1"/>
  <c r="Q211" i="13"/>
  <c r="P210" i="13"/>
  <c r="O211" i="13" s="1"/>
  <c r="V209" i="13"/>
  <c r="W209" i="13"/>
  <c r="AM209" i="13"/>
  <c r="AL210" i="13" s="1"/>
  <c r="AO209" i="13"/>
  <c r="AN210" i="13" s="1"/>
  <c r="R211" i="13" l="1"/>
  <c r="Q212" i="13" s="1"/>
  <c r="AA211" i="13"/>
  <c r="Z212" i="13" s="1"/>
  <c r="AC211" i="13"/>
  <c r="AB212" i="13" s="1"/>
  <c r="P211" i="13"/>
  <c r="O212" i="13" s="1"/>
  <c r="V210" i="13"/>
  <c r="W210" i="13"/>
  <c r="AM210" i="13"/>
  <c r="AL211" i="13" s="1"/>
  <c r="AO210" i="13"/>
  <c r="AN211" i="13" s="1"/>
  <c r="R212" i="13" l="1"/>
  <c r="Q213" i="13" s="1"/>
  <c r="AC212" i="13"/>
  <c r="AB213" i="13" s="1"/>
  <c r="AA212" i="13"/>
  <c r="Z213" i="13" s="1"/>
  <c r="P212" i="13"/>
  <c r="O213" i="13" s="1"/>
  <c r="V211" i="13"/>
  <c r="V212" i="13"/>
  <c r="W211" i="13"/>
  <c r="AO211" i="13"/>
  <c r="AN212" i="13" s="1"/>
  <c r="AM211" i="13"/>
  <c r="AL212" i="13" s="1"/>
  <c r="R213" i="13" l="1"/>
  <c r="Q214" i="13" s="1"/>
  <c r="AC213" i="13"/>
  <c r="AB214" i="13" s="1"/>
  <c r="AA213" i="13"/>
  <c r="Z214" i="13" s="1"/>
  <c r="P213" i="13"/>
  <c r="O214" i="13" s="1"/>
  <c r="W212" i="13"/>
  <c r="AO212" i="13"/>
  <c r="AN213" i="13" s="1"/>
  <c r="AM212" i="13"/>
  <c r="AL213" i="13" s="1"/>
  <c r="R214" i="13" l="1"/>
  <c r="Q215" i="13" s="1"/>
  <c r="AA214" i="13"/>
  <c r="Z215" i="13" s="1"/>
  <c r="AC214" i="13"/>
  <c r="AB215" i="13" s="1"/>
  <c r="P214" i="13"/>
  <c r="O215" i="13" s="1"/>
  <c r="V213" i="13"/>
  <c r="W213" i="13"/>
  <c r="AO213" i="13"/>
  <c r="AN214" i="13" s="1"/>
  <c r="AM213" i="13"/>
  <c r="AL214" i="13" s="1"/>
  <c r="R215" i="13" l="1"/>
  <c r="Q216" i="13" s="1"/>
  <c r="AA215" i="13"/>
  <c r="Z216" i="13" s="1"/>
  <c r="AC215" i="13"/>
  <c r="AB216" i="13" s="1"/>
  <c r="P215" i="13"/>
  <c r="O216" i="13" s="1"/>
  <c r="V214" i="13"/>
  <c r="W214" i="13"/>
  <c r="AM214" i="13"/>
  <c r="AL215" i="13" s="1"/>
  <c r="AO214" i="13"/>
  <c r="AN215" i="13" s="1"/>
  <c r="R216" i="13" l="1"/>
  <c r="AC216" i="13"/>
  <c r="AB217" i="13" s="1"/>
  <c r="AA216" i="13"/>
  <c r="Z217" i="13" s="1"/>
  <c r="Q217" i="13"/>
  <c r="P216" i="13"/>
  <c r="O217" i="13" s="1"/>
  <c r="V215" i="13"/>
  <c r="W215" i="13"/>
  <c r="AM215" i="13"/>
  <c r="AL216" i="13" s="1"/>
  <c r="AO215" i="13"/>
  <c r="AN216" i="13" s="1"/>
  <c r="R217" i="13" l="1"/>
  <c r="AC217" i="13"/>
  <c r="AB218" i="13" s="1"/>
  <c r="AA217" i="13"/>
  <c r="Z218" i="13" s="1"/>
  <c r="Q218" i="13"/>
  <c r="P217" i="13"/>
  <c r="O218" i="13" s="1"/>
  <c r="W216" i="13"/>
  <c r="V216" i="13"/>
  <c r="AM216" i="13"/>
  <c r="AL217" i="13" s="1"/>
  <c r="AO216" i="13"/>
  <c r="AN217" i="13" s="1"/>
  <c r="R218" i="13" l="1"/>
  <c r="AA218" i="13"/>
  <c r="AC218" i="13"/>
  <c r="P218" i="13"/>
  <c r="W217" i="13"/>
  <c r="V218" i="13"/>
  <c r="V217" i="13"/>
  <c r="AM217" i="13"/>
  <c r="AL218" i="13" s="1"/>
  <c r="AO217" i="13"/>
  <c r="AN218" i="13" s="1"/>
  <c r="W218" i="13" l="1"/>
  <c r="AM218" i="13"/>
  <c r="AO218" i="13"/>
  <c r="F18" i="13" l="1"/>
  <c r="E19" i="13" s="1"/>
  <c r="D18" i="13"/>
  <c r="C19" i="13" s="1"/>
  <c r="B19" i="13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F19" i="13" l="1"/>
  <c r="E20" i="13" s="1"/>
  <c r="D19" i="13"/>
  <c r="C20" i="13" s="1"/>
  <c r="D20" i="13" s="1"/>
  <c r="C21" i="13" l="1"/>
  <c r="F20" i="13"/>
  <c r="E21" i="13" s="1"/>
  <c r="D21" i="13" l="1"/>
  <c r="C22" i="13" s="1"/>
  <c r="F21" i="13"/>
  <c r="E22" i="13" s="1"/>
  <c r="D22" i="13" l="1"/>
  <c r="F22" i="13"/>
  <c r="E23" i="13" s="1"/>
  <c r="C23" i="13"/>
  <c r="D23" i="13" l="1"/>
  <c r="C24" i="13" s="1"/>
  <c r="F23" i="13"/>
  <c r="E24" i="13" s="1"/>
  <c r="D24" i="13" l="1"/>
  <c r="C25" i="13" s="1"/>
  <c r="F24" i="13"/>
  <c r="E25" i="13" s="1"/>
  <c r="D25" i="13" l="1"/>
  <c r="C26" i="13" s="1"/>
  <c r="F25" i="13"/>
  <c r="E26" i="13" s="1"/>
  <c r="D26" i="13" l="1"/>
  <c r="C27" i="13" s="1"/>
  <c r="F26" i="13"/>
  <c r="E27" i="13" s="1"/>
  <c r="D27" i="13" l="1"/>
  <c r="F27" i="13"/>
  <c r="E28" i="13" s="1"/>
  <c r="C28" i="13"/>
  <c r="D28" i="13" l="1"/>
  <c r="C29" i="13" s="1"/>
  <c r="F28" i="13"/>
  <c r="E29" i="13" s="1"/>
  <c r="D29" i="13" l="1"/>
  <c r="C30" i="13" s="1"/>
  <c r="F29" i="13"/>
  <c r="E30" i="13" s="1"/>
  <c r="D30" i="13" l="1"/>
  <c r="F30" i="13"/>
  <c r="E31" i="13" s="1"/>
  <c r="C31" i="13"/>
  <c r="D31" i="13" l="1"/>
  <c r="C32" i="13" s="1"/>
  <c r="F31" i="13"/>
  <c r="E32" i="13" s="1"/>
  <c r="D32" i="13" l="1"/>
  <c r="F32" i="13"/>
  <c r="E33" i="13" s="1"/>
  <c r="C33" i="13"/>
  <c r="D33" i="13" l="1"/>
  <c r="F33" i="13"/>
  <c r="E34" i="13" s="1"/>
  <c r="C34" i="13"/>
  <c r="D34" i="13" l="1"/>
  <c r="F34" i="13"/>
  <c r="E35" i="13" s="1"/>
  <c r="C35" i="13"/>
  <c r="D35" i="13" l="1"/>
  <c r="C36" i="13" s="1"/>
  <c r="F35" i="13"/>
  <c r="E36" i="13" s="1"/>
  <c r="D36" i="13" l="1"/>
  <c r="C37" i="13" s="1"/>
  <c r="F36" i="13"/>
  <c r="E37" i="13" s="1"/>
  <c r="D37" i="13" l="1"/>
  <c r="F37" i="13"/>
  <c r="E38" i="13" s="1"/>
  <c r="C38" i="13"/>
  <c r="D38" i="13" l="1"/>
  <c r="C39" i="13" s="1"/>
  <c r="F38" i="13"/>
  <c r="E39" i="13" s="1"/>
  <c r="D39" i="13" l="1"/>
  <c r="C40" i="13" s="1"/>
  <c r="F39" i="13"/>
  <c r="E40" i="13" s="1"/>
  <c r="D40" i="13" l="1"/>
  <c r="C41" i="13" s="1"/>
  <c r="F40" i="13"/>
  <c r="E41" i="13" s="1"/>
  <c r="D41" i="13" l="1"/>
  <c r="C42" i="13" s="1"/>
  <c r="F41" i="13"/>
  <c r="E42" i="13" s="1"/>
  <c r="D42" i="13" l="1"/>
  <c r="C43" i="13" s="1"/>
  <c r="F42" i="13"/>
  <c r="E43" i="13" s="1"/>
  <c r="D43" i="13" l="1"/>
  <c r="C44" i="13" s="1"/>
  <c r="F43" i="13"/>
  <c r="E44" i="13" s="1"/>
  <c r="D44" i="13" l="1"/>
  <c r="C45" i="13"/>
  <c r="F44" i="13"/>
  <c r="E45" i="13" s="1"/>
  <c r="D45" i="13" l="1"/>
  <c r="C46" i="13" s="1"/>
  <c r="F45" i="13"/>
  <c r="E46" i="13" s="1"/>
  <c r="D46" i="13" l="1"/>
  <c r="C47" i="13" s="1"/>
  <c r="F46" i="13"/>
  <c r="E47" i="13" s="1"/>
  <c r="D47" i="13" l="1"/>
  <c r="C48" i="13"/>
  <c r="F47" i="13"/>
  <c r="E48" i="13" s="1"/>
  <c r="D48" i="13" l="1"/>
  <c r="C49" i="13" s="1"/>
  <c r="F48" i="13"/>
  <c r="E49" i="13" s="1"/>
  <c r="D49" i="13" l="1"/>
  <c r="C50" i="13" s="1"/>
  <c r="F49" i="13"/>
  <c r="E50" i="13" s="1"/>
  <c r="D50" i="13" l="1"/>
  <c r="C51" i="13" s="1"/>
  <c r="F50" i="13"/>
  <c r="E51" i="13" s="1"/>
  <c r="D51" i="13" l="1"/>
  <c r="C52" i="13" s="1"/>
  <c r="F51" i="13"/>
  <c r="E52" i="13" s="1"/>
  <c r="D52" i="13" l="1"/>
  <c r="C53" i="13" s="1"/>
  <c r="F52" i="13"/>
  <c r="E53" i="13" s="1"/>
  <c r="D53" i="13" l="1"/>
  <c r="C54" i="13" s="1"/>
  <c r="F53" i="13"/>
  <c r="E54" i="13" s="1"/>
  <c r="D54" i="13" l="1"/>
  <c r="C55" i="13" s="1"/>
  <c r="F54" i="13"/>
  <c r="E55" i="13" s="1"/>
  <c r="D55" i="13" l="1"/>
  <c r="F55" i="13"/>
  <c r="E56" i="13" s="1"/>
  <c r="C56" i="13"/>
  <c r="D56" i="13" l="1"/>
  <c r="C57" i="13" s="1"/>
  <c r="F56" i="13"/>
  <c r="E57" i="13" s="1"/>
  <c r="D57" i="13" l="1"/>
  <c r="C58" i="13" s="1"/>
  <c r="F57" i="13"/>
  <c r="E58" i="13" s="1"/>
  <c r="D58" i="13" l="1"/>
  <c r="C59" i="13"/>
  <c r="F58" i="13"/>
  <c r="E59" i="13" s="1"/>
  <c r="D59" i="13" l="1"/>
  <c r="C60" i="13" s="1"/>
  <c r="F59" i="13"/>
  <c r="E60" i="13" s="1"/>
  <c r="D60" i="13" l="1"/>
  <c r="C61" i="13" s="1"/>
  <c r="F60" i="13"/>
  <c r="E61" i="13" s="1"/>
  <c r="D61" i="13" l="1"/>
  <c r="C62" i="13" s="1"/>
  <c r="F61" i="13"/>
  <c r="E62" i="13" s="1"/>
  <c r="D62" i="13" l="1"/>
  <c r="F62" i="13"/>
  <c r="E63" i="13" s="1"/>
  <c r="C63" i="13"/>
  <c r="D63" i="13" l="1"/>
  <c r="C64" i="13" s="1"/>
  <c r="F63" i="13"/>
  <c r="E64" i="13" s="1"/>
  <c r="D64" i="13" l="1"/>
  <c r="C65" i="13" s="1"/>
  <c r="F64" i="13"/>
  <c r="E65" i="13" s="1"/>
  <c r="D65" i="13" l="1"/>
  <c r="C66" i="13" s="1"/>
  <c r="F65" i="13"/>
  <c r="E66" i="13" s="1"/>
  <c r="D66" i="13" l="1"/>
  <c r="C67" i="13" s="1"/>
  <c r="F66" i="13"/>
  <c r="E67" i="13" s="1"/>
  <c r="D67" i="13" l="1"/>
  <c r="F67" i="13"/>
  <c r="E68" i="13" s="1"/>
  <c r="C68" i="13"/>
  <c r="D68" i="13" l="1"/>
  <c r="C69" i="13" s="1"/>
  <c r="F68" i="13"/>
  <c r="E69" i="13" s="1"/>
  <c r="D69" i="13" l="1"/>
  <c r="C70" i="13" s="1"/>
  <c r="F69" i="13"/>
  <c r="E70" i="13" s="1"/>
  <c r="D70" i="13" l="1"/>
  <c r="C71" i="13" s="1"/>
  <c r="F70" i="13"/>
  <c r="E71" i="13" s="1"/>
  <c r="D71" i="13" l="1"/>
  <c r="C72" i="13" s="1"/>
  <c r="F71" i="13"/>
  <c r="E72" i="13" s="1"/>
  <c r="D72" i="13" l="1"/>
  <c r="C73" i="13" s="1"/>
  <c r="F72" i="13"/>
  <c r="E73" i="13" s="1"/>
  <c r="D73" i="13" l="1"/>
  <c r="F73" i="13"/>
  <c r="E74" i="13" s="1"/>
  <c r="C74" i="13"/>
  <c r="D74" i="13" l="1"/>
  <c r="C75" i="13" s="1"/>
  <c r="F74" i="13"/>
  <c r="E75" i="13" s="1"/>
  <c r="D75" i="13" l="1"/>
  <c r="C76" i="13" s="1"/>
  <c r="F75" i="13"/>
  <c r="E76" i="13" s="1"/>
  <c r="D76" i="13" l="1"/>
  <c r="C77" i="13" s="1"/>
  <c r="F76" i="13"/>
  <c r="E77" i="13" s="1"/>
  <c r="D77" i="13" l="1"/>
  <c r="C78" i="13" s="1"/>
  <c r="F77" i="13"/>
  <c r="E78" i="13" s="1"/>
  <c r="D78" i="13" l="1"/>
  <c r="C79" i="13" s="1"/>
  <c r="F78" i="13"/>
  <c r="E79" i="13" s="1"/>
  <c r="D79" i="13" l="1"/>
  <c r="C80" i="13" s="1"/>
  <c r="F79" i="13"/>
  <c r="E80" i="13" s="1"/>
  <c r="D80" i="13" l="1"/>
  <c r="C81" i="13" s="1"/>
  <c r="F80" i="13"/>
  <c r="E81" i="13" s="1"/>
  <c r="D81" i="13" l="1"/>
  <c r="C82" i="13" s="1"/>
  <c r="F81" i="13"/>
  <c r="E82" i="13" s="1"/>
  <c r="D82" i="13" l="1"/>
  <c r="C83" i="13" s="1"/>
  <c r="F82" i="13"/>
  <c r="E83" i="13" s="1"/>
  <c r="D83" i="13" l="1"/>
  <c r="C84" i="13"/>
  <c r="F83" i="13"/>
  <c r="E84" i="13" s="1"/>
  <c r="D84" i="13" l="1"/>
  <c r="C85" i="13" s="1"/>
  <c r="F84" i="13"/>
  <c r="E85" i="13" s="1"/>
  <c r="D85" i="13" l="1"/>
  <c r="F85" i="13"/>
  <c r="E86" i="13" s="1"/>
  <c r="C86" i="13"/>
  <c r="D86" i="13" l="1"/>
  <c r="C87" i="13" s="1"/>
  <c r="F86" i="13"/>
  <c r="E87" i="13" s="1"/>
  <c r="D87" i="13" l="1"/>
  <c r="C88" i="13"/>
  <c r="F87" i="13"/>
  <c r="E88" i="13" s="1"/>
  <c r="D88" i="13" l="1"/>
  <c r="C89" i="13" s="1"/>
  <c r="F88" i="13"/>
  <c r="E89" i="13" s="1"/>
  <c r="D89" i="13" l="1"/>
  <c r="C90" i="13" s="1"/>
  <c r="F89" i="13"/>
  <c r="E90" i="13" s="1"/>
  <c r="D90" i="13" l="1"/>
  <c r="C91" i="13" s="1"/>
  <c r="F90" i="13"/>
  <c r="E91" i="13" s="1"/>
  <c r="D91" i="13" l="1"/>
  <c r="C92" i="13" s="1"/>
  <c r="F91" i="13"/>
  <c r="E92" i="13" s="1"/>
  <c r="D92" i="13" l="1"/>
  <c r="C93" i="13" s="1"/>
  <c r="F92" i="13"/>
  <c r="E93" i="13" s="1"/>
  <c r="D93" i="13" l="1"/>
  <c r="C94" i="13" s="1"/>
  <c r="F93" i="13"/>
  <c r="E94" i="13" s="1"/>
  <c r="D94" i="13" l="1"/>
  <c r="C95" i="13" s="1"/>
  <c r="F94" i="13"/>
  <c r="E95" i="13" s="1"/>
  <c r="D95" i="13" l="1"/>
  <c r="F95" i="13"/>
  <c r="E96" i="13" s="1"/>
  <c r="C96" i="13"/>
  <c r="D96" i="13" l="1"/>
  <c r="C97" i="13" s="1"/>
  <c r="F96" i="13"/>
  <c r="E97" i="13" s="1"/>
  <c r="D97" i="13" l="1"/>
  <c r="C98" i="13" s="1"/>
  <c r="F97" i="13"/>
  <c r="E98" i="13" s="1"/>
  <c r="D98" i="13" l="1"/>
  <c r="C99" i="13" s="1"/>
  <c r="F98" i="13"/>
  <c r="E99" i="13" s="1"/>
  <c r="D99" i="13" l="1"/>
  <c r="C100" i="13" s="1"/>
  <c r="F99" i="13"/>
  <c r="E100" i="13" s="1"/>
  <c r="D100" i="13" l="1"/>
  <c r="C101" i="13" s="1"/>
  <c r="F100" i="13"/>
  <c r="E101" i="13" s="1"/>
  <c r="D101" i="13" l="1"/>
  <c r="C102" i="13" s="1"/>
  <c r="F101" i="13"/>
  <c r="E102" i="13" s="1"/>
  <c r="D102" i="13" l="1"/>
  <c r="C103" i="13"/>
  <c r="F102" i="13"/>
  <c r="E103" i="13" s="1"/>
  <c r="D103" i="13" l="1"/>
  <c r="C104" i="13" s="1"/>
  <c r="F103" i="13"/>
  <c r="E104" i="13" s="1"/>
  <c r="D104" i="13" l="1"/>
  <c r="C105" i="13" s="1"/>
  <c r="F104" i="13"/>
  <c r="E105" i="13" s="1"/>
  <c r="D105" i="13" l="1"/>
  <c r="C106" i="13" s="1"/>
  <c r="F105" i="13"/>
  <c r="E106" i="13" s="1"/>
  <c r="D106" i="13" l="1"/>
  <c r="C107" i="13" s="1"/>
  <c r="F106" i="13"/>
  <c r="E107" i="13" s="1"/>
  <c r="D107" i="13" l="1"/>
  <c r="C108" i="13" s="1"/>
  <c r="F107" i="13"/>
  <c r="E108" i="13" s="1"/>
  <c r="D108" i="13" l="1"/>
  <c r="C109" i="13" s="1"/>
  <c r="F108" i="13"/>
  <c r="E109" i="13" s="1"/>
  <c r="D109" i="13" l="1"/>
  <c r="C110" i="13" s="1"/>
  <c r="F109" i="13"/>
  <c r="E110" i="13" s="1"/>
  <c r="D110" i="13" l="1"/>
  <c r="C111" i="13" s="1"/>
  <c r="F110" i="13"/>
  <c r="E111" i="13" s="1"/>
  <c r="D111" i="13" l="1"/>
  <c r="C112" i="13" s="1"/>
  <c r="F111" i="13"/>
  <c r="E112" i="13" s="1"/>
  <c r="D112" i="13" l="1"/>
  <c r="C113" i="13" s="1"/>
  <c r="F112" i="13"/>
  <c r="E113" i="13" s="1"/>
  <c r="D113" i="13" l="1"/>
  <c r="C114" i="13" s="1"/>
  <c r="F113" i="13"/>
  <c r="E114" i="13" s="1"/>
  <c r="D114" i="13" l="1"/>
  <c r="C115" i="13" s="1"/>
  <c r="F114" i="13"/>
  <c r="E115" i="13" s="1"/>
  <c r="D115" i="13" l="1"/>
  <c r="C116" i="13" s="1"/>
  <c r="F115" i="13"/>
  <c r="E116" i="13" s="1"/>
  <c r="D116" i="13" l="1"/>
  <c r="F116" i="13"/>
  <c r="E117" i="13" s="1"/>
  <c r="C117" i="13"/>
  <c r="D117" i="13" l="1"/>
  <c r="C118" i="13" s="1"/>
  <c r="F117" i="13"/>
  <c r="E118" i="13" s="1"/>
  <c r="D118" i="13" l="1"/>
  <c r="C119" i="13" s="1"/>
  <c r="F118" i="13"/>
  <c r="E119" i="13" s="1"/>
  <c r="D119" i="13" l="1"/>
  <c r="C120" i="13" s="1"/>
  <c r="F119" i="13"/>
  <c r="E120" i="13" s="1"/>
  <c r="D120" i="13" l="1"/>
  <c r="C121" i="13" s="1"/>
  <c r="F120" i="13"/>
  <c r="E121" i="13" s="1"/>
  <c r="D121" i="13" l="1"/>
  <c r="C122" i="13" s="1"/>
  <c r="F121" i="13"/>
  <c r="E122" i="13" s="1"/>
  <c r="D122" i="13" l="1"/>
  <c r="C123" i="13" s="1"/>
  <c r="F122" i="13"/>
  <c r="E123" i="13" s="1"/>
  <c r="D123" i="13" l="1"/>
  <c r="C124" i="13" s="1"/>
  <c r="F123" i="13"/>
  <c r="E124" i="13" s="1"/>
  <c r="D124" i="13" l="1"/>
  <c r="C125" i="13" s="1"/>
  <c r="F124" i="13"/>
  <c r="E125" i="13" s="1"/>
  <c r="D125" i="13" l="1"/>
  <c r="C126" i="13" s="1"/>
  <c r="F125" i="13"/>
  <c r="E126" i="13" s="1"/>
  <c r="D126" i="13" l="1"/>
  <c r="C127" i="13" s="1"/>
  <c r="F126" i="13"/>
  <c r="E127" i="13" s="1"/>
  <c r="D127" i="13" l="1"/>
  <c r="C128" i="13" s="1"/>
  <c r="F127" i="13"/>
  <c r="E128" i="13" s="1"/>
  <c r="D128" i="13" l="1"/>
  <c r="C129" i="13" s="1"/>
  <c r="F128" i="13"/>
  <c r="E129" i="13" s="1"/>
  <c r="D129" i="13" l="1"/>
  <c r="C130" i="13" s="1"/>
  <c r="F129" i="13"/>
  <c r="E130" i="13" s="1"/>
  <c r="D130" i="13" l="1"/>
  <c r="C131" i="13" s="1"/>
  <c r="F130" i="13"/>
  <c r="E131" i="13" s="1"/>
  <c r="D131" i="13" l="1"/>
  <c r="C132" i="13" s="1"/>
  <c r="F131" i="13"/>
  <c r="E132" i="13" s="1"/>
  <c r="D132" i="13" l="1"/>
  <c r="C133" i="13" s="1"/>
  <c r="F132" i="13"/>
  <c r="E133" i="13" s="1"/>
  <c r="D133" i="13" l="1"/>
  <c r="C134" i="13" s="1"/>
  <c r="F133" i="13"/>
  <c r="E134" i="13" s="1"/>
  <c r="D134" i="13" l="1"/>
  <c r="C135" i="13" s="1"/>
  <c r="F134" i="13"/>
  <c r="E135" i="13" s="1"/>
  <c r="D135" i="13" l="1"/>
  <c r="C136" i="13" s="1"/>
  <c r="F135" i="13"/>
  <c r="E136" i="13" s="1"/>
  <c r="D136" i="13" l="1"/>
  <c r="C137" i="13" s="1"/>
  <c r="F136" i="13"/>
  <c r="E137" i="13" s="1"/>
  <c r="D137" i="13" l="1"/>
  <c r="C138" i="13" s="1"/>
  <c r="F137" i="13"/>
  <c r="E138" i="13" s="1"/>
  <c r="D138" i="13" l="1"/>
  <c r="C139" i="13" s="1"/>
  <c r="F138" i="13"/>
  <c r="E139" i="13" s="1"/>
  <c r="D139" i="13" l="1"/>
  <c r="C140" i="13" s="1"/>
  <c r="F139" i="13"/>
  <c r="E140" i="13" s="1"/>
  <c r="D140" i="13" l="1"/>
  <c r="C141" i="13" s="1"/>
  <c r="F140" i="13"/>
  <c r="E141" i="13" s="1"/>
  <c r="D141" i="13" l="1"/>
  <c r="C142" i="13" s="1"/>
  <c r="F141" i="13"/>
  <c r="E142" i="13" s="1"/>
  <c r="D142" i="13" l="1"/>
  <c r="C143" i="13" s="1"/>
  <c r="F142" i="13"/>
  <c r="E143" i="13" s="1"/>
  <c r="D143" i="13" l="1"/>
  <c r="C144" i="13" s="1"/>
  <c r="F143" i="13"/>
  <c r="E144" i="13" s="1"/>
  <c r="D144" i="13" l="1"/>
  <c r="C145" i="13" s="1"/>
  <c r="F144" i="13"/>
  <c r="E145" i="13" s="1"/>
  <c r="D145" i="13" l="1"/>
  <c r="C146" i="13" s="1"/>
  <c r="F145" i="13"/>
  <c r="E146" i="13" s="1"/>
  <c r="D146" i="13" l="1"/>
  <c r="C147" i="13" s="1"/>
  <c r="F146" i="13"/>
  <c r="E147" i="13" s="1"/>
  <c r="D147" i="13" l="1"/>
  <c r="C148" i="13" s="1"/>
  <c r="F147" i="13"/>
  <c r="E148" i="13" s="1"/>
  <c r="D148" i="13" l="1"/>
  <c r="C149" i="13" s="1"/>
  <c r="F148" i="13"/>
  <c r="E149" i="13" s="1"/>
  <c r="D149" i="13" l="1"/>
  <c r="C150" i="13" s="1"/>
  <c r="F149" i="13"/>
  <c r="E150" i="13" s="1"/>
  <c r="D150" i="13" l="1"/>
  <c r="C151" i="13" s="1"/>
  <c r="F150" i="13"/>
  <c r="E151" i="13" s="1"/>
  <c r="D151" i="13" l="1"/>
  <c r="C152" i="13" s="1"/>
  <c r="F151" i="13"/>
  <c r="E152" i="13" s="1"/>
  <c r="D152" i="13" l="1"/>
  <c r="C153" i="13" s="1"/>
  <c r="F152" i="13"/>
  <c r="E153" i="13" s="1"/>
  <c r="D153" i="13" l="1"/>
  <c r="C154" i="13" s="1"/>
  <c r="F153" i="13"/>
  <c r="E154" i="13" s="1"/>
  <c r="D154" i="13" l="1"/>
  <c r="C155" i="13" s="1"/>
  <c r="F154" i="13"/>
  <c r="E155" i="13" s="1"/>
  <c r="D155" i="13" l="1"/>
  <c r="C156" i="13" s="1"/>
  <c r="F155" i="13"/>
  <c r="E156" i="13" s="1"/>
  <c r="D156" i="13" l="1"/>
  <c r="C157" i="13" s="1"/>
  <c r="F156" i="13"/>
  <c r="E157" i="13" s="1"/>
  <c r="D157" i="13" l="1"/>
  <c r="C158" i="13" s="1"/>
  <c r="F157" i="13"/>
  <c r="E158" i="13" s="1"/>
  <c r="D158" i="13" l="1"/>
  <c r="C159" i="13" s="1"/>
  <c r="F158" i="13"/>
  <c r="E159" i="13" s="1"/>
  <c r="D159" i="13" l="1"/>
  <c r="C160" i="13" s="1"/>
  <c r="F159" i="13"/>
  <c r="E160" i="13" s="1"/>
  <c r="D160" i="13" l="1"/>
  <c r="C161" i="13" s="1"/>
  <c r="F160" i="13"/>
  <c r="E161" i="13" s="1"/>
  <c r="D161" i="13" l="1"/>
  <c r="C162" i="13" s="1"/>
  <c r="F161" i="13"/>
  <c r="E162" i="13" s="1"/>
  <c r="D162" i="13" l="1"/>
  <c r="F162" i="13"/>
  <c r="E163" i="13" s="1"/>
  <c r="C163" i="13"/>
  <c r="D163" i="13" l="1"/>
  <c r="C164" i="13"/>
  <c r="F163" i="13"/>
  <c r="E164" i="13" s="1"/>
  <c r="D164" i="13" l="1"/>
  <c r="C165" i="13" s="1"/>
  <c r="F164" i="13"/>
  <c r="E165" i="13" s="1"/>
  <c r="D165" i="13" l="1"/>
  <c r="C166" i="13" s="1"/>
  <c r="F165" i="13"/>
  <c r="E166" i="13" s="1"/>
  <c r="D166" i="13" l="1"/>
  <c r="C167" i="13" s="1"/>
  <c r="F166" i="13"/>
  <c r="E167" i="13" s="1"/>
  <c r="D167" i="13" l="1"/>
  <c r="C168" i="13" s="1"/>
  <c r="F167" i="13"/>
  <c r="E168" i="13" s="1"/>
  <c r="D168" i="13" l="1"/>
  <c r="C169" i="13" s="1"/>
  <c r="F168" i="13"/>
  <c r="E169" i="13" s="1"/>
  <c r="D169" i="13" l="1"/>
  <c r="C170" i="13" s="1"/>
  <c r="F169" i="13"/>
  <c r="E170" i="13" s="1"/>
  <c r="D170" i="13" l="1"/>
  <c r="C171" i="13" s="1"/>
  <c r="F170" i="13"/>
  <c r="E171" i="13" s="1"/>
  <c r="D171" i="13" l="1"/>
  <c r="C172" i="13" s="1"/>
  <c r="F171" i="13"/>
  <c r="E172" i="13" s="1"/>
  <c r="D172" i="13" l="1"/>
  <c r="C173" i="13" s="1"/>
  <c r="F172" i="13"/>
  <c r="E173" i="13" s="1"/>
  <c r="D173" i="13" l="1"/>
  <c r="C174" i="13" s="1"/>
  <c r="F173" i="13"/>
  <c r="E174" i="13" s="1"/>
  <c r="D174" i="13" l="1"/>
  <c r="C175" i="13" s="1"/>
  <c r="F174" i="13"/>
  <c r="E175" i="13" s="1"/>
  <c r="D175" i="13" l="1"/>
  <c r="C176" i="13" s="1"/>
  <c r="F175" i="13"/>
  <c r="E176" i="13" s="1"/>
  <c r="D176" i="13" l="1"/>
  <c r="C177" i="13" s="1"/>
  <c r="F176" i="13"/>
  <c r="E177" i="13" s="1"/>
  <c r="D177" i="13" l="1"/>
  <c r="C178" i="13" s="1"/>
  <c r="F177" i="13"/>
  <c r="E178" i="13" s="1"/>
  <c r="D178" i="13" l="1"/>
  <c r="C179" i="13" s="1"/>
  <c r="F178" i="13"/>
  <c r="E179" i="13" s="1"/>
  <c r="D179" i="13" l="1"/>
  <c r="C180" i="13" s="1"/>
  <c r="F179" i="13"/>
  <c r="E180" i="13" s="1"/>
  <c r="D180" i="13" l="1"/>
  <c r="C181" i="13" s="1"/>
  <c r="F180" i="13"/>
  <c r="E181" i="13" s="1"/>
  <c r="D181" i="13" l="1"/>
  <c r="C182" i="13" s="1"/>
  <c r="F181" i="13"/>
  <c r="E182" i="13" s="1"/>
  <c r="D182" i="13" l="1"/>
  <c r="C183" i="13" s="1"/>
  <c r="F182" i="13"/>
  <c r="E183" i="13" s="1"/>
  <c r="D183" i="13" l="1"/>
  <c r="C184" i="13" s="1"/>
  <c r="F183" i="13"/>
  <c r="E184" i="13" s="1"/>
  <c r="D184" i="13" l="1"/>
  <c r="C185" i="13" s="1"/>
  <c r="F184" i="13"/>
  <c r="E185" i="13" s="1"/>
  <c r="D185" i="13" l="1"/>
  <c r="C186" i="13" s="1"/>
  <c r="F185" i="13"/>
  <c r="E186" i="13" s="1"/>
  <c r="D186" i="13" l="1"/>
  <c r="C187" i="13" s="1"/>
  <c r="F186" i="13"/>
  <c r="E187" i="13" s="1"/>
  <c r="D187" i="13" l="1"/>
  <c r="C188" i="13" s="1"/>
  <c r="F187" i="13"/>
  <c r="E188" i="13" s="1"/>
  <c r="D188" i="13" l="1"/>
  <c r="C189" i="13" s="1"/>
  <c r="F188" i="13"/>
  <c r="E189" i="13" s="1"/>
  <c r="D189" i="13" l="1"/>
  <c r="C190" i="13" s="1"/>
  <c r="F189" i="13"/>
  <c r="E190" i="13" s="1"/>
  <c r="D190" i="13" l="1"/>
  <c r="C191" i="13" s="1"/>
  <c r="F190" i="13"/>
  <c r="E191" i="13" s="1"/>
  <c r="D191" i="13" l="1"/>
  <c r="C192" i="13" s="1"/>
  <c r="F191" i="13"/>
  <c r="E192" i="13" s="1"/>
  <c r="D192" i="13" l="1"/>
  <c r="C193" i="13" s="1"/>
  <c r="F192" i="13"/>
  <c r="E193" i="13" s="1"/>
  <c r="D193" i="13" l="1"/>
  <c r="C194" i="13" s="1"/>
  <c r="F193" i="13"/>
  <c r="E194" i="13" s="1"/>
  <c r="D194" i="13" l="1"/>
  <c r="C195" i="13" s="1"/>
  <c r="F194" i="13"/>
  <c r="E195" i="13" s="1"/>
  <c r="D195" i="13" l="1"/>
  <c r="C196" i="13" s="1"/>
  <c r="F195" i="13"/>
  <c r="E196" i="13" s="1"/>
  <c r="D196" i="13" l="1"/>
  <c r="C197" i="13" s="1"/>
  <c r="F196" i="13"/>
  <c r="E197" i="13" s="1"/>
  <c r="D197" i="13" l="1"/>
  <c r="C198" i="13" s="1"/>
  <c r="F197" i="13"/>
  <c r="E198" i="13" s="1"/>
  <c r="D198" i="13" l="1"/>
  <c r="C199" i="13" s="1"/>
  <c r="F198" i="13"/>
  <c r="E199" i="13" s="1"/>
  <c r="D199" i="13" l="1"/>
  <c r="C200" i="13" s="1"/>
  <c r="F199" i="13"/>
  <c r="E200" i="13" s="1"/>
  <c r="D200" i="13" l="1"/>
  <c r="C201" i="13" s="1"/>
  <c r="F200" i="13"/>
  <c r="E201" i="13" s="1"/>
  <c r="D201" i="13" l="1"/>
  <c r="C202" i="13" s="1"/>
  <c r="F201" i="13"/>
  <c r="E202" i="13" s="1"/>
  <c r="D202" i="13" l="1"/>
  <c r="C203" i="13" s="1"/>
  <c r="F202" i="13"/>
  <c r="E203" i="13" s="1"/>
  <c r="D203" i="13" l="1"/>
  <c r="C204" i="13" s="1"/>
  <c r="F203" i="13"/>
  <c r="E204" i="13" s="1"/>
  <c r="D204" i="13" l="1"/>
  <c r="C205" i="13" s="1"/>
  <c r="F204" i="13"/>
  <c r="E205" i="13" s="1"/>
  <c r="D205" i="13" l="1"/>
  <c r="C206" i="13" s="1"/>
  <c r="F205" i="13"/>
  <c r="E206" i="13" s="1"/>
  <c r="D206" i="13" l="1"/>
  <c r="C207" i="13" s="1"/>
  <c r="F206" i="13"/>
  <c r="E207" i="13" s="1"/>
  <c r="D207" i="13" l="1"/>
  <c r="C208" i="13" s="1"/>
  <c r="F207" i="13"/>
  <c r="E208" i="13" s="1"/>
  <c r="D208" i="13" l="1"/>
  <c r="C209" i="13" s="1"/>
  <c r="F208" i="13"/>
  <c r="E209" i="13" s="1"/>
  <c r="D209" i="13" l="1"/>
  <c r="C210" i="13" s="1"/>
  <c r="F209" i="13"/>
  <c r="E210" i="13" s="1"/>
  <c r="D210" i="13" l="1"/>
  <c r="C211" i="13" s="1"/>
  <c r="F210" i="13"/>
  <c r="E211" i="13" s="1"/>
  <c r="D211" i="13" l="1"/>
  <c r="C212" i="13" s="1"/>
  <c r="F211" i="13"/>
  <c r="E212" i="13" s="1"/>
  <c r="D212" i="13" l="1"/>
  <c r="C213" i="13" s="1"/>
  <c r="F212" i="13"/>
  <c r="E213" i="13" s="1"/>
  <c r="D213" i="13" l="1"/>
  <c r="C214" i="13" s="1"/>
  <c r="F213" i="13"/>
  <c r="E214" i="13" s="1"/>
  <c r="D214" i="13" l="1"/>
  <c r="C215" i="13" s="1"/>
  <c r="F214" i="13"/>
  <c r="E215" i="13" s="1"/>
  <c r="D215" i="13" l="1"/>
  <c r="C216" i="13" s="1"/>
  <c r="F215" i="13"/>
  <c r="E216" i="13" s="1"/>
  <c r="D216" i="13" l="1"/>
  <c r="C217" i="13" s="1"/>
  <c r="F216" i="13"/>
  <c r="E217" i="13" s="1"/>
  <c r="D217" i="13" l="1"/>
  <c r="C218" i="13" s="1"/>
  <c r="F217" i="13"/>
  <c r="E218" i="13" s="1"/>
  <c r="D218" i="13" l="1"/>
  <c r="F218" i="13"/>
</calcChain>
</file>

<file path=xl/sharedStrings.xml><?xml version="1.0" encoding="utf-8"?>
<sst xmlns="http://schemas.openxmlformats.org/spreadsheetml/2006/main" count="106" uniqueCount="46">
  <si>
    <t>a</t>
    <phoneticPr fontId="1"/>
  </si>
  <si>
    <t>b</t>
    <phoneticPr fontId="1"/>
  </si>
  <si>
    <r>
      <rPr>
        <sz val="10"/>
        <color theme="1"/>
        <rFont val="ＭＳ Ｐゴシック"/>
        <family val="3"/>
        <charset val="128"/>
      </rPr>
      <t>⊿</t>
    </r>
    <r>
      <rPr>
        <sz val="10"/>
        <color theme="1"/>
        <rFont val="Arial"/>
        <family val="2"/>
      </rPr>
      <t>t</t>
    </r>
    <phoneticPr fontId="1"/>
  </si>
  <si>
    <t>t</t>
    <phoneticPr fontId="1"/>
  </si>
  <si>
    <t>x</t>
    <phoneticPr fontId="1"/>
  </si>
  <si>
    <t>dx/dt</t>
    <phoneticPr fontId="1"/>
  </si>
  <si>
    <t>y</t>
    <phoneticPr fontId="1"/>
  </si>
  <si>
    <t>dy/dt</t>
    <phoneticPr fontId="1"/>
  </si>
  <si>
    <t>h</t>
    <phoneticPr fontId="1"/>
  </si>
  <si>
    <t>c</t>
    <phoneticPr fontId="1"/>
  </si>
  <si>
    <t>K</t>
    <phoneticPr fontId="1"/>
  </si>
  <si>
    <t>r</t>
    <phoneticPr fontId="1"/>
  </si>
  <si>
    <r>
      <t xml:space="preserve">x </t>
    </r>
    <r>
      <rPr>
        <sz val="10"/>
        <color theme="1"/>
        <rFont val="ＭＳ Ｐゴシック"/>
        <family val="3"/>
        <charset val="128"/>
      </rPr>
      <t>（左軸）</t>
    </r>
    <rPh sb="3" eb="5">
      <t>ヒダリジク</t>
    </rPh>
    <phoneticPr fontId="1"/>
  </si>
  <si>
    <r>
      <t xml:space="preserve">y </t>
    </r>
    <r>
      <rPr>
        <sz val="10"/>
        <color theme="1"/>
        <rFont val="ＭＳ Ｐゴシック"/>
        <family val="3"/>
        <charset val="128"/>
      </rPr>
      <t>（右軸）</t>
    </r>
    <rPh sb="3" eb="5">
      <t>ミギジク</t>
    </rPh>
    <phoneticPr fontId="1"/>
  </si>
  <si>
    <t>x</t>
    <phoneticPr fontId="1"/>
  </si>
  <si>
    <t>y</t>
    <phoneticPr fontId="1"/>
  </si>
  <si>
    <r>
      <rPr>
        <sz val="10"/>
        <color theme="1"/>
        <rFont val="ＭＳ Ｐゴシック"/>
        <family val="3"/>
        <charset val="128"/>
      </rPr>
      <t>平衡点</t>
    </r>
    <rPh sb="0" eb="3">
      <t>ヘイコウテン</t>
    </rPh>
    <phoneticPr fontId="1"/>
  </si>
  <si>
    <r>
      <rPr>
        <sz val="10"/>
        <color theme="1"/>
        <rFont val="ＭＳ Ｐゴシック"/>
        <family val="3"/>
        <charset val="128"/>
      </rPr>
      <t>夜間滞留者の上限</t>
    </r>
    <rPh sb="0" eb="5">
      <t>ヤカンタイリュウシャ</t>
    </rPh>
    <rPh sb="6" eb="8">
      <t>ジョウゲン</t>
    </rPh>
    <phoneticPr fontId="1"/>
  </si>
  <si>
    <r>
      <rPr>
        <sz val="10"/>
        <color theme="1"/>
        <rFont val="ＭＳ Ｐゴシック"/>
        <family val="3"/>
        <charset val="128"/>
      </rPr>
      <t>夜間滞留者が感染者と接触して感染する率</t>
    </r>
    <rPh sb="0" eb="5">
      <t>ヤカンタイリュウシャ</t>
    </rPh>
    <rPh sb="6" eb="9">
      <t>カンセンシャ</t>
    </rPh>
    <rPh sb="10" eb="12">
      <t>セッショク</t>
    </rPh>
    <rPh sb="14" eb="16">
      <t>カンセン</t>
    </rPh>
    <rPh sb="18" eb="19">
      <t>リツ</t>
    </rPh>
    <phoneticPr fontId="1"/>
  </si>
  <si>
    <r>
      <rPr>
        <sz val="10"/>
        <color theme="1"/>
        <rFont val="ＭＳ Ｐゴシック"/>
        <family val="3"/>
        <charset val="128"/>
      </rPr>
      <t>感染者が夜間滞留者と接触して増える率</t>
    </r>
    <rPh sb="0" eb="3">
      <t>カンセンシャ</t>
    </rPh>
    <rPh sb="4" eb="9">
      <t>ヤカンタイリュウシャ</t>
    </rPh>
    <rPh sb="10" eb="12">
      <t>セッショク</t>
    </rPh>
    <rPh sb="14" eb="15">
      <t>フ</t>
    </rPh>
    <rPh sb="17" eb="18">
      <t>リツ</t>
    </rPh>
    <phoneticPr fontId="1"/>
  </si>
  <si>
    <r>
      <rPr>
        <sz val="10"/>
        <color theme="1"/>
        <rFont val="ＭＳ Ｐゴシック"/>
        <family val="3"/>
        <charset val="128"/>
      </rPr>
      <t>感染者が死亡、治癒等で感染者でなくなる率</t>
    </r>
    <rPh sb="0" eb="3">
      <t>カンセンシャ</t>
    </rPh>
    <rPh sb="4" eb="6">
      <t>シボウ</t>
    </rPh>
    <rPh sb="7" eb="9">
      <t>チユ</t>
    </rPh>
    <rPh sb="9" eb="10">
      <t>トウ</t>
    </rPh>
    <rPh sb="11" eb="14">
      <t>カンセンシャ</t>
    </rPh>
    <rPh sb="19" eb="20">
      <t>リツ</t>
    </rPh>
    <phoneticPr fontId="1"/>
  </si>
  <si>
    <t>感染速度係数</t>
    <rPh sb="0" eb="2">
      <t>カンセン</t>
    </rPh>
    <rPh sb="2" eb="4">
      <t>ソクド</t>
    </rPh>
    <rPh sb="4" eb="6">
      <t>ケイスウ</t>
    </rPh>
    <phoneticPr fontId="1"/>
  </si>
  <si>
    <t>感染者数</t>
    <rPh sb="0" eb="3">
      <t>カンセンシャ</t>
    </rPh>
    <rPh sb="3" eb="4">
      <t>スウ</t>
    </rPh>
    <phoneticPr fontId="1"/>
  </si>
  <si>
    <r>
      <rPr>
        <u/>
        <sz val="10"/>
        <color theme="10"/>
        <rFont val="ＭＳ Ｐゴシック"/>
        <family val="3"/>
        <charset val="128"/>
      </rPr>
      <t>【東京都】新型コロナウイルス感染者数・死者数の推移・累計グラフ：最新ニュース</t>
    </r>
    <r>
      <rPr>
        <u/>
        <sz val="10"/>
        <color theme="10"/>
        <rFont val="Arial"/>
        <family val="2"/>
      </rPr>
      <t>-NHK</t>
    </r>
  </si>
  <si>
    <r>
      <rPr>
        <sz val="10"/>
        <color theme="1"/>
        <rFont val="ＭＳ Ｐゴシック"/>
        <family val="2"/>
        <charset val="128"/>
      </rPr>
      <t>日付</t>
    </r>
  </si>
  <si>
    <r>
      <rPr>
        <sz val="10"/>
        <color theme="1"/>
        <rFont val="ＭＳ Ｐゴシック"/>
        <family val="2"/>
        <charset val="128"/>
      </rPr>
      <t>累計</t>
    </r>
    <rPh sb="0" eb="2">
      <t>ルイケイ</t>
    </rPh>
    <phoneticPr fontId="1"/>
  </si>
  <si>
    <r>
      <rPr>
        <sz val="10"/>
        <color theme="1"/>
        <rFont val="ＭＳ Ｐゴシック"/>
        <family val="2"/>
        <charset val="128"/>
      </rPr>
      <t>週</t>
    </r>
    <rPh sb="0" eb="1">
      <t>シュウ</t>
    </rPh>
    <phoneticPr fontId="1"/>
  </si>
  <si>
    <t>夜間滞留者の増加率</t>
    <rPh sb="0" eb="2">
      <t>ヤカン</t>
    </rPh>
    <rPh sb="2" eb="5">
      <t>タイリュウシャ</t>
    </rPh>
    <rPh sb="6" eb="9">
      <t>ゾウカリツ</t>
    </rPh>
    <phoneticPr fontId="1"/>
  </si>
  <si>
    <t>週別感染者数</t>
    <rPh sb="0" eb="2">
      <t>シュウベツ</t>
    </rPh>
    <rPh sb="2" eb="5">
      <t>カンセンシャ</t>
    </rPh>
    <rPh sb="5" eb="6">
      <t>スウ</t>
    </rPh>
    <phoneticPr fontId="1"/>
  </si>
  <si>
    <r>
      <t>20-22</t>
    </r>
    <r>
      <rPr>
        <sz val="10"/>
        <color theme="1"/>
        <rFont val="ＭＳ Ｐゴシック"/>
        <family val="3"/>
        <charset val="128"/>
      </rPr>
      <t>時　　　　滞留人口</t>
    </r>
    <rPh sb="5" eb="6">
      <t>ジ</t>
    </rPh>
    <rPh sb="10" eb="12">
      <t>タイリュウ</t>
    </rPh>
    <rPh sb="12" eb="14">
      <t>ジンコウ</t>
    </rPh>
    <phoneticPr fontId="1"/>
  </si>
  <si>
    <t>感染者数（六週移動平均）左軸</t>
    <rPh sb="0" eb="3">
      <t>カンセンシャ</t>
    </rPh>
    <rPh sb="3" eb="4">
      <t>スウ</t>
    </rPh>
    <rPh sb="5" eb="7">
      <t>ロクシュウ</t>
    </rPh>
    <rPh sb="7" eb="9">
      <t>イドウ</t>
    </rPh>
    <rPh sb="9" eb="11">
      <t>ヘイキン</t>
    </rPh>
    <rPh sb="12" eb="14">
      <t>ヒダリジク</t>
    </rPh>
    <phoneticPr fontId="1"/>
  </si>
  <si>
    <r>
      <t>20-22</t>
    </r>
    <r>
      <rPr>
        <sz val="10"/>
        <color theme="1"/>
        <rFont val="ＭＳ Ｐゴシック"/>
        <family val="3"/>
        <charset val="128"/>
      </rPr>
      <t>時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滞留人口（六週移動平均）右軸</t>
    </r>
    <rPh sb="5" eb="6">
      <t>ジ</t>
    </rPh>
    <rPh sb="7" eb="9">
      <t>タイリュウ</t>
    </rPh>
    <rPh sb="9" eb="11">
      <t>ジンコウ</t>
    </rPh>
    <rPh sb="12" eb="14">
      <t>ロクシュウ</t>
    </rPh>
    <rPh sb="14" eb="16">
      <t>イドウ</t>
    </rPh>
    <rPh sb="16" eb="18">
      <t>ヘイキン</t>
    </rPh>
    <rPh sb="19" eb="21">
      <t>ミギジク</t>
    </rPh>
    <phoneticPr fontId="1"/>
  </si>
  <si>
    <t>うさぎ</t>
    <phoneticPr fontId="1"/>
  </si>
  <si>
    <t>山猫</t>
    <rPh sb="0" eb="2">
      <t>ヤマネコ</t>
    </rPh>
    <phoneticPr fontId="1"/>
  </si>
  <si>
    <t>夜間滞留人口</t>
    <rPh sb="0" eb="4">
      <t>ヤカンタイリュウ</t>
    </rPh>
    <rPh sb="4" eb="6">
      <t>ジンコウ</t>
    </rPh>
    <phoneticPr fontId="1"/>
  </si>
  <si>
    <t>→</t>
    <phoneticPr fontId="1"/>
  </si>
  <si>
    <t>厚労省発表のグラフからの読み取り</t>
    <rPh sb="0" eb="3">
      <t>コウロウショウ</t>
    </rPh>
    <rPh sb="3" eb="5">
      <t>ハッピョウ</t>
    </rPh>
    <rPh sb="12" eb="13">
      <t>ヨ</t>
    </rPh>
    <rPh sb="14" eb="15">
      <t>ト</t>
    </rPh>
    <phoneticPr fontId="1"/>
  </si>
  <si>
    <t>↓</t>
    <phoneticPr fontId="1"/>
  </si>
  <si>
    <r>
      <t>t</t>
    </r>
    <r>
      <rPr>
        <sz val="10"/>
        <color theme="1"/>
        <rFont val="ＭＳ Ｐゴシック"/>
        <family val="3"/>
        <charset val="128"/>
      </rPr>
      <t>＞</t>
    </r>
    <r>
      <rPr>
        <sz val="10"/>
        <color theme="1"/>
        <rFont val="Arial"/>
        <family val="2"/>
      </rPr>
      <t>3000</t>
    </r>
    <phoneticPr fontId="1"/>
  </si>
  <si>
    <t>t&lt;3000</t>
    <phoneticPr fontId="1"/>
  </si>
  <si>
    <t>ワクチン接種後</t>
    <rPh sb="4" eb="7">
      <t>セッシュゴ</t>
    </rPh>
    <phoneticPr fontId="1"/>
  </si>
  <si>
    <t>捕食速度の調整、餌生物の上限あり</t>
    <rPh sb="0" eb="4">
      <t>ホショクソクド</t>
    </rPh>
    <rPh sb="5" eb="7">
      <t>チョウセイ</t>
    </rPh>
    <rPh sb="8" eb="11">
      <t>エサセイブツ</t>
    </rPh>
    <rPh sb="12" eb="14">
      <t>ジョウゲン</t>
    </rPh>
    <phoneticPr fontId="1"/>
  </si>
  <si>
    <t>捕食速度の調整なし、餌生物の上限あり</t>
    <rPh sb="0" eb="2">
      <t>ホショク</t>
    </rPh>
    <rPh sb="2" eb="4">
      <t>ソクド</t>
    </rPh>
    <rPh sb="5" eb="7">
      <t>チョウセイ</t>
    </rPh>
    <rPh sb="10" eb="13">
      <t>エサセイブツ</t>
    </rPh>
    <rPh sb="14" eb="16">
      <t>ジョウゲン</t>
    </rPh>
    <phoneticPr fontId="1"/>
  </si>
  <si>
    <t>捕食速度の調整なし、餌生物の上限あり（途中で餌が食べれなくモデル）</t>
    <rPh sb="0" eb="2">
      <t>ホショク</t>
    </rPh>
    <rPh sb="2" eb="4">
      <t>ソクド</t>
    </rPh>
    <rPh sb="5" eb="7">
      <t>チョウセイ</t>
    </rPh>
    <rPh sb="10" eb="11">
      <t>エサ</t>
    </rPh>
    <rPh sb="11" eb="13">
      <t>セイブツ</t>
    </rPh>
    <rPh sb="14" eb="16">
      <t>ジョウゲン</t>
    </rPh>
    <rPh sb="19" eb="21">
      <t>トチュウ</t>
    </rPh>
    <rPh sb="22" eb="23">
      <t>エサ</t>
    </rPh>
    <rPh sb="24" eb="25">
      <t>タ</t>
    </rPh>
    <phoneticPr fontId="1"/>
  </si>
  <si>
    <t>捕食速度の調整、餌生物の上限なし</t>
    <rPh sb="0" eb="4">
      <t>ホショクソクド</t>
    </rPh>
    <rPh sb="5" eb="7">
      <t>チョウセイ</t>
    </rPh>
    <rPh sb="8" eb="9">
      <t>エサ</t>
    </rPh>
    <rPh sb="9" eb="11">
      <t>セイブツ</t>
    </rPh>
    <rPh sb="12" eb="14">
      <t>ジョウゲン</t>
    </rPh>
    <phoneticPr fontId="1"/>
  </si>
  <si>
    <r>
      <rPr>
        <sz val="10"/>
        <color theme="1"/>
        <rFont val="ＭＳ Ｐゴシック"/>
        <family val="3"/>
        <charset val="128"/>
      </rPr>
      <t>東京都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ＭＳ Ｐゴシック"/>
        <family val="3"/>
        <charset val="128"/>
      </rPr>
      <t>夜間滞留人口と新型コロナ・ウィルス感染者数</t>
    </r>
    <rPh sb="0" eb="3">
      <t>トウキョウト</t>
    </rPh>
    <rPh sb="4" eb="10">
      <t>ヤカンタイリュウジンコウ</t>
    </rPh>
    <rPh sb="11" eb="13">
      <t>シンガタ</t>
    </rPh>
    <rPh sb="21" eb="25">
      <t>カンセンシャスウ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</si>
</sst>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_ "/>
    <numFmt numFmtId="177" formatCode="0.00_ "/>
    <numFmt numFmtId="178" formatCode="0.000_ "/>
    <numFmt numFmtId="179" formatCode="0_ "/>
    <numFmt numFmtId="180" formatCode="0.000"/>
    <numFmt numFmtId="181" formatCode="0.0000_ "/>
    <numFmt numFmtId="182" formatCode="0.0"/>
    <numFmt numFmtId="183" formatCode="0.0000"/>
    <numFmt numFmtId="191" formatCode="#,##0.0;[Red]\-#,##0.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Arial"/>
      <family val="2"/>
    </font>
    <font>
      <sz val="10"/>
      <color theme="1"/>
      <name val="ＭＳ Ｐゴシック"/>
      <family val="3"/>
      <charset val="128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</font>
    <font>
      <u/>
      <sz val="10"/>
      <color theme="10"/>
      <name val="Arial"/>
      <family val="2"/>
    </font>
    <font>
      <u/>
      <sz val="10"/>
      <color theme="10"/>
      <name val="ＭＳ Ｐゴシック"/>
      <family val="3"/>
      <charset val="128"/>
    </font>
    <font>
      <strike/>
      <sz val="10"/>
      <color theme="1"/>
      <name val="Arial"/>
      <family val="2"/>
    </font>
    <font>
      <sz val="10"/>
      <color theme="1"/>
      <name val="Arial"/>
      <family val="3"/>
      <charset val="128"/>
    </font>
    <font>
      <sz val="9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176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182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176" fontId="2" fillId="0" borderId="4" xfId="0" applyNumberFormat="1" applyFont="1" applyFill="1" applyBorder="1">
      <alignment vertical="center"/>
    </xf>
    <xf numFmtId="177" fontId="2" fillId="0" borderId="4" xfId="0" applyNumberFormat="1" applyFont="1" applyFill="1" applyBorder="1">
      <alignment vertical="center"/>
    </xf>
    <xf numFmtId="177" fontId="2" fillId="0" borderId="5" xfId="0" applyNumberFormat="1" applyFont="1" applyFill="1" applyBorder="1">
      <alignment vertical="center"/>
    </xf>
    <xf numFmtId="176" fontId="2" fillId="0" borderId="6" xfId="0" applyNumberFormat="1" applyFont="1" applyFill="1" applyBorder="1">
      <alignment vertical="center"/>
    </xf>
    <xf numFmtId="177" fontId="2" fillId="0" borderId="6" xfId="0" applyNumberFormat="1" applyFont="1" applyFill="1" applyBorder="1">
      <alignment vertical="center"/>
    </xf>
    <xf numFmtId="177" fontId="2" fillId="0" borderId="8" xfId="0" applyNumberFormat="1" applyFont="1" applyFill="1" applyBorder="1">
      <alignment vertical="center"/>
    </xf>
    <xf numFmtId="181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justify" vertical="center"/>
    </xf>
    <xf numFmtId="182" fontId="2" fillId="0" borderId="5" xfId="0" applyNumberFormat="1" applyFont="1" applyFill="1" applyBorder="1">
      <alignment vertical="center"/>
    </xf>
    <xf numFmtId="0" fontId="3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>
      <alignment vertical="center"/>
    </xf>
    <xf numFmtId="0" fontId="5" fillId="0" borderId="0" xfId="0" applyFont="1" applyFill="1" applyBorder="1" applyAlignment="1">
      <alignment horizontal="center" vertical="center"/>
    </xf>
    <xf numFmtId="182" fontId="2" fillId="0" borderId="0" xfId="0" applyNumberFormat="1" applyFont="1" applyFill="1" applyBorder="1">
      <alignment vertical="center"/>
    </xf>
    <xf numFmtId="182" fontId="2" fillId="0" borderId="8" xfId="0" applyNumberFormat="1" applyFont="1" applyFill="1" applyBorder="1">
      <alignment vertical="center"/>
    </xf>
    <xf numFmtId="182" fontId="2" fillId="0" borderId="5" xfId="0" applyNumberFormat="1" applyFont="1" applyFill="1" applyBorder="1" applyAlignment="1">
      <alignment horizontal="center" vertical="center"/>
    </xf>
    <xf numFmtId="183" fontId="2" fillId="0" borderId="1" xfId="0" applyNumberFormat="1" applyFont="1" applyFill="1" applyBorder="1" applyAlignment="1">
      <alignment horizontal="center" vertical="center"/>
    </xf>
    <xf numFmtId="182" fontId="2" fillId="0" borderId="4" xfId="0" applyNumberFormat="1" applyFont="1" applyFill="1" applyBorder="1">
      <alignment vertical="center"/>
    </xf>
    <xf numFmtId="182" fontId="2" fillId="0" borderId="6" xfId="0" applyNumberFormat="1" applyFont="1" applyFill="1" applyBorder="1">
      <alignment vertical="center"/>
    </xf>
    <xf numFmtId="0" fontId="2" fillId="0" borderId="0" xfId="0" applyFont="1">
      <alignment vertical="center"/>
    </xf>
    <xf numFmtId="0" fontId="9" fillId="0" borderId="0" xfId="2" applyFont="1">
      <alignment vertical="center"/>
    </xf>
    <xf numFmtId="56" fontId="2" fillId="0" borderId="0" xfId="0" applyNumberFormat="1" applyFont="1">
      <alignment vertical="center"/>
    </xf>
    <xf numFmtId="38" fontId="2" fillId="0" borderId="0" xfId="1" applyFont="1">
      <alignment vertical="center"/>
    </xf>
    <xf numFmtId="0" fontId="2" fillId="0" borderId="0" xfId="0" applyFont="1" applyAlignment="1">
      <alignment horizontal="center" vertical="center" wrapText="1"/>
    </xf>
    <xf numFmtId="56" fontId="2" fillId="0" borderId="1" xfId="0" applyNumberFormat="1" applyFont="1" applyBorder="1">
      <alignment vertical="center"/>
    </xf>
    <xf numFmtId="38" fontId="2" fillId="0" borderId="1" xfId="1" applyFont="1" applyBorder="1">
      <alignment vertical="center"/>
    </xf>
    <xf numFmtId="0" fontId="2" fillId="0" borderId="1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11" fillId="0" borderId="1" xfId="0" applyFont="1" applyBorder="1">
      <alignment vertical="center"/>
    </xf>
    <xf numFmtId="56" fontId="2" fillId="0" borderId="9" xfId="0" applyNumberFormat="1" applyFont="1" applyBorder="1">
      <alignment vertical="center"/>
    </xf>
    <xf numFmtId="38" fontId="2" fillId="0" borderId="9" xfId="1" applyFont="1" applyBorder="1">
      <alignment vertical="center"/>
    </xf>
    <xf numFmtId="0" fontId="2" fillId="0" borderId="9" xfId="0" applyFont="1" applyBorder="1">
      <alignment vertical="center"/>
    </xf>
    <xf numFmtId="0" fontId="2" fillId="0" borderId="1" xfId="0" applyFont="1" applyBorder="1" applyAlignment="1">
      <alignment horizontal="center" vertical="center" wrapText="1"/>
    </xf>
    <xf numFmtId="38" fontId="8" fillId="0" borderId="1" xfId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4" fontId="2" fillId="0" borderId="1" xfId="0" applyNumberFormat="1" applyFont="1" applyBorder="1">
      <alignment vertical="center"/>
    </xf>
    <xf numFmtId="38" fontId="2" fillId="0" borderId="1" xfId="1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/>
    </xf>
    <xf numFmtId="40" fontId="2" fillId="0" borderId="0" xfId="1" applyNumberFormat="1" applyFont="1" applyFill="1">
      <alignment vertical="center"/>
    </xf>
    <xf numFmtId="40" fontId="5" fillId="0" borderId="0" xfId="1" applyNumberFormat="1" applyFont="1" applyFill="1">
      <alignment vertical="center"/>
    </xf>
    <xf numFmtId="40" fontId="5" fillId="0" borderId="0" xfId="1" applyNumberFormat="1" applyFont="1" applyFill="1" applyBorder="1" applyAlignment="1">
      <alignment horizontal="center" vertical="center"/>
    </xf>
    <xf numFmtId="40" fontId="2" fillId="0" borderId="1" xfId="1" applyNumberFormat="1" applyFont="1" applyFill="1" applyBorder="1" applyAlignment="1">
      <alignment horizontal="center" vertical="center"/>
    </xf>
    <xf numFmtId="40" fontId="2" fillId="0" borderId="0" xfId="1" applyNumberFormat="1" applyFont="1" applyFill="1" applyBorder="1" applyAlignment="1">
      <alignment horizontal="center" vertical="center"/>
    </xf>
    <xf numFmtId="40" fontId="3" fillId="0" borderId="2" xfId="1" applyNumberFormat="1" applyFont="1" applyFill="1" applyBorder="1" applyAlignment="1">
      <alignment horizontal="right" vertical="center"/>
    </xf>
    <xf numFmtId="40" fontId="2" fillId="0" borderId="4" xfId="1" applyNumberFormat="1" applyFont="1" applyFill="1" applyBorder="1">
      <alignment vertical="center"/>
    </xf>
    <xf numFmtId="40" fontId="2" fillId="0" borderId="6" xfId="1" applyNumberFormat="1" applyFont="1" applyFill="1" applyBorder="1">
      <alignment vertical="center"/>
    </xf>
    <xf numFmtId="40" fontId="2" fillId="0" borderId="10" xfId="1" applyNumberFormat="1" applyFont="1" applyFill="1" applyBorder="1">
      <alignment vertical="center"/>
    </xf>
    <xf numFmtId="40" fontId="2" fillId="0" borderId="5" xfId="1" applyNumberFormat="1" applyFont="1" applyFill="1" applyBorder="1">
      <alignment vertical="center"/>
    </xf>
    <xf numFmtId="40" fontId="2" fillId="0" borderId="8" xfId="1" applyNumberFormat="1" applyFont="1" applyFill="1" applyBorder="1">
      <alignment vertical="center"/>
    </xf>
    <xf numFmtId="176" fontId="2" fillId="2" borderId="4" xfId="0" applyNumberFormat="1" applyFont="1" applyFill="1" applyBorder="1">
      <alignment vertical="center"/>
    </xf>
    <xf numFmtId="177" fontId="2" fillId="2" borderId="4" xfId="0" applyNumberFormat="1" applyFont="1" applyFill="1" applyBorder="1">
      <alignment vertical="center"/>
    </xf>
    <xf numFmtId="177" fontId="2" fillId="2" borderId="5" xfId="0" applyNumberFormat="1" applyFont="1" applyFill="1" applyBorder="1">
      <alignment vertical="center"/>
    </xf>
    <xf numFmtId="182" fontId="2" fillId="2" borderId="0" xfId="0" applyNumberFormat="1" applyFont="1" applyFill="1" applyBorder="1">
      <alignment vertical="center"/>
    </xf>
    <xf numFmtId="182" fontId="2" fillId="2" borderId="5" xfId="0" applyNumberFormat="1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2" fillId="2" borderId="11" xfId="0" applyNumberFormat="1" applyFont="1" applyFill="1" applyBorder="1">
      <alignment vertical="center"/>
    </xf>
    <xf numFmtId="177" fontId="2" fillId="2" borderId="11" xfId="0" applyNumberFormat="1" applyFont="1" applyFill="1" applyBorder="1">
      <alignment vertical="center"/>
    </xf>
    <xf numFmtId="177" fontId="2" fillId="2" borderId="10" xfId="0" applyNumberFormat="1" applyFont="1" applyFill="1" applyBorder="1">
      <alignment vertical="center"/>
    </xf>
    <xf numFmtId="182" fontId="2" fillId="2" borderId="12" xfId="0" applyNumberFormat="1" applyFont="1" applyFill="1" applyBorder="1">
      <alignment vertical="center"/>
    </xf>
    <xf numFmtId="182" fontId="2" fillId="2" borderId="10" xfId="0" applyNumberFormat="1" applyFont="1" applyFill="1" applyBorder="1">
      <alignment vertical="center"/>
    </xf>
    <xf numFmtId="176" fontId="2" fillId="2" borderId="6" xfId="0" applyNumberFormat="1" applyFont="1" applyFill="1" applyBorder="1">
      <alignment vertical="center"/>
    </xf>
    <xf numFmtId="177" fontId="2" fillId="2" borderId="6" xfId="0" applyNumberFormat="1" applyFont="1" applyFill="1" applyBorder="1">
      <alignment vertical="center"/>
    </xf>
    <xf numFmtId="177" fontId="2" fillId="2" borderId="8" xfId="0" applyNumberFormat="1" applyFont="1" applyFill="1" applyBorder="1">
      <alignment vertical="center"/>
    </xf>
    <xf numFmtId="182" fontId="2" fillId="2" borderId="7" xfId="0" applyNumberFormat="1" applyFont="1" applyFill="1" applyBorder="1">
      <alignment vertical="center"/>
    </xf>
    <xf numFmtId="182" fontId="2" fillId="2" borderId="8" xfId="0" applyNumberFormat="1" applyFont="1" applyFill="1" applyBorder="1">
      <alignment vertical="center"/>
    </xf>
    <xf numFmtId="0" fontId="2" fillId="0" borderId="11" xfId="0" applyFont="1" applyFill="1" applyBorder="1">
      <alignment vertical="center"/>
    </xf>
    <xf numFmtId="0" fontId="2" fillId="0" borderId="10" xfId="0" applyFont="1" applyFill="1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91" fontId="2" fillId="0" borderId="1" xfId="1" applyNumberFormat="1" applyFont="1" applyFill="1" applyBorder="1" applyAlignment="1">
      <alignment horizontal="center" vertical="center"/>
    </xf>
    <xf numFmtId="182" fontId="2" fillId="0" borderId="11" xfId="0" applyNumberFormat="1" applyFont="1" applyFill="1" applyBorder="1">
      <alignment vertical="center"/>
    </xf>
    <xf numFmtId="182" fontId="2" fillId="0" borderId="10" xfId="0" applyNumberFormat="1" applyFont="1" applyFill="1" applyBorder="1">
      <alignment vertical="center"/>
    </xf>
    <xf numFmtId="0" fontId="13" fillId="0" borderId="0" xfId="0" applyFont="1" applyFill="1">
      <alignment vertical="center"/>
    </xf>
    <xf numFmtId="0" fontId="12" fillId="0" borderId="0" xfId="0" applyFont="1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各種サイクル図!$C$17</c:f>
              <c:strCache>
                <c:ptCount val="1"/>
                <c:pt idx="0">
                  <c:v>うさぎ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各種サイクル図!$B$18:$B$113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各種サイクル図!$C$18:$C$113</c:f>
              <c:numCache>
                <c:formatCode>0.00_ </c:formatCode>
                <c:ptCount val="96"/>
                <c:pt idx="0">
                  <c:v>100</c:v>
                </c:pt>
                <c:pt idx="1">
                  <c:v>99.090909090909093</c:v>
                </c:pt>
                <c:pt idx="2">
                  <c:v>98.557920110192839</c:v>
                </c:pt>
                <c:pt idx="3">
                  <c:v>98.144605982274101</c:v>
                </c:pt>
                <c:pt idx="4">
                  <c:v>97.745154116161345</c:v>
                </c:pt>
                <c:pt idx="5">
                  <c:v>97.310492561768186</c:v>
                </c:pt>
                <c:pt idx="6">
                  <c:v>96.813147159196646</c:v>
                </c:pt>
                <c:pt idx="7">
                  <c:v>96.233207567610947</c:v>
                </c:pt>
                <c:pt idx="8">
                  <c:v>95.552451465678018</c:v>
                </c:pt>
                <c:pt idx="9">
                  <c:v>94.751718616943108</c:v>
                </c:pt>
                <c:pt idx="10">
                  <c:v>93.809592858903557</c:v>
                </c:pt>
                <c:pt idx="11">
                  <c:v>92.701613060255596</c:v>
                </c:pt>
                <c:pt idx="12">
                  <c:v>91.399707860440103</c:v>
                </c:pt>
                <c:pt idx="13">
                  <c:v>89.871752882160237</c:v>
                </c:pt>
                <c:pt idx="14">
                  <c:v>88.081250470649792</c:v>
                </c:pt>
                <c:pt idx="15">
                  <c:v>85.987202285095151</c:v>
                </c:pt>
                <c:pt idx="16">
                  <c:v>83.544319924707651</c:v>
                </c:pt>
                <c:pt idx="17">
                  <c:v>80.70382334300794</c:v>
                </c:pt>
                <c:pt idx="18">
                  <c:v>77.415237660189092</c:v>
                </c:pt>
                <c:pt idx="19">
                  <c:v>73.629850604049707</c:v>
                </c:pt>
                <c:pt idx="20">
                  <c:v>69.306878579120394</c:v>
                </c:pt>
                <c:pt idx="21">
                  <c:v>64.423947252022515</c:v>
                </c:pt>
                <c:pt idx="22">
                  <c:v>58.994192939296674</c:v>
                </c:pt>
                <c:pt idx="23">
                  <c:v>53.092841286325424</c:v>
                </c:pt>
                <c:pt idx="24">
                  <c:v>46.89545596767848</c:v>
                </c:pt>
                <c:pt idx="25">
                  <c:v>40.725333085003399</c:v>
                </c:pt>
                <c:pt idx="26">
                  <c:v>35.093386462433813</c:v>
                </c:pt>
                <c:pt idx="27">
                  <c:v>30.687300278873142</c:v>
                </c:pt>
                <c:pt idx="28">
                  <c:v>28.250275500893402</c:v>
                </c:pt>
                <c:pt idx="29">
                  <c:v>28.354258250796441</c:v>
                </c:pt>
                <c:pt idx="30">
                  <c:v>31.218860083626705</c:v>
                </c:pt>
                <c:pt idx="31">
                  <c:v>36.706244303375463</c:v>
                </c:pt>
                <c:pt idx="32">
                  <c:v>44.370077393404237</c:v>
                </c:pt>
                <c:pt idx="33">
                  <c:v>53.405017876219105</c:v>
                </c:pt>
                <c:pt idx="34">
                  <c:v>62.621980916377197</c:v>
                </c:pt>
                <c:pt idx="35">
                  <c:v>70.691193636857733</c:v>
                </c:pt>
                <c:pt idx="36">
                  <c:v>76.630108879905364</c:v>
                </c:pt>
                <c:pt idx="37">
                  <c:v>80.147464670699279</c:v>
                </c:pt>
                <c:pt idx="38">
                  <c:v>81.536538156412718</c:v>
                </c:pt>
                <c:pt idx="39">
                  <c:v>81.302745001025528</c:v>
                </c:pt>
                <c:pt idx="40">
                  <c:v>79.883402174153943</c:v>
                </c:pt>
                <c:pt idx="41">
                  <c:v>77.562942388029825</c:v>
                </c:pt>
                <c:pt idx="42">
                  <c:v>74.496413094225687</c:v>
                </c:pt>
                <c:pt idx="43">
                  <c:v>70.758055164035071</c:v>
                </c:pt>
                <c:pt idx="44">
                  <c:v>66.384277205176431</c:v>
                </c:pt>
                <c:pt idx="45">
                  <c:v>61.408923620393864</c:v>
                </c:pt>
                <c:pt idx="46">
                  <c:v>55.896865968079624</c:v>
                </c:pt>
                <c:pt idx="47">
                  <c:v>49.982124795169355</c:v>
                </c:pt>
                <c:pt idx="48">
                  <c:v>43.913209027056979</c:v>
                </c:pt>
                <c:pt idx="49">
                  <c:v>38.098963760772293</c:v>
                </c:pt>
                <c:pt idx="50">
                  <c:v>33.128376472884668</c:v>
                </c:pt>
                <c:pt idx="51">
                  <c:v>29.713259997375772</c:v>
                </c:pt>
                <c:pt idx="52">
                  <c:v>28.516877907008666</c:v>
                </c:pt>
                <c:pt idx="53">
                  <c:v>29.939718454216017</c:v>
                </c:pt>
                <c:pt idx="54">
                  <c:v>34.02362595242878</c:v>
                </c:pt>
                <c:pt idx="55">
                  <c:v>40.488080470115982</c:v>
                </c:pt>
                <c:pt idx="56">
                  <c:v>48.732548472705943</c:v>
                </c:pt>
                <c:pt idx="57">
                  <c:v>57.779260192940797</c:v>
                </c:pt>
                <c:pt idx="58">
                  <c:v>66.362429990276908</c:v>
                </c:pt>
                <c:pt idx="59">
                  <c:v>73.301231179581862</c:v>
                </c:pt>
                <c:pt idx="60">
                  <c:v>77.94751946281977</c:v>
                </c:pt>
                <c:pt idx="61">
                  <c:v>80.314276034968771</c:v>
                </c:pt>
                <c:pt idx="62">
                  <c:v>80.81344519957068</c:v>
                </c:pt>
                <c:pt idx="63">
                  <c:v>79.915940019251664</c:v>
                </c:pt>
                <c:pt idx="64">
                  <c:v>77.97531556059181</c:v>
                </c:pt>
                <c:pt idx="65">
                  <c:v>75.205056490229452</c:v>
                </c:pt>
                <c:pt idx="66">
                  <c:v>71.717155127755902</c:v>
                </c:pt>
                <c:pt idx="67">
                  <c:v>67.567787857890394</c:v>
                </c:pt>
                <c:pt idx="68">
                  <c:v>62.796298611179182</c:v>
                </c:pt>
                <c:pt idx="69">
                  <c:v>57.460278136518099</c:v>
                </c:pt>
                <c:pt idx="70">
                  <c:v>51.67290999962826</c:v>
                </c:pt>
                <c:pt idx="71">
                  <c:v>45.646730786171489</c:v>
                </c:pt>
                <c:pt idx="72">
                  <c:v>39.740762989591346</c:v>
                </c:pt>
                <c:pt idx="73">
                  <c:v>34.491542731884387</c:v>
                </c:pt>
                <c:pt idx="74">
                  <c:v>30.583614838528387</c:v>
                </c:pt>
                <c:pt idx="75">
                  <c:v>28.711480108951545</c:v>
                </c:pt>
                <c:pt idx="76">
                  <c:v>29.36490069109011</c:v>
                </c:pt>
                <c:pt idx="77">
                  <c:v>32.687935263725322</c:v>
                </c:pt>
                <c:pt idx="78">
                  <c:v>38.489179146953497</c:v>
                </c:pt>
                <c:pt idx="79">
                  <c:v>46.267259398631808</c:v>
                </c:pt>
                <c:pt idx="80">
                  <c:v>55.158101250667727</c:v>
                </c:pt>
                <c:pt idx="81">
                  <c:v>63.959811328761347</c:v>
                </c:pt>
                <c:pt idx="82">
                  <c:v>71.426271765423323</c:v>
                </c:pt>
                <c:pt idx="83">
                  <c:v>76.728849569026607</c:v>
                </c:pt>
                <c:pt idx="84">
                  <c:v>79.702889211360372</c:v>
                </c:pt>
                <c:pt idx="85">
                  <c:v>80.678308600704966</c:v>
                </c:pt>
                <c:pt idx="86">
                  <c:v>80.130578524934876</c:v>
                </c:pt>
                <c:pt idx="87">
                  <c:v>78.45130301488544</c:v>
                </c:pt>
                <c:pt idx="88">
                  <c:v>75.890487729081968</c:v>
                </c:pt>
                <c:pt idx="89">
                  <c:v>72.584575687450339</c:v>
                </c:pt>
                <c:pt idx="90">
                  <c:v>68.602333365925659</c:v>
                </c:pt>
                <c:pt idx="91">
                  <c:v>63.985803816692737</c:v>
                </c:pt>
                <c:pt idx="92">
                  <c:v>58.78612224372668</c:v>
                </c:pt>
                <c:pt idx="93">
                  <c:v>53.10002217257022</c:v>
                </c:pt>
                <c:pt idx="94">
                  <c:v>47.112031929726513</c:v>
                </c:pt>
                <c:pt idx="95">
                  <c:v>41.141740681661318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0B-447C-AB50-CA8CB6FD1D50}"/>
            </c:ext>
          </c:extLst>
        </c:ser>
        <c:ser>
          <c:idx val="1"/>
          <c:order val="1"/>
          <c:tx>
            <c:strRef>
              <c:f>各種サイクル図!$E$17</c:f>
              <c:strCache>
                <c:ptCount val="1"/>
                <c:pt idx="0">
                  <c:v>山猫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各種サイクル図!$B$18:$B$113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各種サイクル図!$E$18:$E$113</c:f>
              <c:numCache>
                <c:formatCode>0.00_ </c:formatCode>
                <c:ptCount val="96"/>
                <c:pt idx="0">
                  <c:v>1</c:v>
                </c:pt>
                <c:pt idx="1">
                  <c:v>1.1818181818181817</c:v>
                </c:pt>
                <c:pt idx="2">
                  <c:v>1.3945454545454545</c:v>
                </c:pt>
                <c:pt idx="3">
                  <c:v>1.6440573342981786</c:v>
                </c:pt>
                <c:pt idx="4">
                  <c:v>1.9368227176591479</c:v>
                </c:pt>
                <c:pt idx="5">
                  <c:v>2.2801287341900482</c:v>
                </c:pt>
                <c:pt idx="6">
                  <c:v>2.6822292592870878</c:v>
                </c:pt>
                <c:pt idx="7">
                  <c:v>3.1524470044587249</c:v>
                </c:pt>
                <c:pt idx="8">
                  <c:v>3.7012310995272046</c:v>
                </c:pt>
                <c:pt idx="9">
                  <c:v>4.3401557201620689</c:v>
                </c:pt>
                <c:pt idx="10">
                  <c:v>5.081831103084113</c:v>
                </c:pt>
                <c:pt idx="11">
                  <c:v>5.9396822726053218</c:v>
                </c:pt>
                <c:pt idx="12">
                  <c:v>6.9275304925036529</c:v>
                </c:pt>
                <c:pt idx="13">
                  <c:v>8.0588857779791176</c:v>
                </c:pt>
                <c:pt idx="14">
                  <c:v>9.3458238479427855</c:v>
                </c:pt>
                <c:pt idx="15">
                  <c:v>10.797276218707909</c:v>
                </c:pt>
                <c:pt idx="16">
                  <c:v>12.416507758581741</c:v>
                </c:pt>
                <c:pt idx="17">
                  <c:v>14.19749588885718</c:v>
                </c:pt>
                <c:pt idx="18">
                  <c:v>16.119873092455645</c:v>
                </c:pt>
                <c:pt idx="19">
                  <c:v>18.142084156387913</c:v>
                </c:pt>
                <c:pt idx="20">
                  <c:v>20.192523013638649</c:v>
                </c:pt>
                <c:pt idx="21">
                  <c:v>22.158832100644151</c:v>
                </c:pt>
                <c:pt idx="22">
                  <c:v>23.876654587558413</c:v>
                </c:pt>
                <c:pt idx="23">
                  <c:v>25.121694084110757</c:v>
                </c:pt>
                <c:pt idx="24">
                  <c:v>25.614285072639369</c:v>
                </c:pt>
                <c:pt idx="25">
                  <c:v>25.055219857240651</c:v>
                </c:pt>
                <c:pt idx="26">
                  <c:v>23.222772008994845</c:v>
                </c:pt>
                <c:pt idx="27">
                  <c:v>20.152052200470507</c:v>
                </c:pt>
                <c:pt idx="28">
                  <c:v>16.32588993121572</c:v>
                </c:pt>
                <c:pt idx="29">
                  <c:v>12.612624041683638</c:v>
                </c:pt>
                <c:pt idx="30">
                  <c:v>9.7653824029494434</c:v>
                </c:pt>
                <c:pt idx="31">
                  <c:v>7.9855659512127097</c:v>
                </c:pt>
                <c:pt idx="32">
                  <c:v>7.0764098892080991</c:v>
                </c:pt>
                <c:pt idx="33">
                  <c:v>6.7833101408261083</c:v>
                </c:pt>
                <c:pt idx="34">
                  <c:v>6.9290228497763184</c:v>
                </c:pt>
                <c:pt idx="35">
                  <c:v>7.4107392286215852</c:v>
                </c:pt>
                <c:pt idx="36">
                  <c:v>8.1708570727657381</c:v>
                </c:pt>
                <c:pt idx="37">
                  <c:v>9.1755461643680132</c:v>
                </c:pt>
                <c:pt idx="38">
                  <c:v>10.402954854496443</c:v>
                </c:pt>
                <c:pt idx="39">
                  <c:v>11.83658207840422</c:v>
                </c:pt>
                <c:pt idx="40">
                  <c:v>13.459830143858696</c:v>
                </c:pt>
                <c:pt idx="41">
                  <c:v>15.249818095607093</c:v>
                </c:pt>
                <c:pt idx="42">
                  <c:v>17.169944789086557</c:v>
                </c:pt>
                <c:pt idx="43">
                  <c:v>19.161044978816406</c:v>
                </c:pt>
                <c:pt idx="44">
                  <c:v>21.131107422063351</c:v>
                </c:pt>
                <c:pt idx="45">
                  <c:v>22.944139812095493</c:v>
                </c:pt>
                <c:pt idx="46">
                  <c:v>24.410443603724559</c:v>
                </c:pt>
                <c:pt idx="47">
                  <c:v>25.284203604524933</c:v>
                </c:pt>
                <c:pt idx="48">
                  <c:v>25.281189637814315</c:v>
                </c:pt>
                <c:pt idx="49">
                  <c:v>24.139493050653396</c:v>
                </c:pt>
                <c:pt idx="50">
                  <c:v>21.750377284906175</c:v>
                </c:pt>
                <c:pt idx="51">
                  <c:v>18.346918057968914</c:v>
                </c:pt>
                <c:pt idx="52">
                  <c:v>14.598052751861463</c:v>
                </c:pt>
                <c:pt idx="53">
                  <c:v>11.341176632822727</c:v>
                </c:pt>
                <c:pt idx="54">
                  <c:v>9.0626708734424959</c:v>
                </c:pt>
                <c:pt idx="55">
                  <c:v>7.7471170851143594</c:v>
                </c:pt>
                <c:pt idx="56">
                  <c:v>7.1632964794106844</c:v>
                </c:pt>
                <c:pt idx="57">
                  <c:v>7.1014627514394988</c:v>
                </c:pt>
                <c:pt idx="58">
                  <c:v>7.4274865312014313</c:v>
                </c:pt>
                <c:pt idx="59">
                  <c:v>8.0640913557780305</c:v>
                </c:pt>
                <c:pt idx="60">
                  <c:v>8.966374571876802</c:v>
                </c:pt>
                <c:pt idx="61">
                  <c:v>10.106090299570049</c:v>
                </c:pt>
                <c:pt idx="62">
                  <c:v>11.46294693143572</c:v>
                </c:pt>
                <c:pt idx="63">
                  <c:v>13.018720468365913</c:v>
                </c:pt>
                <c:pt idx="64">
                  <c:v>14.75130430422705</c:v>
                </c:pt>
                <c:pt idx="65">
                  <c:v>16.627614222351053</c:v>
                </c:pt>
                <c:pt idx="66">
                  <c:v>18.595102881055997</c:v>
                </c:pt>
                <c:pt idx="67">
                  <c:v>20.571837060081798</c:v>
                </c:pt>
                <c:pt idx="68">
                  <c:v>22.435505880859402</c:v>
                </c:pt>
                <c:pt idx="69">
                  <c:v>24.013011541018091</c:v>
                </c:pt>
                <c:pt idx="70">
                  <c:v>25.075229189328901</c:v>
                </c:pt>
                <c:pt idx="71">
                  <c:v>25.347300681684622</c:v>
                </c:pt>
                <c:pt idx="72">
                  <c:v>24.554128309095539</c:v>
                </c:pt>
                <c:pt idx="73">
                  <c:v>22.528372315286521</c:v>
                </c:pt>
                <c:pt idx="74">
                  <c:v>19.387278274315531</c:v>
                </c:pt>
                <c:pt idx="75">
                  <c:v>15.677102493232841</c:v>
                </c:pt>
                <c:pt idx="76">
                  <c:v>12.228592569852056</c:v>
                </c:pt>
                <c:pt idx="77">
                  <c:v>9.6644989975879749</c:v>
                </c:pt>
                <c:pt idx="78">
                  <c:v>8.09672645242971</c:v>
                </c:pt>
                <c:pt idx="79">
                  <c:v>7.3278953909049509</c:v>
                </c:pt>
                <c:pt idx="80">
                  <c:v>7.1334438896905521</c:v>
                </c:pt>
                <c:pt idx="81">
                  <c:v>7.3593254003099444</c:v>
                </c:pt>
                <c:pt idx="82">
                  <c:v>7.9149503660828699</c:v>
                </c:pt>
                <c:pt idx="83">
                  <c:v>8.7480371518420643</c:v>
                </c:pt>
                <c:pt idx="84">
                  <c:v>9.8264555568722987</c:v>
                </c:pt>
                <c:pt idx="85">
                  <c:v>11.127970472666869</c:v>
                </c:pt>
                <c:pt idx="86">
                  <c:v>12.633897601340077</c:v>
                </c:pt>
                <c:pt idx="87">
                  <c:v>14.323298246417936</c:v>
                </c:pt>
                <c:pt idx="88">
                  <c:v>16.166194776784852</c:v>
                </c:pt>
                <c:pt idx="89">
                  <c:v>18.115424213294755</c:v>
                </c:pt>
                <c:pt idx="90">
                  <c:v>20.097049309021187</c:v>
                </c:pt>
                <c:pt idx="91">
                  <c:v>21.999547593276564</c:v>
                </c:pt>
                <c:pt idx="92">
                  <c:v>23.663009180896118</c:v>
                </c:pt>
                <c:pt idx="93">
                  <c:v>24.872009395102793</c:v>
                </c:pt>
                <c:pt idx="94">
                  <c:v>25.360781208147966</c:v>
                </c:pt>
                <c:pt idx="95">
                  <c:v>24.847816609329684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0B-447C-AB50-CA8CB6FD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2000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各種サイクル図!$W$16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各種サイクル図!$V$17:$V$218</c:f>
              <c:numCache>
                <c:formatCode>#,##0.00_);[Red]\(#,##0.00\)</c:formatCode>
                <c:ptCount val="202"/>
                <c:pt idx="0">
                  <c:v>0</c:v>
                </c:pt>
                <c:pt idx="1">
                  <c:v>1</c:v>
                </c:pt>
                <c:pt idx="2">
                  <c:v>0.19999999999999984</c:v>
                </c:pt>
                <c:pt idx="3">
                  <c:v>6.5221818181818048E-2</c:v>
                </c:pt>
                <c:pt idx="4">
                  <c:v>2.9809330433129444E-2</c:v>
                </c:pt>
                <c:pt idx="5">
                  <c:v>1.7505303213858618E-2</c:v>
                </c:pt>
                <c:pt idx="6">
                  <c:v>1.2492531220985686E-2</c:v>
                </c:pt>
                <c:pt idx="7">
                  <c:v>1.0416068802682059E-2</c:v>
                </c:pt>
                <c:pt idx="8">
                  <c:v>9.8504143045072823E-3</c:v>
                </c:pt>
                <c:pt idx="9">
                  <c:v>1.0322785221837209E-2</c:v>
                </c:pt>
                <c:pt idx="10">
                  <c:v>1.1765172029101212E-2</c:v>
                </c:pt>
                <c:pt idx="11">
                  <c:v>1.4362150677817886E-2</c:v>
                </c:pt>
                <c:pt idx="12">
                  <c:v>1.8543922104033109E-2</c:v>
                </c:pt>
                <c:pt idx="13">
                  <c:v>2.506364411735313E-2</c:v>
                </c:pt>
                <c:pt idx="14">
                  <c:v>3.515902587619562E-2</c:v>
                </c:pt>
                <c:pt idx="15">
                  <c:v>5.0830395986842331E-2</c:v>
                </c:pt>
                <c:pt idx="16">
                  <c:v>7.5299102221998371E-2</c:v>
                </c:pt>
                <c:pt idx="17">
                  <c:v>0.11375382026902064</c:v>
                </c:pt>
                <c:pt idx="18">
                  <c:v>0.1745588124430632</c:v>
                </c:pt>
                <c:pt idx="19">
                  <c:v>0.2711996672101557</c:v>
                </c:pt>
                <c:pt idx="20">
                  <c:v>0.42539164192704165</c:v>
                </c:pt>
                <c:pt idx="21">
                  <c:v>0.67197887527212719</c:v>
                </c:pt>
                <c:pt idx="22">
                  <c:v>1.0664786276453642</c:v>
                </c:pt>
                <c:pt idx="23">
                  <c:v>1.6962249451153695</c:v>
                </c:pt>
                <c:pt idx="24">
                  <c:v>2.6955669137309024</c:v>
                </c:pt>
                <c:pt idx="25">
                  <c:v>4.2632067451832256</c:v>
                </c:pt>
                <c:pt idx="26">
                  <c:v>6.6725834334999279</c:v>
                </c:pt>
                <c:pt idx="27">
                  <c:v>10.248802827415492</c:v>
                </c:pt>
                <c:pt idx="28">
                  <c:v>15.252885122844843</c:v>
                </c:pt>
                <c:pt idx="29">
                  <c:v>21.580652424570928</c:v>
                </c:pt>
                <c:pt idx="30">
                  <c:v>28.242846025255098</c:v>
                </c:pt>
                <c:pt idx="31">
                  <c:v>32.969585043741063</c:v>
                </c:pt>
                <c:pt idx="32">
                  <c:v>32.973389816827037</c:v>
                </c:pt>
                <c:pt idx="33">
                  <c:v>27.476768899129763</c:v>
                </c:pt>
                <c:pt idx="34">
                  <c:v>19.331011540219841</c:v>
                </c:pt>
                <c:pt idx="35">
                  <c:v>12.317042169694073</c:v>
                </c:pt>
                <c:pt idx="36">
                  <c:v>7.8207301472313189</c:v>
                </c:pt>
                <c:pt idx="37">
                  <c:v>5.3093851774442307</c:v>
                </c:pt>
                <c:pt idx="38">
                  <c:v>3.9746489828073099</c:v>
                </c:pt>
                <c:pt idx="39">
                  <c:v>3.2971898027884752</c:v>
                </c:pt>
                <c:pt idx="40">
                  <c:v>3.0096664099282391</c:v>
                </c:pt>
                <c:pt idx="41">
                  <c:v>2.9884426506573005</c:v>
                </c:pt>
                <c:pt idx="42">
                  <c:v>3.1876169285914293</c:v>
                </c:pt>
                <c:pt idx="43">
                  <c:v>3.607459060570676</c:v>
                </c:pt>
                <c:pt idx="44">
                  <c:v>4.2806663672392791</c:v>
                </c:pt>
                <c:pt idx="45">
                  <c:v>5.2659355600953006</c:v>
                </c:pt>
                <c:pt idx="46">
                  <c:v>6.6415186701304414</c:v>
                </c:pt>
                <c:pt idx="47">
                  <c:v>8.4910450034401137</c:v>
                </c:pt>
                <c:pt idx="48">
                  <c:v>10.871526385231061</c:v>
                </c:pt>
                <c:pt idx="49">
                  <c:v>13.752832206962724</c:v>
                </c:pt>
                <c:pt idx="50">
                  <c:v>16.928042728039998</c:v>
                </c:pt>
                <c:pt idx="51">
                  <c:v>19.92934307617632</c:v>
                </c:pt>
                <c:pt idx="52">
                  <c:v>22.045625668192322</c:v>
                </c:pt>
                <c:pt idx="53">
                  <c:v>22.56290717203305</c:v>
                </c:pt>
                <c:pt idx="54">
                  <c:v>21.198764472484854</c:v>
                </c:pt>
                <c:pt idx="55">
                  <c:v>18.388141671457316</c:v>
                </c:pt>
                <c:pt idx="56">
                  <c:v>15.048235184365009</c:v>
                </c:pt>
                <c:pt idx="57">
                  <c:v>12.005556482094732</c:v>
                </c:pt>
                <c:pt idx="58">
                  <c:v>9.656003175191632</c:v>
                </c:pt>
                <c:pt idx="59">
                  <c:v>8.0326359337860396</c:v>
                </c:pt>
                <c:pt idx="60">
                  <c:v>7.0147030272671138</c:v>
                </c:pt>
                <c:pt idx="61">
                  <c:v>6.4668236948496798</c:v>
                </c:pt>
                <c:pt idx="62">
                  <c:v>6.2891421876068776</c:v>
                </c:pt>
                <c:pt idx="63">
                  <c:v>6.4227464186724266</c:v>
                </c:pt>
                <c:pt idx="64">
                  <c:v>6.8411424199296302</c:v>
                </c:pt>
                <c:pt idx="65">
                  <c:v>7.5391018969625065</c:v>
                </c:pt>
                <c:pt idx="66">
                  <c:v>8.5204852155039337</c:v>
                </c:pt>
                <c:pt idx="67">
                  <c:v>9.7832925614701995</c:v>
                </c:pt>
                <c:pt idx="68">
                  <c:v>11.299986087815496</c:v>
                </c:pt>
                <c:pt idx="69">
                  <c:v>12.993538651087023</c:v>
                </c:pt>
                <c:pt idx="70">
                  <c:v>14.71550325408708</c:v>
                </c:pt>
                <c:pt idx="71">
                  <c:v>16.241113046896025</c:v>
                </c:pt>
                <c:pt idx="72">
                  <c:v>17.30200019246324</c:v>
                </c:pt>
                <c:pt idx="73">
                  <c:v>17.66646739990254</c:v>
                </c:pt>
                <c:pt idx="74">
                  <c:v>17.241710875172174</c:v>
                </c:pt>
                <c:pt idx="75">
                  <c:v>16.13353895273616</c:v>
                </c:pt>
                <c:pt idx="76">
                  <c:v>14.609000967210587</c:v>
                </c:pt>
                <c:pt idx="77">
                  <c:v>12.981031856353809</c:v>
                </c:pt>
                <c:pt idx="78">
                  <c:v>11.497482484771545</c:v>
                </c:pt>
                <c:pt idx="79">
                  <c:v>10.296629398188996</c:v>
                </c:pt>
                <c:pt idx="80">
                  <c:v>9.4243292812288644</c:v>
                </c:pt>
                <c:pt idx="81">
                  <c:v>8.8735104151955184</c:v>
                </c:pt>
                <c:pt idx="82">
                  <c:v>8.6170200897953677</c:v>
                </c:pt>
                <c:pt idx="83">
                  <c:v>8.6257854727060455</c:v>
                </c:pt>
                <c:pt idx="84">
                  <c:v>8.8751639135409608</c:v>
                </c:pt>
                <c:pt idx="85">
                  <c:v>9.3440805244735206</c:v>
                </c:pt>
                <c:pt idx="86">
                  <c:v>10.010055243921979</c:v>
                </c:pt>
                <c:pt idx="87">
                  <c:v>10.841865570804643</c:v>
                </c:pt>
                <c:pt idx="88">
                  <c:v>11.791339901392067</c:v>
                </c:pt>
                <c:pt idx="89">
                  <c:v>12.786621147592161</c:v>
                </c:pt>
                <c:pt idx="90">
                  <c:v>13.730649168694065</c:v>
                </c:pt>
                <c:pt idx="91">
                  <c:v>14.509319425274398</c:v>
                </c:pt>
                <c:pt idx="92">
                  <c:v>15.011830386195228</c:v>
                </c:pt>
                <c:pt idx="93">
                  <c:v>15.159840705462454</c:v>
                </c:pt>
                <c:pt idx="94">
                  <c:v>14.934253046453822</c:v>
                </c:pt>
                <c:pt idx="95">
                  <c:v>14.385106995737528</c:v>
                </c:pt>
                <c:pt idx="96">
                  <c:v>13.61704922745125</c:v>
                </c:pt>
                <c:pt idx="97">
                  <c:v>12.757181475801163</c:v>
                </c:pt>
                <c:pt idx="98">
                  <c:v>11.92197235588935</c:v>
                </c:pt>
                <c:pt idx="99">
                  <c:v>11.197164205125855</c:v>
                </c:pt>
                <c:pt idx="100">
                  <c:v>10.633733825340283</c:v>
                </c:pt>
                <c:pt idx="101">
                  <c:v>10.254318440268987</c:v>
                </c:pt>
                <c:pt idx="102">
                  <c:v>10.062735427021572</c:v>
                </c:pt>
                <c:pt idx="103">
                  <c:v>10.051835616178103</c:v>
                </c:pt>
                <c:pt idx="104">
                  <c:v>10.208038519999386</c:v>
                </c:pt>
                <c:pt idx="105">
                  <c:v>10.512754404469003</c:v>
                </c:pt>
                <c:pt idx="106">
                  <c:v>10.941612631334589</c:v>
                </c:pt>
                <c:pt idx="107">
                  <c:v>11.4626217733455</c:v>
                </c:pt>
                <c:pt idx="108">
                  <c:v>12.034517045758603</c:v>
                </c:pt>
                <c:pt idx="109">
                  <c:v>12.60669026111737</c:v>
                </c:pt>
                <c:pt idx="110">
                  <c:v>13.12204490137508</c:v>
                </c:pt>
                <c:pt idx="111">
                  <c:v>13.523524216568934</c:v>
                </c:pt>
                <c:pt idx="112">
                  <c:v>13.763701994730921</c:v>
                </c:pt>
                <c:pt idx="113">
                  <c:v>13.815000384002044</c:v>
                </c:pt>
                <c:pt idx="114">
                  <c:v>13.676807705845064</c:v>
                </c:pt>
                <c:pt idx="115">
                  <c:v>13.376224522160122</c:v>
                </c:pt>
                <c:pt idx="116">
                  <c:v>12.961665222920054</c:v>
                </c:pt>
                <c:pt idx="117">
                  <c:v>12.491756407133233</c:v>
                </c:pt>
                <c:pt idx="118">
                  <c:v>12.023789420244622</c:v>
                </c:pt>
                <c:pt idx="119">
                  <c:v>11.605347819287298</c:v>
                </c:pt>
                <c:pt idx="120">
                  <c:v>11.270485104356702</c:v>
                </c:pt>
                <c:pt idx="121">
                  <c:v>11.039687810486726</c:v>
                </c:pt>
                <c:pt idx="122">
                  <c:v>10.921884042410751</c:v>
                </c:pt>
                <c:pt idx="123">
                  <c:v>10.916895795884358</c:v>
                </c:pt>
                <c:pt idx="124">
                  <c:v>11.017384702862014</c:v>
                </c:pt>
                <c:pt idx="125">
                  <c:v>11.209998005637704</c:v>
                </c:pt>
                <c:pt idx="126">
                  <c:v>11.475881633298821</c:v>
                </c:pt>
                <c:pt idx="127">
                  <c:v>11.790989591293714</c:v>
                </c:pt>
                <c:pt idx="128">
                  <c:v>12.126730216332204</c:v>
                </c:pt>
                <c:pt idx="129">
                  <c:v>12.451459954438356</c:v>
                </c:pt>
                <c:pt idx="130">
                  <c:v>12.733132891103164</c:v>
                </c:pt>
                <c:pt idx="131">
                  <c:v>12.943019721428648</c:v>
                </c:pt>
                <c:pt idx="132">
                  <c:v>13.059891555229871</c:v>
                </c:pt>
                <c:pt idx="133">
                  <c:v>13.07362088910719</c:v>
                </c:pt>
                <c:pt idx="134">
                  <c:v>12.987054056156186</c:v>
                </c:pt>
                <c:pt idx="135">
                  <c:v>12.815422356968963</c:v>
                </c:pt>
                <c:pt idx="136">
                  <c:v>12.583367971031768</c:v>
                </c:pt>
                <c:pt idx="137">
                  <c:v>12.320474721585782</c:v>
                </c:pt>
                <c:pt idx="138">
                  <c:v>12.056590602649049</c:v>
                </c:pt>
                <c:pt idx="139">
                  <c:v>11.818051923645108</c:v>
                </c:pt>
                <c:pt idx="140">
                  <c:v>11.625358569367314</c:v>
                </c:pt>
                <c:pt idx="141">
                  <c:v>11.49225777401989</c:v>
                </c:pt>
                <c:pt idx="142">
                  <c:v>11.42582948576446</c:v>
                </c:pt>
                <c:pt idx="143">
                  <c:v>11.427087409838467</c:v>
                </c:pt>
                <c:pt idx="144">
                  <c:v>11.491727930978117</c:v>
                </c:pt>
                <c:pt idx="145">
                  <c:v>11.610850858611979</c:v>
                </c:pt>
                <c:pt idx="146">
                  <c:v>11.771651900605892</c:v>
                </c:pt>
                <c:pt idx="147">
                  <c:v>11.958202823298148</c:v>
                </c:pt>
                <c:pt idx="148">
                  <c:v>12.152475238724161</c:v>
                </c:pt>
                <c:pt idx="149">
                  <c:v>12.335723853717411</c:v>
                </c:pt>
                <c:pt idx="150">
                  <c:v>12.49023110505698</c:v>
                </c:pt>
                <c:pt idx="151">
                  <c:v>12.601253093342127</c:v>
                </c:pt>
                <c:pt idx="152">
                  <c:v>12.658849316848924</c:v>
                </c:pt>
                <c:pt idx="153">
                  <c:v>12.659196941553244</c:v>
                </c:pt>
                <c:pt idx="154">
                  <c:v>12.605042714478564</c:v>
                </c:pt>
                <c:pt idx="155">
                  <c:v>12.505138226460073</c:v>
                </c:pt>
                <c:pt idx="156">
                  <c:v>12.372771984701531</c:v>
                </c:pt>
                <c:pt idx="157">
                  <c:v>12.223744300448683</c:v>
                </c:pt>
                <c:pt idx="158">
                  <c:v>12.074233383280289</c:v>
                </c:pt>
                <c:pt idx="159">
                  <c:v>11.938947002289801</c:v>
                </c:pt>
                <c:pt idx="160">
                  <c:v>11.829793038342558</c:v>
                </c:pt>
                <c:pt idx="161">
                  <c:v>11.755119812476366</c:v>
                </c:pt>
                <c:pt idx="162">
                  <c:v>11.719444004356337</c:v>
                </c:pt>
                <c:pt idx="163">
                  <c:v>11.723528414678881</c:v>
                </c:pt>
                <c:pt idx="164">
                  <c:v>11.764682760581262</c:v>
                </c:pt>
                <c:pt idx="165">
                  <c:v>11.837207872467516</c:v>
                </c:pt>
                <c:pt idx="166">
                  <c:v>11.932956166344637</c:v>
                </c:pt>
                <c:pt idx="167">
                  <c:v>12.042016867313137</c:v>
                </c:pt>
                <c:pt idx="168">
                  <c:v>12.153541476423165</c:v>
                </c:pt>
                <c:pt idx="169">
                  <c:v>12.256701491742803</c:v>
                </c:pt>
                <c:pt idx="170">
                  <c:v>12.341723797096101</c:v>
                </c:pt>
                <c:pt idx="171">
                  <c:v>12.400895589109316</c:v>
                </c:pt>
                <c:pt idx="172">
                  <c:v>12.429392294221936</c:v>
                </c:pt>
                <c:pt idx="173">
                  <c:v>12.425779588922131</c:v>
                </c:pt>
                <c:pt idx="174">
                  <c:v>12.392084495582491</c:v>
                </c:pt>
                <c:pt idx="175">
                  <c:v>12.333412475308137</c:v>
                </c:pt>
                <c:pt idx="176">
                  <c:v>12.257181934937361</c:v>
                </c:pt>
                <c:pt idx="177">
                  <c:v>12.172122258437071</c:v>
                </c:pt>
                <c:pt idx="178">
                  <c:v>12.087212457762504</c:v>
                </c:pt>
                <c:pt idx="179">
                  <c:v>12.010720063096997</c:v>
                </c:pt>
                <c:pt idx="180">
                  <c:v>11.949448259741335</c:v>
                </c:pt>
                <c:pt idx="181">
                  <c:v>11.908237328902581</c:v>
                </c:pt>
                <c:pt idx="182">
                  <c:v>11.889715363209497</c:v>
                </c:pt>
                <c:pt idx="183">
                  <c:v>11.89426394374766</c:v>
                </c:pt>
                <c:pt idx="184">
                  <c:v>11.920156771879988</c:v>
                </c:pt>
                <c:pt idx="185">
                  <c:v>11.963835610229944</c:v>
                </c:pt>
                <c:pt idx="186">
                  <c:v>12.020298475981887</c:v>
                </c:pt>
                <c:pt idx="187">
                  <c:v>12.083581591334617</c:v>
                </c:pt>
                <c:pt idx="188">
                  <c:v>12.147314534447606</c:v>
                </c:pt>
                <c:pt idx="189">
                  <c:v>12.205317111355056</c:v>
                </c:pt>
                <c:pt idx="190">
                  <c:v>12.252190541244843</c:v>
                </c:pt>
                <c:pt idx="191">
                  <c:v>12.283841392418926</c:v>
                </c:pt>
                <c:pt idx="192">
                  <c:v>12.297871854362818</c:v>
                </c:pt>
                <c:pt idx="193">
                  <c:v>12.293779781664405</c:v>
                </c:pt>
                <c:pt idx="194">
                  <c:v>12.272937135988634</c:v>
                </c:pt>
                <c:pt idx="195">
                  <c:v>12.238350843027982</c:v>
                </c:pt>
                <c:pt idx="196">
                  <c:v>12.194246253606984</c:v>
                </c:pt>
                <c:pt idx="197">
                  <c:v>12.145540285231796</c:v>
                </c:pt>
                <c:pt idx="198">
                  <c:v>12.09728225441714</c:v>
                </c:pt>
                <c:pt idx="199">
                  <c:v>12.054134510305811</c:v>
                </c:pt>
                <c:pt idx="200">
                  <c:v>12.019946780004005</c:v>
                </c:pt>
                <c:pt idx="201">
                  <c:v>11.997454962958328</c:v>
                </c:pt>
              </c:numCache>
            </c:numRef>
          </c:xVal>
          <c:yVal>
            <c:numRef>
              <c:f>各種サイクル図!$W$17:$W$218</c:f>
              <c:numCache>
                <c:formatCode>#,##0.00_);[Red]\(#,##0.00\)</c:formatCode>
                <c:ptCount val="202"/>
                <c:pt idx="0">
                  <c:v>0</c:v>
                </c:pt>
                <c:pt idx="1">
                  <c:v>50</c:v>
                </c:pt>
                <c:pt idx="2">
                  <c:v>55.25454545454545</c:v>
                </c:pt>
                <c:pt idx="3">
                  <c:v>60.71022401202103</c:v>
                </c:pt>
                <c:pt idx="4">
                  <c:v>66.135100654038311</c:v>
                </c:pt>
                <c:pt idx="5">
                  <c:v>71.40177766980824</c:v>
                </c:pt>
                <c:pt idx="6">
                  <c:v>76.407653829408815</c:v>
                </c:pt>
                <c:pt idx="7">
                  <c:v>81.070585470350693</c:v>
                </c:pt>
                <c:pt idx="8">
                  <c:v>85.331434219953692</c:v>
                </c:pt>
                <c:pt idx="9">
                  <c:v>89.155352198506492</c:v>
                </c:pt>
                <c:pt idx="10">
                  <c:v>92.530601629017966</c:v>
                </c:pt>
                <c:pt idx="11">
                  <c:v>95.465254241349754</c:v>
                </c:pt>
                <c:pt idx="12">
                  <c:v>97.9826120762187</c:v>
                </c:pt>
                <c:pt idx="13">
                  <c:v>100.11624425597931</c:v>
                </c:pt>
                <c:pt idx="14">
                  <c:v>101.90534260655883</c:v>
                </c:pt>
                <c:pt idx="15">
                  <c:v>103.39080891799621</c:v>
                </c:pt>
                <c:pt idx="16">
                  <c:v>104.61220481180136</c:v>
                </c:pt>
                <c:pt idx="17">
                  <c:v>105.6054762344987</c:v>
                </c:pt>
                <c:pt idx="18">
                  <c:v>106.4012164473732</c:v>
                </c:pt>
                <c:pt idx="19">
                  <c:v>107.02313236330426</c:v>
                </c:pt>
                <c:pt idx="20">
                  <c:v>107.48629508289071</c:v>
                </c:pt>
                <c:pt idx="21">
                  <c:v>107.79465241209398</c:v>
                </c:pt>
                <c:pt idx="22">
                  <c:v>107.93713617982503</c:v>
                </c:pt>
                <c:pt idx="23">
                  <c:v>107.88152124450792</c:v>
                </c:pt>
                <c:pt idx="24">
                  <c:v>107.56509177263959</c:v>
                </c:pt>
                <c:pt idx="25">
                  <c:v>106.88149821179144</c:v>
                </c:pt>
                <c:pt idx="26">
                  <c:v>105.66488495770767</c:v>
                </c:pt>
                <c:pt idx="27">
                  <c:v>103.67750742735312</c:v>
                </c:pt>
                <c:pt idx="28">
                  <c:v>100.61904477623698</c:v>
                </c:pt>
                <c:pt idx="29">
                  <c:v>96.19630867658347</c:v>
                </c:pt>
                <c:pt idx="30">
                  <c:v>90.306690725413048</c:v>
                </c:pt>
                <c:pt idx="31">
                  <c:v>83.338141771525869</c:v>
                </c:pt>
                <c:pt idx="32">
                  <c:v>76.38755454495282</c:v>
                </c:pt>
                <c:pt idx="33">
                  <c:v>70.980841747905473</c:v>
                </c:pt>
                <c:pt idx="34">
                  <c:v>68.215204457156418</c:v>
                </c:pt>
                <c:pt idx="35">
                  <c:v>68.122998604574803</c:v>
                </c:pt>
                <c:pt idx="36">
                  <c:v>69.953588505010259</c:v>
                </c:pt>
                <c:pt idx="37">
                  <c:v>72.858672661484619</c:v>
                </c:pt>
                <c:pt idx="38">
                  <c:v>76.23145692708502</c:v>
                </c:pt>
                <c:pt idx="39">
                  <c:v>79.699893317522083</c:v>
                </c:pt>
                <c:pt idx="40">
                  <c:v>83.03950565195359</c:v>
                </c:pt>
                <c:pt idx="41">
                  <c:v>86.1103410317846</c:v>
                </c:pt>
                <c:pt idx="42">
                  <c:v>88.82126446109659</c:v>
                </c:pt>
                <c:pt idx="43">
                  <c:v>91.108973742149999</c:v>
                </c:pt>
                <c:pt idx="44">
                  <c:v>92.923635289555108</c:v>
                </c:pt>
                <c:pt idx="45">
                  <c:v>94.217622034559611</c:v>
                </c:pt>
                <c:pt idx="46">
                  <c:v>94.936642914893667</c:v>
                </c:pt>
                <c:pt idx="47">
                  <c:v>95.014666337822703</c:v>
                </c:pt>
                <c:pt idx="48">
                  <c:v>94.376346520691541</c:v>
                </c:pt>
                <c:pt idx="49">
                  <c:v>92.953201909293952</c:v>
                </c:pt>
                <c:pt idx="50">
                  <c:v>90.720730871337196</c:v>
                </c:pt>
                <c:pt idx="51">
                  <c:v>87.757886666423857</c:v>
                </c:pt>
                <c:pt idx="52">
                  <c:v>84.311005562634648</c:v>
                </c:pt>
                <c:pt idx="53">
                  <c:v>80.814186367276847</c:v>
                </c:pt>
                <c:pt idx="54">
                  <c:v>77.808988575970218</c:v>
                </c:pt>
                <c:pt idx="55">
                  <c:v>75.765261867388205</c:v>
                </c:pt>
                <c:pt idx="56">
                  <c:v>74.908539481561078</c:v>
                </c:pt>
                <c:pt idx="57">
                  <c:v>75.178937941474373</c:v>
                </c:pt>
                <c:pt idx="58">
                  <c:v>76.328333386873538</c:v>
                </c:pt>
                <c:pt idx="59">
                  <c:v>78.053139950416735</c:v>
                </c:pt>
                <c:pt idx="60">
                  <c:v>80.078982375259088</c:v>
                </c:pt>
                <c:pt idx="61">
                  <c:v>82.188506060399817</c:v>
                </c:pt>
                <c:pt idx="62">
                  <c:v>84.218484725209066</c:v>
                </c:pt>
                <c:pt idx="63">
                  <c:v>86.047618715731105</c:v>
                </c:pt>
                <c:pt idx="64">
                  <c:v>87.584325797932422</c:v>
                </c:pt>
                <c:pt idx="65">
                  <c:v>88.757185161409538</c:v>
                </c:pt>
                <c:pt idx="66">
                  <c:v>89.508682672928728</c:v>
                </c:pt>
                <c:pt idx="67">
                  <c:v>89.792872716485959</c:v>
                </c:pt>
                <c:pt idx="68">
                  <c:v>89.578003865485755</c:v>
                </c:pt>
                <c:pt idx="69">
                  <c:v>88.855195164174944</c:v>
                </c:pt>
                <c:pt idx="70">
                  <c:v>87.653068350395543</c:v>
                </c:pt>
                <c:pt idx="71">
                  <c:v>86.055045258966956</c:v>
                </c:pt>
                <c:pt idx="72">
                  <c:v>84.211043047492254</c:v>
                </c:pt>
                <c:pt idx="73">
                  <c:v>82.33153777739048</c:v>
                </c:pt>
                <c:pt idx="74">
                  <c:v>80.655302688010892</c:v>
                </c:pt>
                <c:pt idx="75">
                  <c:v>79.396043675456241</c:v>
                </c:pt>
                <c:pt idx="76">
                  <c:v>78.69016530028675</c:v>
                </c:pt>
                <c:pt idx="77">
                  <c:v>78.571419347350428</c:v>
                </c:pt>
                <c:pt idx="78">
                  <c:v>78.981463666165325</c:v>
                </c:pt>
                <c:pt idx="79">
                  <c:v>79.803456050087163</c:v>
                </c:pt>
                <c:pt idx="80">
                  <c:v>80.898063363465511</c:v>
                </c:pt>
                <c:pt idx="81">
                  <c:v>82.128951257737668</c:v>
                </c:pt>
                <c:pt idx="82">
                  <c:v>83.375717392339723</c:v>
                </c:pt>
                <c:pt idx="83">
                  <c:v>84.537950397019912</c:v>
                </c:pt>
                <c:pt idx="84">
                  <c:v>85.53477911084515</c:v>
                </c:pt>
                <c:pt idx="85">
                  <c:v>86.303015215997704</c:v>
                </c:pt>
                <c:pt idx="86">
                  <c:v>86.795728172877872</c:v>
                </c:pt>
                <c:pt idx="87">
                  <c:v>86.982283800647295</c:v>
                </c:pt>
                <c:pt idx="88">
                  <c:v>86.850325657514247</c:v>
                </c:pt>
                <c:pt idx="89">
                  <c:v>86.409556553308306</c:v>
                </c:pt>
                <c:pt idx="90">
                  <c:v>85.696265604456713</c:v>
                </c:pt>
                <c:pt idx="91">
                  <c:v>84.776402859293455</c:v>
                </c:pt>
                <c:pt idx="92">
                  <c:v>83.744149101795898</c:v>
                </c:pt>
                <c:pt idx="93">
                  <c:v>82.713307966665781</c:v>
                </c:pt>
                <c:pt idx="94">
                  <c:v>81.801212150215619</c:v>
                </c:pt>
                <c:pt idx="95">
                  <c:v>81.108643101873056</c:v>
                </c:pt>
                <c:pt idx="96">
                  <c:v>80.702232983545869</c:v>
                </c:pt>
                <c:pt idx="97">
                  <c:v>80.605428265718089</c:v>
                </c:pt>
                <c:pt idx="98">
                  <c:v>80.800166948307549</c:v>
                </c:pt>
                <c:pt idx="99">
                  <c:v>81.236707313179792</c:v>
                </c:pt>
                <c:pt idx="100">
                  <c:v>81.846651925124903</c:v>
                </c:pt>
                <c:pt idx="101">
                  <c:v>82.554868572513399</c:v>
                </c:pt>
                <c:pt idx="102">
                  <c:v>83.288200596967727</c:v>
                </c:pt>
                <c:pt idx="103">
                  <c:v>83.980822466105451</c:v>
                </c:pt>
                <c:pt idx="104">
                  <c:v>84.577107557084489</c:v>
                </c:pt>
                <c:pt idx="105">
                  <c:v>85.03308699432155</c:v>
                </c:pt>
                <c:pt idx="106">
                  <c:v>85.317384037914607</c:v>
                </c:pt>
                <c:pt idx="107">
                  <c:v>85.412174470645382</c:v>
                </c:pt>
                <c:pt idx="108">
                  <c:v>85.314347656492316</c:v>
                </c:pt>
                <c:pt idx="109">
                  <c:v>85.036644001397207</c:v>
                </c:pt>
                <c:pt idx="110">
                  <c:v>84.608157869102996</c:v>
                </c:pt>
                <c:pt idx="111">
                  <c:v>84.073333296594043</c:v>
                </c:pt>
                <c:pt idx="112">
                  <c:v>83.488628245059502</c:v>
                </c:pt>
                <c:pt idx="113">
                  <c:v>82.916537958994553</c:v>
                </c:pt>
                <c:pt idx="114">
                  <c:v>82.417600686536431</c:v>
                </c:pt>
                <c:pt idx="115">
                  <c:v>82.041989568402784</c:v>
                </c:pt>
                <c:pt idx="116">
                  <c:v>81.822760914251347</c:v>
                </c:pt>
                <c:pt idx="117">
                  <c:v>81.772413970339883</c:v>
                </c:pt>
                <c:pt idx="118">
                  <c:v>81.883285757050999</c:v>
                </c:pt>
                <c:pt idx="119">
                  <c:v>82.131076120592169</c:v>
                </c:pt>
                <c:pt idx="120">
                  <c:v>82.480082224600537</c:v>
                </c:pt>
                <c:pt idx="121">
                  <c:v>82.888711128361535</c:v>
                </c:pt>
                <c:pt idx="122">
                  <c:v>83.314303319421896</c:v>
                </c:pt>
                <c:pt idx="123">
                  <c:v>83.716870729771088</c:v>
                </c:pt>
                <c:pt idx="124">
                  <c:v>84.061777923294486</c:v>
                </c:pt>
                <c:pt idx="125">
                  <c:v>84.321601527521096</c:v>
                </c:pt>
                <c:pt idx="126">
                  <c:v>84.477428285627923</c:v>
                </c:pt>
                <c:pt idx="127">
                  <c:v>84.519764090618253</c:v>
                </c:pt>
                <c:pt idx="128">
                  <c:v>84.449083870621649</c:v>
                </c:pt>
                <c:pt idx="129">
                  <c:v>84.275903313398246</c:v>
                </c:pt>
                <c:pt idx="130">
                  <c:v>84.020146600082938</c:v>
                </c:pt>
                <c:pt idx="131">
                  <c:v>83.709571633708904</c:v>
                </c:pt>
                <c:pt idx="132">
                  <c:v>83.377135808706313</c:v>
                </c:pt>
                <c:pt idx="133">
                  <c:v>83.057437970942686</c:v>
                </c:pt>
                <c:pt idx="134">
                  <c:v>82.782683373107943</c:v>
                </c:pt>
                <c:pt idx="135">
                  <c:v>82.578857009568239</c:v>
                </c:pt>
                <c:pt idx="136">
                  <c:v>82.462828281045304</c:v>
                </c:pt>
                <c:pt idx="137">
                  <c:v>82.440902491922657</c:v>
                </c:pt>
                <c:pt idx="138">
                  <c:v>82.508961671996474</c:v>
                </c:pt>
                <c:pt idx="139">
                  <c:v>82.653958271060105</c:v>
                </c:pt>
                <c:pt idx="140">
                  <c:v>82.856284265150393</c:v>
                </c:pt>
                <c:pt idx="141">
                  <c:v>83.092488984172164</c:v>
                </c:pt>
                <c:pt idx="142">
                  <c:v>83.337920615433859</c:v>
                </c:pt>
                <c:pt idx="143">
                  <c:v>83.569032505912219</c:v>
                </c:pt>
                <c:pt idx="144">
                  <c:v>83.765248824884239</c:v>
                </c:pt>
                <c:pt idx="145">
                  <c:v>83.910383499423759</c:v>
                </c:pt>
                <c:pt idx="146">
                  <c:v>83.993644662432132</c:v>
                </c:pt>
                <c:pt idx="147">
                  <c:v>84.010248091821381</c:v>
                </c:pt>
                <c:pt idx="148">
                  <c:v>83.961629940243682</c:v>
                </c:pt>
                <c:pt idx="149">
                  <c:v>83.855216136117448</c:v>
                </c:pt>
                <c:pt idx="150">
                  <c:v>83.703696070390706</c:v>
                </c:pt>
                <c:pt idx="151">
                  <c:v>83.523778095321703</c:v>
                </c:pt>
                <c:pt idx="152">
                  <c:v>83.33447754180898</c:v>
                </c:pt>
                <c:pt idx="153">
                  <c:v>83.15508931528629</c:v>
                </c:pt>
                <c:pt idx="154">
                  <c:v>83.003093516217206</c:v>
                </c:pt>
                <c:pt idx="155">
                  <c:v>82.892293820343184</c:v>
                </c:pt>
                <c:pt idx="156">
                  <c:v>82.83146626170651</c:v>
                </c:pt>
                <c:pt idx="157">
                  <c:v>82.823700491254485</c:v>
                </c:pt>
                <c:pt idx="158">
                  <c:v>82.866476982098987</c:v>
                </c:pt>
                <c:pt idx="159">
                  <c:v>82.952388361363631</c:v>
                </c:pt>
                <c:pt idx="160">
                  <c:v>83.07032075137127</c:v>
                </c:pt>
                <c:pt idx="161">
                  <c:v>83.206878475474426</c:v>
                </c:pt>
                <c:pt idx="162">
                  <c:v>83.347854821159558</c:v>
                </c:pt>
                <c:pt idx="163">
                  <c:v>83.479600255026654</c:v>
                </c:pt>
                <c:pt idx="164">
                  <c:v>83.590193609417639</c:v>
                </c:pt>
                <c:pt idx="165">
                  <c:v>83.670364860350745</c:v>
                </c:pt>
                <c:pt idx="166">
                  <c:v>83.714143906199084</c:v>
                </c:pt>
                <c:pt idx="167">
                  <c:v>83.719220412227202</c:v>
                </c:pt>
                <c:pt idx="168">
                  <c:v>83.687002589326752</c:v>
                </c:pt>
                <c:pt idx="169">
                  <c:v>83.622366729371748</c:v>
                </c:pt>
                <c:pt idx="170">
                  <c:v>83.533102131794394</c:v>
                </c:pt>
                <c:pt idx="171">
                  <c:v>83.429081475432739</c:v>
                </c:pt>
                <c:pt idx="172">
                  <c:v>83.321222573295486</c:v>
                </c:pt>
                <c:pt idx="173">
                  <c:v>83.220345475111827</c:v>
                </c:pt>
                <c:pt idx="174">
                  <c:v>83.136056796661663</c:v>
                </c:pt>
                <c:pt idx="175">
                  <c:v>83.075799376546613</c:v>
                </c:pt>
                <c:pt idx="176">
                  <c:v>83.044184228235224</c:v>
                </c:pt>
                <c:pt idx="177">
                  <c:v>83.042676676562763</c:v>
                </c:pt>
                <c:pt idx="178">
                  <c:v>83.069651105342402</c:v>
                </c:pt>
                <c:pt idx="179">
                  <c:v>83.120773903667668</c:v>
                </c:pt>
                <c:pt idx="180">
                  <c:v>83.189634471180312</c:v>
                </c:pt>
                <c:pt idx="181">
                  <c:v>83.268525373160102</c:v>
                </c:pt>
                <c:pt idx="182">
                  <c:v>83.34927351216021</c:v>
                </c:pt>
                <c:pt idx="183">
                  <c:v>83.424038217969283</c:v>
                </c:pt>
                <c:pt idx="184">
                  <c:v>83.486011828486042</c:v>
                </c:pt>
                <c:pt idx="185">
                  <c:v>83.52997757711745</c:v>
                </c:pt>
                <c:pt idx="186">
                  <c:v>83.552695313262461</c:v>
                </c:pt>
                <c:pt idx="187">
                  <c:v>83.553097587524249</c:v>
                </c:pt>
                <c:pt idx="188">
                  <c:v>83.532288751088998</c:v>
                </c:pt>
                <c:pt idx="189">
                  <c:v>83.493350443984582</c:v>
                </c:pt>
                <c:pt idx="190">
                  <c:v>83.440970042144514</c:v>
                </c:pt>
                <c:pt idx="191">
                  <c:v>83.380924519373593</c:v>
                </c:pt>
                <c:pt idx="192">
                  <c:v>83.319468899623217</c:v>
                </c:pt>
                <c:pt idx="193">
                  <c:v>83.262692441333726</c:v>
                </c:pt>
                <c:pt idx="194">
                  <c:v>83.215912741664113</c:v>
                </c:pt>
                <c:pt idx="195">
                  <c:v>83.183174929685208</c:v>
                </c:pt>
                <c:pt idx="196">
                  <c:v>83.166909324275309</c:v>
                </c:pt>
                <c:pt idx="197">
                  <c:v>83.167778632865307</c:v>
                </c:pt>
                <c:pt idx="198">
                  <c:v>83.184719567572117</c:v>
                </c:pt>
                <c:pt idx="199">
                  <c:v>83.215159045386144</c:v>
                </c:pt>
                <c:pt idx="200">
                  <c:v>83.255366345565236</c:v>
                </c:pt>
                <c:pt idx="201">
                  <c:v>83.300892005394971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45-4F5C-93BA-54C25A05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37912"/>
        <c:axId val="572738872"/>
      </c:scatterChart>
      <c:valAx>
        <c:axId val="572737912"/>
        <c:scaling>
          <c:orientation val="minMax"/>
          <c:max val="37"/>
          <c:min val="-5"/>
        </c:scaling>
        <c:delete val="0"/>
        <c:axPos val="b"/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572738872"/>
        <c:crosses val="autoZero"/>
        <c:crossBetween val="midCat"/>
      </c:valAx>
      <c:valAx>
        <c:axId val="572738872"/>
        <c:scaling>
          <c:orientation val="minMax"/>
          <c:max val="115"/>
          <c:min val="60"/>
        </c:scaling>
        <c:delete val="0"/>
        <c:axPos val="l"/>
        <c:numFmt formatCode="#,##0_);[Red]\(#,##0\)" sourceLinked="0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572737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各種サイクル図!$O$16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各種サイクル図!$Y$18:$Y$218</c:f>
              <c:numCache>
                <c:formatCode>0.0_ </c:formatCode>
                <c:ptCount val="20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  <c:pt idx="192">
                  <c:v>3840</c:v>
                </c:pt>
                <c:pt idx="193">
                  <c:v>3860</c:v>
                </c:pt>
                <c:pt idx="194">
                  <c:v>3880</c:v>
                </c:pt>
                <c:pt idx="195">
                  <c:v>3900</c:v>
                </c:pt>
                <c:pt idx="196">
                  <c:v>3920</c:v>
                </c:pt>
                <c:pt idx="197">
                  <c:v>3940</c:v>
                </c:pt>
                <c:pt idx="198">
                  <c:v>3960</c:v>
                </c:pt>
                <c:pt idx="199">
                  <c:v>3980</c:v>
                </c:pt>
                <c:pt idx="200">
                  <c:v>4000</c:v>
                </c:pt>
              </c:numCache>
            </c:numRef>
          </c:xVal>
          <c:yVal>
            <c:numRef>
              <c:f>各種サイクル図!$Z$18:$Z$218</c:f>
              <c:numCache>
                <c:formatCode>0.00_ </c:formatCode>
                <c:ptCount val="201"/>
                <c:pt idx="0">
                  <c:v>50</c:v>
                </c:pt>
                <c:pt idx="1">
                  <c:v>55.25454545454545</c:v>
                </c:pt>
                <c:pt idx="2">
                  <c:v>60.71022401202103</c:v>
                </c:pt>
                <c:pt idx="3">
                  <c:v>66.135100654038311</c:v>
                </c:pt>
                <c:pt idx="4">
                  <c:v>71.40177766980824</c:v>
                </c:pt>
                <c:pt idx="5">
                  <c:v>76.407653829408815</c:v>
                </c:pt>
                <c:pt idx="6">
                  <c:v>81.070585470350693</c:v>
                </c:pt>
                <c:pt idx="7">
                  <c:v>85.331434219953692</c:v>
                </c:pt>
                <c:pt idx="8">
                  <c:v>89.155352198506492</c:v>
                </c:pt>
                <c:pt idx="9">
                  <c:v>92.530601629017966</c:v>
                </c:pt>
                <c:pt idx="10">
                  <c:v>95.465254241349754</c:v>
                </c:pt>
                <c:pt idx="11">
                  <c:v>97.9826120762187</c:v>
                </c:pt>
                <c:pt idx="12">
                  <c:v>100.11624425597931</c:v>
                </c:pt>
                <c:pt idx="13">
                  <c:v>101.90534260655883</c:v>
                </c:pt>
                <c:pt idx="14">
                  <c:v>103.39080891799621</c:v>
                </c:pt>
                <c:pt idx="15">
                  <c:v>104.61220481180136</c:v>
                </c:pt>
                <c:pt idx="16">
                  <c:v>105.6054762344987</c:v>
                </c:pt>
                <c:pt idx="17">
                  <c:v>106.4012164473732</c:v>
                </c:pt>
                <c:pt idx="18">
                  <c:v>107.02313236330426</c:v>
                </c:pt>
                <c:pt idx="19">
                  <c:v>107.48629508289071</c:v>
                </c:pt>
                <c:pt idx="20">
                  <c:v>107.79465241209398</c:v>
                </c:pt>
                <c:pt idx="21">
                  <c:v>107.93713617982503</c:v>
                </c:pt>
                <c:pt idx="22">
                  <c:v>107.88152124450792</c:v>
                </c:pt>
                <c:pt idx="23">
                  <c:v>107.56509177263959</c:v>
                </c:pt>
                <c:pt idx="24">
                  <c:v>106.88149821179144</c:v>
                </c:pt>
                <c:pt idx="25">
                  <c:v>105.66488495770767</c:v>
                </c:pt>
                <c:pt idx="26">
                  <c:v>103.67750742735312</c:v>
                </c:pt>
                <c:pt idx="27">
                  <c:v>100.61904477623698</c:v>
                </c:pt>
                <c:pt idx="28">
                  <c:v>96.19630867658347</c:v>
                </c:pt>
                <c:pt idx="29">
                  <c:v>90.306690725413048</c:v>
                </c:pt>
                <c:pt idx="30">
                  <c:v>83.338141771525869</c:v>
                </c:pt>
                <c:pt idx="31">
                  <c:v>76.38755454495282</c:v>
                </c:pt>
                <c:pt idx="32">
                  <c:v>70.980841747905473</c:v>
                </c:pt>
                <c:pt idx="33">
                  <c:v>68.215204457156418</c:v>
                </c:pt>
                <c:pt idx="34">
                  <c:v>68.122998604574803</c:v>
                </c:pt>
                <c:pt idx="35">
                  <c:v>69.953588505010259</c:v>
                </c:pt>
                <c:pt idx="36">
                  <c:v>72.858672661484619</c:v>
                </c:pt>
                <c:pt idx="37">
                  <c:v>76.23145692708502</c:v>
                </c:pt>
                <c:pt idx="38">
                  <c:v>79.699893317522083</c:v>
                </c:pt>
                <c:pt idx="39">
                  <c:v>83.03950565195359</c:v>
                </c:pt>
                <c:pt idx="40">
                  <c:v>86.1103410317846</c:v>
                </c:pt>
                <c:pt idx="41">
                  <c:v>88.82126446109659</c:v>
                </c:pt>
                <c:pt idx="42">
                  <c:v>91.108973742149999</c:v>
                </c:pt>
                <c:pt idx="43">
                  <c:v>92.923635289555108</c:v>
                </c:pt>
                <c:pt idx="44">
                  <c:v>94.217622034559611</c:v>
                </c:pt>
                <c:pt idx="45">
                  <c:v>94.936642914893667</c:v>
                </c:pt>
                <c:pt idx="46">
                  <c:v>95.014666337822703</c:v>
                </c:pt>
                <c:pt idx="47">
                  <c:v>94.376346520691541</c:v>
                </c:pt>
                <c:pt idx="48">
                  <c:v>92.953201909293952</c:v>
                </c:pt>
                <c:pt idx="49">
                  <c:v>90.720730871337196</c:v>
                </c:pt>
                <c:pt idx="50">
                  <c:v>87.757886666423857</c:v>
                </c:pt>
                <c:pt idx="51">
                  <c:v>84.311005562634648</c:v>
                </c:pt>
                <c:pt idx="52">
                  <c:v>80.814186367276847</c:v>
                </c:pt>
                <c:pt idx="53">
                  <c:v>77.808988575970218</c:v>
                </c:pt>
                <c:pt idx="54">
                  <c:v>75.765261867388205</c:v>
                </c:pt>
                <c:pt idx="55">
                  <c:v>74.908539481561078</c:v>
                </c:pt>
                <c:pt idx="56">
                  <c:v>75.178937941474373</c:v>
                </c:pt>
                <c:pt idx="57">
                  <c:v>76.328333386873538</c:v>
                </c:pt>
                <c:pt idx="58">
                  <c:v>78.053139950416735</c:v>
                </c:pt>
                <c:pt idx="59">
                  <c:v>80.078982375259088</c:v>
                </c:pt>
                <c:pt idx="60">
                  <c:v>82.188506060399817</c:v>
                </c:pt>
                <c:pt idx="61">
                  <c:v>84.218484725209066</c:v>
                </c:pt>
                <c:pt idx="62">
                  <c:v>86.047618715731105</c:v>
                </c:pt>
                <c:pt idx="63">
                  <c:v>87.584325797932422</c:v>
                </c:pt>
                <c:pt idx="64">
                  <c:v>88.757185161409538</c:v>
                </c:pt>
                <c:pt idx="65">
                  <c:v>89.508682672928728</c:v>
                </c:pt>
                <c:pt idx="66">
                  <c:v>89.792872716485959</c:v>
                </c:pt>
                <c:pt idx="67">
                  <c:v>89.578003865485755</c:v>
                </c:pt>
                <c:pt idx="68">
                  <c:v>88.855195164174944</c:v>
                </c:pt>
                <c:pt idx="69">
                  <c:v>87.653068350395543</c:v>
                </c:pt>
                <c:pt idx="70">
                  <c:v>86.055045258966956</c:v>
                </c:pt>
                <c:pt idx="71">
                  <c:v>84.211043047492254</c:v>
                </c:pt>
                <c:pt idx="72">
                  <c:v>82.33153777739048</c:v>
                </c:pt>
                <c:pt idx="73">
                  <c:v>80.655302688010892</c:v>
                </c:pt>
                <c:pt idx="74">
                  <c:v>79.396043675456241</c:v>
                </c:pt>
                <c:pt idx="75">
                  <c:v>78.69016530028675</c:v>
                </c:pt>
                <c:pt idx="76">
                  <c:v>78.571419347350428</c:v>
                </c:pt>
                <c:pt idx="77">
                  <c:v>78.981463666165325</c:v>
                </c:pt>
                <c:pt idx="78">
                  <c:v>79.803456050087163</c:v>
                </c:pt>
                <c:pt idx="79">
                  <c:v>80.898063363465511</c:v>
                </c:pt>
                <c:pt idx="80">
                  <c:v>82.128951257737668</c:v>
                </c:pt>
                <c:pt idx="81">
                  <c:v>83.375717392339723</c:v>
                </c:pt>
                <c:pt idx="82">
                  <c:v>84.537950397019912</c:v>
                </c:pt>
                <c:pt idx="83">
                  <c:v>85.53477911084515</c:v>
                </c:pt>
                <c:pt idx="84">
                  <c:v>86.303015215997704</c:v>
                </c:pt>
                <c:pt idx="85">
                  <c:v>86.795728172877872</c:v>
                </c:pt>
                <c:pt idx="86">
                  <c:v>86.982283800647295</c:v>
                </c:pt>
                <c:pt idx="87">
                  <c:v>86.850325657514247</c:v>
                </c:pt>
                <c:pt idx="88">
                  <c:v>86.409556553308306</c:v>
                </c:pt>
                <c:pt idx="89">
                  <c:v>85.696265604456713</c:v>
                </c:pt>
                <c:pt idx="90">
                  <c:v>84.776402859293455</c:v>
                </c:pt>
                <c:pt idx="91">
                  <c:v>83.744149101795898</c:v>
                </c:pt>
                <c:pt idx="92">
                  <c:v>82.713307966665781</c:v>
                </c:pt>
                <c:pt idx="93">
                  <c:v>81.801212150215619</c:v>
                </c:pt>
                <c:pt idx="94">
                  <c:v>81.108643101873056</c:v>
                </c:pt>
                <c:pt idx="95">
                  <c:v>80.702232983545869</c:v>
                </c:pt>
                <c:pt idx="96">
                  <c:v>80.605428265718089</c:v>
                </c:pt>
                <c:pt idx="97">
                  <c:v>80.800166948307549</c:v>
                </c:pt>
                <c:pt idx="98">
                  <c:v>81.236707313179792</c:v>
                </c:pt>
                <c:pt idx="99">
                  <c:v>81.846651925124903</c:v>
                </c:pt>
                <c:pt idx="100">
                  <c:v>82.554868572513399</c:v>
                </c:pt>
                <c:pt idx="101">
                  <c:v>83.288200596967727</c:v>
                </c:pt>
                <c:pt idx="102">
                  <c:v>83.980822466105451</c:v>
                </c:pt>
                <c:pt idx="103">
                  <c:v>84.577107557084489</c:v>
                </c:pt>
                <c:pt idx="104">
                  <c:v>85.03308699432155</c:v>
                </c:pt>
                <c:pt idx="105">
                  <c:v>85.317384037914607</c:v>
                </c:pt>
                <c:pt idx="106">
                  <c:v>85.412174470645382</c:v>
                </c:pt>
                <c:pt idx="107">
                  <c:v>85.314347656492316</c:v>
                </c:pt>
                <c:pt idx="108">
                  <c:v>85.036644001397207</c:v>
                </c:pt>
                <c:pt idx="109">
                  <c:v>84.608157869102996</c:v>
                </c:pt>
                <c:pt idx="110">
                  <c:v>84.073333296594043</c:v>
                </c:pt>
                <c:pt idx="111">
                  <c:v>83.488628245059502</c:v>
                </c:pt>
                <c:pt idx="112">
                  <c:v>82.916537958994553</c:v>
                </c:pt>
                <c:pt idx="113">
                  <c:v>82.417600686536431</c:v>
                </c:pt>
                <c:pt idx="114">
                  <c:v>82.041989568402784</c:v>
                </c:pt>
                <c:pt idx="115">
                  <c:v>81.822760914251347</c:v>
                </c:pt>
                <c:pt idx="116">
                  <c:v>81.772413970339883</c:v>
                </c:pt>
                <c:pt idx="117">
                  <c:v>81.883285757050999</c:v>
                </c:pt>
                <c:pt idx="118">
                  <c:v>82.131076120592169</c:v>
                </c:pt>
                <c:pt idx="119">
                  <c:v>82.480082224600537</c:v>
                </c:pt>
                <c:pt idx="120">
                  <c:v>82.888711128361535</c:v>
                </c:pt>
                <c:pt idx="121">
                  <c:v>83.314303319421896</c:v>
                </c:pt>
                <c:pt idx="122">
                  <c:v>83.716870729771088</c:v>
                </c:pt>
                <c:pt idx="123">
                  <c:v>84.061777923294486</c:v>
                </c:pt>
                <c:pt idx="124">
                  <c:v>84.321601527521096</c:v>
                </c:pt>
                <c:pt idx="125">
                  <c:v>84.477428285627923</c:v>
                </c:pt>
                <c:pt idx="126">
                  <c:v>84.519764090618253</c:v>
                </c:pt>
                <c:pt idx="127">
                  <c:v>84.449083870621649</c:v>
                </c:pt>
                <c:pt idx="128">
                  <c:v>84.275903313398246</c:v>
                </c:pt>
                <c:pt idx="129">
                  <c:v>84.020146600082938</c:v>
                </c:pt>
                <c:pt idx="130">
                  <c:v>83.709571633708904</c:v>
                </c:pt>
                <c:pt idx="131">
                  <c:v>83.377135808706313</c:v>
                </c:pt>
                <c:pt idx="132">
                  <c:v>83.057437970942686</c:v>
                </c:pt>
                <c:pt idx="133">
                  <c:v>82.782683373107943</c:v>
                </c:pt>
                <c:pt idx="134">
                  <c:v>82.578857009568239</c:v>
                </c:pt>
                <c:pt idx="135">
                  <c:v>82.462828281045304</c:v>
                </c:pt>
                <c:pt idx="136">
                  <c:v>82.440902491922657</c:v>
                </c:pt>
                <c:pt idx="137">
                  <c:v>82.508961671996474</c:v>
                </c:pt>
                <c:pt idx="138">
                  <c:v>82.653958271060105</c:v>
                </c:pt>
                <c:pt idx="139">
                  <c:v>82.856284265150393</c:v>
                </c:pt>
                <c:pt idx="140">
                  <c:v>83.092488984172164</c:v>
                </c:pt>
                <c:pt idx="141">
                  <c:v>83.337920615433859</c:v>
                </c:pt>
                <c:pt idx="142">
                  <c:v>83.569032505912219</c:v>
                </c:pt>
                <c:pt idx="143">
                  <c:v>83.765248824884239</c:v>
                </c:pt>
                <c:pt idx="144">
                  <c:v>83.910383499423759</c:v>
                </c:pt>
                <c:pt idx="145">
                  <c:v>83.993644662432132</c:v>
                </c:pt>
                <c:pt idx="146">
                  <c:v>84.010248091821381</c:v>
                </c:pt>
                <c:pt idx="147">
                  <c:v>83.961629940243682</c:v>
                </c:pt>
                <c:pt idx="148">
                  <c:v>83.855216136117448</c:v>
                </c:pt>
                <c:pt idx="149">
                  <c:v>83.703696070390706</c:v>
                </c:pt>
                <c:pt idx="150">
                  <c:v>83.523778095321703</c:v>
                </c:pt>
                <c:pt idx="151">
                  <c:v>83.33447754180898</c:v>
                </c:pt>
                <c:pt idx="152">
                  <c:v>85.675374538260144</c:v>
                </c:pt>
                <c:pt idx="153">
                  <c:v>88.765606118026071</c:v>
                </c:pt>
                <c:pt idx="154">
                  <c:v>91.862323599458563</c:v>
                </c:pt>
                <c:pt idx="155">
                  <c:v>94.710403564800529</c:v>
                </c:pt>
                <c:pt idx="156">
                  <c:v>97.230241491456056</c:v>
                </c:pt>
                <c:pt idx="157">
                  <c:v>99.409601242616375</c:v>
                </c:pt>
                <c:pt idx="158">
                  <c:v>101.26518231464303</c:v>
                </c:pt>
                <c:pt idx="159">
                  <c:v>102.8265325954553</c:v>
                </c:pt>
                <c:pt idx="160">
                  <c:v>104.12812765700087</c:v>
                </c:pt>
                <c:pt idx="161">
                  <c:v>105.20506702526318</c:v>
                </c:pt>
                <c:pt idx="162">
                  <c:v>106.09068855575714</c:v>
                </c:pt>
                <c:pt idx="163">
                  <c:v>106.81532545540026</c:v>
                </c:pt>
                <c:pt idx="164">
                  <c:v>107.40577569100633</c:v>
                </c:pt>
                <c:pt idx="165">
                  <c:v>107.88521213626805</c:v>
                </c:pt>
                <c:pt idx="166">
                  <c:v>108.2733524481052</c:v>
                </c:pt>
                <c:pt idx="167">
                  <c:v>108.58676766331169</c:v>
                </c:pt>
                <c:pt idx="168">
                  <c:v>108.83925064170134</c:v>
                </c:pt>
                <c:pt idx="169">
                  <c:v>109.04219518933549</c:v>
                </c:pt>
                <c:pt idx="170">
                  <c:v>109.20495719083327</c:v>
                </c:pt>
                <c:pt idx="171">
                  <c:v>109.33518275698189</c:v>
                </c:pt>
                <c:pt idx="172">
                  <c:v>109.43909715486322</c:v>
                </c:pt>
                <c:pt idx="173">
                  <c:v>109.52175361995954</c:v>
                </c:pt>
                <c:pt idx="174">
                  <c:v>109.58724417302939</c:v>
                </c:pt>
                <c:pt idx="175">
                  <c:v>109.63887608917588</c:v>
                </c:pt>
                <c:pt idx="176">
                  <c:v>109.6793182576356</c:v>
                </c:pt>
                <c:pt idx="177">
                  <c:v>109.71072170961737</c:v>
                </c:pt>
                <c:pt idx="178">
                  <c:v>109.73481832697053</c:v>
                </c:pt>
                <c:pt idx="179">
                  <c:v>109.75300133371078</c:v>
                </c:pt>
                <c:pt idx="180">
                  <c:v>109.76639071082474</c:v>
                </c:pt>
                <c:pt idx="181">
                  <c:v>109.77588621720676</c:v>
                </c:pt>
                <c:pt idx="182">
                  <c:v>109.7822102752107</c:v>
                </c:pt>
                <c:pt idx="183">
                  <c:v>109.78594260141045</c:v>
                </c:pt>
                <c:pt idx="184">
                  <c:v>109.78754813563749</c:v>
                </c:pt>
                <c:pt idx="185">
                  <c:v>109.78739954280226</c:v>
                </c:pt>
                <c:pt idx="186">
                  <c:v>109.78579532831149</c:v>
                </c:pt>
                <c:pt idx="187">
                  <c:v>109.78297441382206</c:v>
                </c:pt>
                <c:pt idx="188">
                  <c:v>109.77912786013874</c:v>
                </c:pt>
                <c:pt idx="189">
                  <c:v>109.77440829303747</c:v>
                </c:pt>
                <c:pt idx="190">
                  <c:v>109.76893748093885</c:v>
                </c:pt>
                <c:pt idx="191">
                  <c:v>109.76281242651902</c:v>
                </c:pt>
                <c:pt idx="192">
                  <c:v>109.75611026397145</c:v>
                </c:pt>
                <c:pt idx="193">
                  <c:v>109.74889219672541</c:v>
                </c:pt>
                <c:pt idx="194">
                  <c:v>109.74120666448749</c:v>
                </c:pt>
                <c:pt idx="195">
                  <c:v>109.73309189143612</c:v>
                </c:pt>
                <c:pt idx="196">
                  <c:v>109.72457793757201</c:v>
                </c:pt>
                <c:pt idx="197">
                  <c:v>109.71568835122604</c:v>
                </c:pt>
                <c:pt idx="198">
                  <c:v>109.70644150142377</c:v>
                </c:pt>
                <c:pt idx="199">
                  <c:v>109.69685165329066</c:v>
                </c:pt>
                <c:pt idx="200">
                  <c:v>109.68692983721475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7F-4D15-B1CA-3421EEEDA616}"/>
            </c:ext>
          </c:extLst>
        </c:ser>
        <c:ser>
          <c:idx val="1"/>
          <c:order val="1"/>
          <c:tx>
            <c:strRef>
              <c:f>各種サイクル図!$Q$16</c:f>
              <c:strCache>
                <c:ptCount val="1"/>
                <c:pt idx="0">
                  <c:v>感染者数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各種サイクル図!$Y$18:$Y$218</c:f>
              <c:numCache>
                <c:formatCode>0.0_ </c:formatCode>
                <c:ptCount val="20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  <c:pt idx="192">
                  <c:v>3840</c:v>
                </c:pt>
                <c:pt idx="193">
                  <c:v>3860</c:v>
                </c:pt>
                <c:pt idx="194">
                  <c:v>3880</c:v>
                </c:pt>
                <c:pt idx="195">
                  <c:v>3900</c:v>
                </c:pt>
                <c:pt idx="196">
                  <c:v>3920</c:v>
                </c:pt>
                <c:pt idx="197">
                  <c:v>3940</c:v>
                </c:pt>
                <c:pt idx="198">
                  <c:v>3960</c:v>
                </c:pt>
                <c:pt idx="199">
                  <c:v>3980</c:v>
                </c:pt>
                <c:pt idx="200">
                  <c:v>4000</c:v>
                </c:pt>
              </c:numCache>
            </c:numRef>
          </c:xVal>
          <c:yVal>
            <c:numRef>
              <c:f>各種サイクル図!$AB$18:$AB$218</c:f>
              <c:numCache>
                <c:formatCode>0.00_ </c:formatCode>
                <c:ptCount val="201"/>
                <c:pt idx="0">
                  <c:v>1</c:v>
                </c:pt>
                <c:pt idx="1">
                  <c:v>0.19999999999999984</c:v>
                </c:pt>
                <c:pt idx="2">
                  <c:v>6.5221818181818048E-2</c:v>
                </c:pt>
                <c:pt idx="3">
                  <c:v>2.9809330433129444E-2</c:v>
                </c:pt>
                <c:pt idx="4">
                  <c:v>1.7505303213858618E-2</c:v>
                </c:pt>
                <c:pt idx="5">
                  <c:v>1.2492531220985686E-2</c:v>
                </c:pt>
                <c:pt idx="6">
                  <c:v>1.0416068802682059E-2</c:v>
                </c:pt>
                <c:pt idx="7">
                  <c:v>9.8504143045072823E-3</c:v>
                </c:pt>
                <c:pt idx="8">
                  <c:v>1.0322785221837209E-2</c:v>
                </c:pt>
                <c:pt idx="9">
                  <c:v>1.1765172029101212E-2</c:v>
                </c:pt>
                <c:pt idx="10">
                  <c:v>1.4362150677817886E-2</c:v>
                </c:pt>
                <c:pt idx="11">
                  <c:v>1.8543922104033109E-2</c:v>
                </c:pt>
                <c:pt idx="12">
                  <c:v>2.506364411735313E-2</c:v>
                </c:pt>
                <c:pt idx="13">
                  <c:v>3.515902587619562E-2</c:v>
                </c:pt>
                <c:pt idx="14">
                  <c:v>5.0830395986842331E-2</c:v>
                </c:pt>
                <c:pt idx="15">
                  <c:v>7.5299102221998371E-2</c:v>
                </c:pt>
                <c:pt idx="16">
                  <c:v>0.11375382026902064</c:v>
                </c:pt>
                <c:pt idx="17">
                  <c:v>0.1745588124430632</c:v>
                </c:pt>
                <c:pt idx="18">
                  <c:v>0.2711996672101557</c:v>
                </c:pt>
                <c:pt idx="19">
                  <c:v>0.42539164192704165</c:v>
                </c:pt>
                <c:pt idx="20">
                  <c:v>0.67197887527212719</c:v>
                </c:pt>
                <c:pt idx="21">
                  <c:v>1.0664786276453642</c:v>
                </c:pt>
                <c:pt idx="22">
                  <c:v>1.6962249451153695</c:v>
                </c:pt>
                <c:pt idx="23">
                  <c:v>2.6955669137309024</c:v>
                </c:pt>
                <c:pt idx="24">
                  <c:v>4.2632067451832256</c:v>
                </c:pt>
                <c:pt idx="25">
                  <c:v>6.6725834334999279</c:v>
                </c:pt>
                <c:pt idx="26">
                  <c:v>10.248802827415492</c:v>
                </c:pt>
                <c:pt idx="27">
                  <c:v>15.252885122844843</c:v>
                </c:pt>
                <c:pt idx="28">
                  <c:v>21.580652424570928</c:v>
                </c:pt>
                <c:pt idx="29">
                  <c:v>28.242846025255098</c:v>
                </c:pt>
                <c:pt idx="30">
                  <c:v>32.969585043741063</c:v>
                </c:pt>
                <c:pt idx="31">
                  <c:v>32.973389816827037</c:v>
                </c:pt>
                <c:pt idx="32">
                  <c:v>27.476768899129763</c:v>
                </c:pt>
                <c:pt idx="33">
                  <c:v>19.331011540219841</c:v>
                </c:pt>
                <c:pt idx="34">
                  <c:v>12.317042169694073</c:v>
                </c:pt>
                <c:pt idx="35">
                  <c:v>7.8207301472313189</c:v>
                </c:pt>
                <c:pt idx="36">
                  <c:v>5.3093851774442307</c:v>
                </c:pt>
                <c:pt idx="37">
                  <c:v>3.9746489828073099</c:v>
                </c:pt>
                <c:pt idx="38">
                  <c:v>3.2971898027884752</c:v>
                </c:pt>
                <c:pt idx="39">
                  <c:v>3.0096664099282391</c:v>
                </c:pt>
                <c:pt idx="40">
                  <c:v>2.9884426506573005</c:v>
                </c:pt>
                <c:pt idx="41">
                  <c:v>3.1876169285914293</c:v>
                </c:pt>
                <c:pt idx="42">
                  <c:v>3.607459060570676</c:v>
                </c:pt>
                <c:pt idx="43">
                  <c:v>4.2806663672392791</c:v>
                </c:pt>
                <c:pt idx="44">
                  <c:v>5.2659355600953006</c:v>
                </c:pt>
                <c:pt idx="45">
                  <c:v>6.6415186701304414</c:v>
                </c:pt>
                <c:pt idx="46">
                  <c:v>8.4910450034401137</c:v>
                </c:pt>
                <c:pt idx="47">
                  <c:v>10.871526385231061</c:v>
                </c:pt>
                <c:pt idx="48">
                  <c:v>13.752832206962724</c:v>
                </c:pt>
                <c:pt idx="49">
                  <c:v>16.928042728039998</c:v>
                </c:pt>
                <c:pt idx="50">
                  <c:v>19.92934307617632</c:v>
                </c:pt>
                <c:pt idx="51">
                  <c:v>22.045625668192322</c:v>
                </c:pt>
                <c:pt idx="52">
                  <c:v>22.56290717203305</c:v>
                </c:pt>
                <c:pt idx="53">
                  <c:v>21.198764472484854</c:v>
                </c:pt>
                <c:pt idx="54">
                  <c:v>18.388141671457316</c:v>
                </c:pt>
                <c:pt idx="55">
                  <c:v>15.048235184365009</c:v>
                </c:pt>
                <c:pt idx="56">
                  <c:v>12.005556482094732</c:v>
                </c:pt>
                <c:pt idx="57">
                  <c:v>9.656003175191632</c:v>
                </c:pt>
                <c:pt idx="58">
                  <c:v>8.0326359337860396</c:v>
                </c:pt>
                <c:pt idx="59">
                  <c:v>7.0147030272671138</c:v>
                </c:pt>
                <c:pt idx="60">
                  <c:v>6.4668236948496798</c:v>
                </c:pt>
                <c:pt idx="61">
                  <c:v>6.2891421876068776</c:v>
                </c:pt>
                <c:pt idx="62">
                  <c:v>6.4227464186724266</c:v>
                </c:pt>
                <c:pt idx="63">
                  <c:v>6.8411424199296302</c:v>
                </c:pt>
                <c:pt idx="64">
                  <c:v>7.5391018969625065</c:v>
                </c:pt>
                <c:pt idx="65">
                  <c:v>8.5204852155039337</c:v>
                </c:pt>
                <c:pt idx="66">
                  <c:v>9.7832925614701995</c:v>
                </c:pt>
                <c:pt idx="67">
                  <c:v>11.299986087815496</c:v>
                </c:pt>
                <c:pt idx="68">
                  <c:v>12.993538651087023</c:v>
                </c:pt>
                <c:pt idx="69">
                  <c:v>14.71550325408708</c:v>
                </c:pt>
                <c:pt idx="70">
                  <c:v>16.241113046896025</c:v>
                </c:pt>
                <c:pt idx="71">
                  <c:v>17.30200019246324</c:v>
                </c:pt>
                <c:pt idx="72">
                  <c:v>17.66646739990254</c:v>
                </c:pt>
                <c:pt idx="73">
                  <c:v>17.241710875172174</c:v>
                </c:pt>
                <c:pt idx="74">
                  <c:v>16.13353895273616</c:v>
                </c:pt>
                <c:pt idx="75">
                  <c:v>14.609000967210587</c:v>
                </c:pt>
                <c:pt idx="76">
                  <c:v>12.981031856353809</c:v>
                </c:pt>
                <c:pt idx="77">
                  <c:v>11.497482484771545</c:v>
                </c:pt>
                <c:pt idx="78">
                  <c:v>10.296629398188996</c:v>
                </c:pt>
                <c:pt idx="79">
                  <c:v>9.4243292812288644</c:v>
                </c:pt>
                <c:pt idx="80">
                  <c:v>8.8735104151955184</c:v>
                </c:pt>
                <c:pt idx="81">
                  <c:v>8.6170200897953677</c:v>
                </c:pt>
                <c:pt idx="82">
                  <c:v>8.6257854727060455</c:v>
                </c:pt>
                <c:pt idx="83">
                  <c:v>8.8751639135409608</c:v>
                </c:pt>
                <c:pt idx="84">
                  <c:v>9.3440805244735206</c:v>
                </c:pt>
                <c:pt idx="85">
                  <c:v>10.010055243921979</c:v>
                </c:pt>
                <c:pt idx="86">
                  <c:v>10.841865570804643</c:v>
                </c:pt>
                <c:pt idx="87">
                  <c:v>11.791339901392067</c:v>
                </c:pt>
                <c:pt idx="88">
                  <c:v>12.786621147592161</c:v>
                </c:pt>
                <c:pt idx="89">
                  <c:v>13.730649168694065</c:v>
                </c:pt>
                <c:pt idx="90">
                  <c:v>14.509319425274398</c:v>
                </c:pt>
                <c:pt idx="91">
                  <c:v>15.011830386195228</c:v>
                </c:pt>
                <c:pt idx="92">
                  <c:v>15.159840705462454</c:v>
                </c:pt>
                <c:pt idx="93">
                  <c:v>14.934253046453822</c:v>
                </c:pt>
                <c:pt idx="94">
                  <c:v>14.385106995737528</c:v>
                </c:pt>
                <c:pt idx="95">
                  <c:v>13.61704922745125</c:v>
                </c:pt>
                <c:pt idx="96">
                  <c:v>12.757181475801163</c:v>
                </c:pt>
                <c:pt idx="97">
                  <c:v>11.92197235588935</c:v>
                </c:pt>
                <c:pt idx="98">
                  <c:v>11.197164205125855</c:v>
                </c:pt>
                <c:pt idx="99">
                  <c:v>10.633733825340283</c:v>
                </c:pt>
                <c:pt idx="100">
                  <c:v>10.254318440268987</c:v>
                </c:pt>
                <c:pt idx="101">
                  <c:v>10.062735427021572</c:v>
                </c:pt>
                <c:pt idx="102">
                  <c:v>10.051835616178103</c:v>
                </c:pt>
                <c:pt idx="103">
                  <c:v>10.208038519999386</c:v>
                </c:pt>
                <c:pt idx="104">
                  <c:v>10.512754404469003</c:v>
                </c:pt>
                <c:pt idx="105">
                  <c:v>10.941612631334589</c:v>
                </c:pt>
                <c:pt idx="106">
                  <c:v>11.4626217733455</c:v>
                </c:pt>
                <c:pt idx="107">
                  <c:v>12.034517045758603</c:v>
                </c:pt>
                <c:pt idx="108">
                  <c:v>12.60669026111737</c:v>
                </c:pt>
                <c:pt idx="109">
                  <c:v>13.12204490137508</c:v>
                </c:pt>
                <c:pt idx="110">
                  <c:v>13.523524216568934</c:v>
                </c:pt>
                <c:pt idx="111">
                  <c:v>13.763701994730921</c:v>
                </c:pt>
                <c:pt idx="112">
                  <c:v>13.815000384002044</c:v>
                </c:pt>
                <c:pt idx="113">
                  <c:v>13.676807705845064</c:v>
                </c:pt>
                <c:pt idx="114">
                  <c:v>13.376224522160122</c:v>
                </c:pt>
                <c:pt idx="115">
                  <c:v>12.961665222920054</c:v>
                </c:pt>
                <c:pt idx="116">
                  <c:v>12.491756407133233</c:v>
                </c:pt>
                <c:pt idx="117">
                  <c:v>12.023789420244622</c:v>
                </c:pt>
                <c:pt idx="118">
                  <c:v>11.605347819287298</c:v>
                </c:pt>
                <c:pt idx="119">
                  <c:v>11.270485104356702</c:v>
                </c:pt>
                <c:pt idx="120">
                  <c:v>11.039687810486726</c:v>
                </c:pt>
                <c:pt idx="121">
                  <c:v>10.921884042410751</c:v>
                </c:pt>
                <c:pt idx="122">
                  <c:v>10.916895795884358</c:v>
                </c:pt>
                <c:pt idx="123">
                  <c:v>11.017384702862014</c:v>
                </c:pt>
                <c:pt idx="124">
                  <c:v>11.209998005637704</c:v>
                </c:pt>
                <c:pt idx="125">
                  <c:v>11.475881633298821</c:v>
                </c:pt>
                <c:pt idx="126">
                  <c:v>11.790989591293714</c:v>
                </c:pt>
                <c:pt idx="127">
                  <c:v>12.126730216332204</c:v>
                </c:pt>
                <c:pt idx="128">
                  <c:v>12.451459954438356</c:v>
                </c:pt>
                <c:pt idx="129">
                  <c:v>12.733132891103164</c:v>
                </c:pt>
                <c:pt idx="130">
                  <c:v>12.943019721428648</c:v>
                </c:pt>
                <c:pt idx="131">
                  <c:v>13.059891555229871</c:v>
                </c:pt>
                <c:pt idx="132">
                  <c:v>13.07362088910719</c:v>
                </c:pt>
                <c:pt idx="133">
                  <c:v>12.987054056156186</c:v>
                </c:pt>
                <c:pt idx="134">
                  <c:v>12.815422356968963</c:v>
                </c:pt>
                <c:pt idx="135">
                  <c:v>12.583367971031768</c:v>
                </c:pt>
                <c:pt idx="136">
                  <c:v>12.320474721585782</c:v>
                </c:pt>
                <c:pt idx="137">
                  <c:v>12.056590602649049</c:v>
                </c:pt>
                <c:pt idx="138">
                  <c:v>11.818051923645108</c:v>
                </c:pt>
                <c:pt idx="139">
                  <c:v>11.625358569367314</c:v>
                </c:pt>
                <c:pt idx="140">
                  <c:v>11.49225777401989</c:v>
                </c:pt>
                <c:pt idx="141">
                  <c:v>11.42582948576446</c:v>
                </c:pt>
                <c:pt idx="142">
                  <c:v>11.427087409838467</c:v>
                </c:pt>
                <c:pt idx="143">
                  <c:v>11.491727930978117</c:v>
                </c:pt>
                <c:pt idx="144">
                  <c:v>11.610850858611979</c:v>
                </c:pt>
                <c:pt idx="145">
                  <c:v>11.771651900605892</c:v>
                </c:pt>
                <c:pt idx="146">
                  <c:v>11.958202823298148</c:v>
                </c:pt>
                <c:pt idx="147">
                  <c:v>12.152475238724161</c:v>
                </c:pt>
                <c:pt idx="148">
                  <c:v>12.335723853717411</c:v>
                </c:pt>
                <c:pt idx="149">
                  <c:v>12.49023110505698</c:v>
                </c:pt>
                <c:pt idx="150">
                  <c:v>12.601253093342127</c:v>
                </c:pt>
                <c:pt idx="151">
                  <c:v>5.0980974608436496</c:v>
                </c:pt>
                <c:pt idx="152">
                  <c:v>2.0393789832092417</c:v>
                </c:pt>
                <c:pt idx="153">
                  <c:v>0.93038302395100336</c:v>
                </c:pt>
                <c:pt idx="154">
                  <c:v>0.49345147470878098</c:v>
                </c:pt>
                <c:pt idx="155">
                  <c:v>0.29838801767382411</c:v>
                </c:pt>
                <c:pt idx="156">
                  <c:v>0.20082996146881046</c:v>
                </c:pt>
                <c:pt idx="157">
                  <c:v>0.14731395730587737</c:v>
                </c:pt>
                <c:pt idx="158">
                  <c:v>0.11576379038857415</c:v>
                </c:pt>
                <c:pt idx="159">
                  <c:v>9.6126127517475249E-2</c:v>
                </c:pt>
                <c:pt idx="160">
                  <c:v>8.3421789198853097E-2</c:v>
                </c:pt>
                <c:pt idx="161">
                  <c:v>7.5002450443601196E-2</c:v>
                </c:pt>
                <c:pt idx="162">
                  <c:v>6.9371387113711103E-2</c:v>
                </c:pt>
                <c:pt idx="163">
                  <c:v>6.5637578017140347E-2</c:v>
                </c:pt>
                <c:pt idx="164">
                  <c:v>6.3246257364697148E-2</c:v>
                </c:pt>
                <c:pt idx="165">
                  <c:v>6.1838308179884206E-2</c:v>
                </c:pt>
                <c:pt idx="166">
                  <c:v>6.1173242819418688E-2</c:v>
                </c:pt>
                <c:pt idx="167">
                  <c:v>6.108518141326065E-2</c:v>
                </c:pt>
                <c:pt idx="168">
                  <c:v>6.1456727381814437E-2</c:v>
                </c:pt>
                <c:pt idx="169">
                  <c:v>6.2202935912169167E-2</c:v>
                </c:pt>
                <c:pt idx="170">
                  <c:v>6.3261174838556755E-2</c:v>
                </c:pt>
                <c:pt idx="171">
                  <c:v>6.4584533620382995E-2</c:v>
                </c:pt>
                <c:pt idx="172">
                  <c:v>6.6137429087203561E-2</c:v>
                </c:pt>
                <c:pt idx="173">
                  <c:v>6.789260611921058E-2</c:v>
                </c:pt>
                <c:pt idx="174">
                  <c:v>6.9829044929386366E-2</c:v>
                </c:pt>
                <c:pt idx="175">
                  <c:v>7.1930470442088293E-2</c:v>
                </c:pt>
                <c:pt idx="176">
                  <c:v>7.4184269752728627E-2</c:v>
                </c:pt>
                <c:pt idx="177">
                  <c:v>7.6580691561709741E-2</c:v>
                </c:pt>
                <c:pt idx="178">
                  <c:v>7.9112244067427118E-2</c:v>
                </c:pt>
                <c:pt idx="179">
                  <c:v>8.1773235016390194E-2</c:v>
                </c:pt>
                <c:pt idx="180">
                  <c:v>8.4559415297352919E-2</c:v>
                </c:pt>
                <c:pt idx="181">
                  <c:v>8.7467699151630413E-2</c:v>
                </c:pt>
                <c:pt idx="182">
                  <c:v>9.0495941911397412E-2</c:v>
                </c:pt>
                <c:pt idx="183">
                  <c:v>9.3642761517050921E-2</c:v>
                </c:pt>
                <c:pt idx="184">
                  <c:v>9.690739375548299E-2</c:v>
                </c:pt>
                <c:pt idx="185">
                  <c:v>0.10028957375032956</c:v>
                </c:pt>
                <c:pt idx="186">
                  <c:v>0.10378943807878704</c:v>
                </c:pt>
                <c:pt idx="187">
                  <c:v>0.10740744322173688</c:v>
                </c:pt>
                <c:pt idx="188">
                  <c:v>0.11114429703080458</c:v>
                </c:pt>
                <c:pt idx="189">
                  <c:v>0.11500090062279109</c:v>
                </c:pt>
                <c:pt idx="190">
                  <c:v>0.11897829866033333</c:v>
                </c:pt>
                <c:pt idx="191">
                  <c:v>0.12307763639709707</c:v>
                </c:pt>
                <c:pt idx="192">
                  <c:v>0.12730012219073764</c:v>
                </c:pt>
                <c:pt idx="193">
                  <c:v>0.13164699444162709</c:v>
                </c:pt>
                <c:pt idx="194">
                  <c:v>0.13611949211732555</c:v>
                </c:pt>
                <c:pt idx="195">
                  <c:v>0.14071882818457901</c:v>
                </c:pt>
                <c:pt idx="196">
                  <c:v>0.14544616540148037</c:v>
                </c:pt>
                <c:pt idx="197">
                  <c:v>0.15030259402920865</c:v>
                </c:pt>
                <c:pt idx="198">
                  <c:v>0.15528911111061422</c:v>
                </c:pt>
                <c:pt idx="199">
                  <c:v>0.16040660103576992</c:v>
                </c:pt>
                <c:pt idx="200">
                  <c:v>0.16565581717547448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7F-4D15-B1CA-3421EEED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4000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各種サイクル図!$O$16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各種サイクル図!$Y$18:$Y$218</c:f>
              <c:numCache>
                <c:formatCode>0.0_ </c:formatCode>
                <c:ptCount val="20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  <c:pt idx="192">
                  <c:v>3840</c:v>
                </c:pt>
                <c:pt idx="193">
                  <c:v>3860</c:v>
                </c:pt>
                <c:pt idx="194">
                  <c:v>3880</c:v>
                </c:pt>
                <c:pt idx="195">
                  <c:v>3900</c:v>
                </c:pt>
                <c:pt idx="196">
                  <c:v>3920</c:v>
                </c:pt>
                <c:pt idx="197">
                  <c:v>3940</c:v>
                </c:pt>
                <c:pt idx="198">
                  <c:v>3960</c:v>
                </c:pt>
                <c:pt idx="199">
                  <c:v>3980</c:v>
                </c:pt>
                <c:pt idx="200">
                  <c:v>4000</c:v>
                </c:pt>
              </c:numCache>
            </c:numRef>
          </c:xVal>
          <c:yVal>
            <c:numRef>
              <c:f>各種サイクル図!$Z$18:$Z$218</c:f>
              <c:numCache>
                <c:formatCode>0.00_ </c:formatCode>
                <c:ptCount val="201"/>
                <c:pt idx="0">
                  <c:v>50</c:v>
                </c:pt>
                <c:pt idx="1">
                  <c:v>55.25454545454545</c:v>
                </c:pt>
                <c:pt idx="2">
                  <c:v>60.71022401202103</c:v>
                </c:pt>
                <c:pt idx="3">
                  <c:v>66.135100654038311</c:v>
                </c:pt>
                <c:pt idx="4">
                  <c:v>71.40177766980824</c:v>
                </c:pt>
                <c:pt idx="5">
                  <c:v>76.407653829408815</c:v>
                </c:pt>
                <c:pt idx="6">
                  <c:v>81.070585470350693</c:v>
                </c:pt>
                <c:pt idx="7">
                  <c:v>85.331434219953692</c:v>
                </c:pt>
                <c:pt idx="8">
                  <c:v>89.155352198506492</c:v>
                </c:pt>
                <c:pt idx="9">
                  <c:v>92.530601629017966</c:v>
                </c:pt>
                <c:pt idx="10">
                  <c:v>95.465254241349754</c:v>
                </c:pt>
                <c:pt idx="11">
                  <c:v>97.9826120762187</c:v>
                </c:pt>
                <c:pt idx="12">
                  <c:v>100.11624425597931</c:v>
                </c:pt>
                <c:pt idx="13">
                  <c:v>101.90534260655883</c:v>
                </c:pt>
                <c:pt idx="14">
                  <c:v>103.39080891799621</c:v>
                </c:pt>
                <c:pt idx="15">
                  <c:v>104.61220481180136</c:v>
                </c:pt>
                <c:pt idx="16">
                  <c:v>105.6054762344987</c:v>
                </c:pt>
                <c:pt idx="17">
                  <c:v>106.4012164473732</c:v>
                </c:pt>
                <c:pt idx="18">
                  <c:v>107.02313236330426</c:v>
                </c:pt>
                <c:pt idx="19">
                  <c:v>107.48629508289071</c:v>
                </c:pt>
                <c:pt idx="20">
                  <c:v>107.79465241209398</c:v>
                </c:pt>
                <c:pt idx="21">
                  <c:v>107.93713617982503</c:v>
                </c:pt>
                <c:pt idx="22">
                  <c:v>107.88152124450792</c:v>
                </c:pt>
                <c:pt idx="23">
                  <c:v>107.56509177263959</c:v>
                </c:pt>
                <c:pt idx="24">
                  <c:v>106.88149821179144</c:v>
                </c:pt>
                <c:pt idx="25">
                  <c:v>105.66488495770767</c:v>
                </c:pt>
                <c:pt idx="26">
                  <c:v>103.67750742735312</c:v>
                </c:pt>
                <c:pt idx="27">
                  <c:v>100.61904477623698</c:v>
                </c:pt>
                <c:pt idx="28">
                  <c:v>96.19630867658347</c:v>
                </c:pt>
                <c:pt idx="29">
                  <c:v>90.306690725413048</c:v>
                </c:pt>
                <c:pt idx="30">
                  <c:v>83.338141771525869</c:v>
                </c:pt>
                <c:pt idx="31">
                  <c:v>76.38755454495282</c:v>
                </c:pt>
                <c:pt idx="32">
                  <c:v>70.980841747905473</c:v>
                </c:pt>
                <c:pt idx="33">
                  <c:v>68.215204457156418</c:v>
                </c:pt>
                <c:pt idx="34">
                  <c:v>68.122998604574803</c:v>
                </c:pt>
                <c:pt idx="35">
                  <c:v>69.953588505010259</c:v>
                </c:pt>
                <c:pt idx="36">
                  <c:v>72.858672661484619</c:v>
                </c:pt>
                <c:pt idx="37">
                  <c:v>76.23145692708502</c:v>
                </c:pt>
                <c:pt idx="38">
                  <c:v>79.699893317522083</c:v>
                </c:pt>
                <c:pt idx="39">
                  <c:v>83.03950565195359</c:v>
                </c:pt>
                <c:pt idx="40">
                  <c:v>86.1103410317846</c:v>
                </c:pt>
                <c:pt idx="41">
                  <c:v>88.82126446109659</c:v>
                </c:pt>
                <c:pt idx="42">
                  <c:v>91.108973742149999</c:v>
                </c:pt>
                <c:pt idx="43">
                  <c:v>92.923635289555108</c:v>
                </c:pt>
                <c:pt idx="44">
                  <c:v>94.217622034559611</c:v>
                </c:pt>
                <c:pt idx="45">
                  <c:v>94.936642914893667</c:v>
                </c:pt>
                <c:pt idx="46">
                  <c:v>95.014666337822703</c:v>
                </c:pt>
                <c:pt idx="47">
                  <c:v>94.376346520691541</c:v>
                </c:pt>
                <c:pt idx="48">
                  <c:v>92.953201909293952</c:v>
                </c:pt>
                <c:pt idx="49">
                  <c:v>90.720730871337196</c:v>
                </c:pt>
                <c:pt idx="50">
                  <c:v>87.757886666423857</c:v>
                </c:pt>
                <c:pt idx="51">
                  <c:v>84.311005562634648</c:v>
                </c:pt>
                <c:pt idx="52">
                  <c:v>80.814186367276847</c:v>
                </c:pt>
                <c:pt idx="53">
                  <c:v>77.808988575970218</c:v>
                </c:pt>
                <c:pt idx="54">
                  <c:v>75.765261867388205</c:v>
                </c:pt>
                <c:pt idx="55">
                  <c:v>74.908539481561078</c:v>
                </c:pt>
                <c:pt idx="56">
                  <c:v>75.178937941474373</c:v>
                </c:pt>
                <c:pt idx="57">
                  <c:v>76.328333386873538</c:v>
                </c:pt>
                <c:pt idx="58">
                  <c:v>78.053139950416735</c:v>
                </c:pt>
                <c:pt idx="59">
                  <c:v>80.078982375259088</c:v>
                </c:pt>
                <c:pt idx="60">
                  <c:v>82.188506060399817</c:v>
                </c:pt>
                <c:pt idx="61">
                  <c:v>84.218484725209066</c:v>
                </c:pt>
                <c:pt idx="62">
                  <c:v>86.047618715731105</c:v>
                </c:pt>
                <c:pt idx="63">
                  <c:v>87.584325797932422</c:v>
                </c:pt>
                <c:pt idx="64">
                  <c:v>88.757185161409538</c:v>
                </c:pt>
                <c:pt idx="65">
                  <c:v>89.508682672928728</c:v>
                </c:pt>
                <c:pt idx="66">
                  <c:v>89.792872716485959</c:v>
                </c:pt>
                <c:pt idx="67">
                  <c:v>89.578003865485755</c:v>
                </c:pt>
                <c:pt idx="68">
                  <c:v>88.855195164174944</c:v>
                </c:pt>
                <c:pt idx="69">
                  <c:v>87.653068350395543</c:v>
                </c:pt>
                <c:pt idx="70">
                  <c:v>86.055045258966956</c:v>
                </c:pt>
                <c:pt idx="71">
                  <c:v>84.211043047492254</c:v>
                </c:pt>
                <c:pt idx="72">
                  <c:v>82.33153777739048</c:v>
                </c:pt>
                <c:pt idx="73">
                  <c:v>80.655302688010892</c:v>
                </c:pt>
                <c:pt idx="74">
                  <c:v>79.396043675456241</c:v>
                </c:pt>
                <c:pt idx="75">
                  <c:v>78.69016530028675</c:v>
                </c:pt>
                <c:pt idx="76">
                  <c:v>78.571419347350428</c:v>
                </c:pt>
                <c:pt idx="77">
                  <c:v>78.981463666165325</c:v>
                </c:pt>
                <c:pt idx="78">
                  <c:v>79.803456050087163</c:v>
                </c:pt>
                <c:pt idx="79">
                  <c:v>80.898063363465511</c:v>
                </c:pt>
                <c:pt idx="80">
                  <c:v>82.128951257737668</c:v>
                </c:pt>
                <c:pt idx="81">
                  <c:v>83.375717392339723</c:v>
                </c:pt>
                <c:pt idx="82">
                  <c:v>84.537950397019912</c:v>
                </c:pt>
                <c:pt idx="83">
                  <c:v>85.53477911084515</c:v>
                </c:pt>
                <c:pt idx="84">
                  <c:v>86.303015215997704</c:v>
                </c:pt>
                <c:pt idx="85">
                  <c:v>86.795728172877872</c:v>
                </c:pt>
                <c:pt idx="86">
                  <c:v>86.982283800647295</c:v>
                </c:pt>
                <c:pt idx="87">
                  <c:v>86.850325657514247</c:v>
                </c:pt>
                <c:pt idx="88">
                  <c:v>86.409556553308306</c:v>
                </c:pt>
                <c:pt idx="89">
                  <c:v>85.696265604456713</c:v>
                </c:pt>
                <c:pt idx="90">
                  <c:v>84.776402859293455</c:v>
                </c:pt>
                <c:pt idx="91">
                  <c:v>83.744149101795898</c:v>
                </c:pt>
                <c:pt idx="92">
                  <c:v>82.713307966665781</c:v>
                </c:pt>
                <c:pt idx="93">
                  <c:v>81.801212150215619</c:v>
                </c:pt>
                <c:pt idx="94">
                  <c:v>81.108643101873056</c:v>
                </c:pt>
                <c:pt idx="95">
                  <c:v>80.702232983545869</c:v>
                </c:pt>
                <c:pt idx="96">
                  <c:v>80.605428265718089</c:v>
                </c:pt>
                <c:pt idx="97">
                  <c:v>80.800166948307549</c:v>
                </c:pt>
                <c:pt idx="98">
                  <c:v>81.236707313179792</c:v>
                </c:pt>
                <c:pt idx="99">
                  <c:v>81.846651925124903</c:v>
                </c:pt>
                <c:pt idx="100">
                  <c:v>82.554868572513399</c:v>
                </c:pt>
                <c:pt idx="101">
                  <c:v>83.288200596967727</c:v>
                </c:pt>
                <c:pt idx="102">
                  <c:v>83.980822466105451</c:v>
                </c:pt>
                <c:pt idx="103">
                  <c:v>84.577107557084489</c:v>
                </c:pt>
                <c:pt idx="104">
                  <c:v>85.03308699432155</c:v>
                </c:pt>
                <c:pt idx="105">
                  <c:v>85.317384037914607</c:v>
                </c:pt>
                <c:pt idx="106">
                  <c:v>85.412174470645382</c:v>
                </c:pt>
                <c:pt idx="107">
                  <c:v>85.314347656492316</c:v>
                </c:pt>
                <c:pt idx="108">
                  <c:v>85.036644001397207</c:v>
                </c:pt>
                <c:pt idx="109">
                  <c:v>84.608157869102996</c:v>
                </c:pt>
                <c:pt idx="110">
                  <c:v>84.073333296594043</c:v>
                </c:pt>
                <c:pt idx="111">
                  <c:v>83.488628245059502</c:v>
                </c:pt>
                <c:pt idx="112">
                  <c:v>82.916537958994553</c:v>
                </c:pt>
                <c:pt idx="113">
                  <c:v>82.417600686536431</c:v>
                </c:pt>
                <c:pt idx="114">
                  <c:v>82.041989568402784</c:v>
                </c:pt>
                <c:pt idx="115">
                  <c:v>81.822760914251347</c:v>
                </c:pt>
                <c:pt idx="116">
                  <c:v>81.772413970339883</c:v>
                </c:pt>
                <c:pt idx="117">
                  <c:v>81.883285757050999</c:v>
                </c:pt>
                <c:pt idx="118">
                  <c:v>82.131076120592169</c:v>
                </c:pt>
                <c:pt idx="119">
                  <c:v>82.480082224600537</c:v>
                </c:pt>
                <c:pt idx="120">
                  <c:v>82.888711128361535</c:v>
                </c:pt>
                <c:pt idx="121">
                  <c:v>83.314303319421896</c:v>
                </c:pt>
                <c:pt idx="122">
                  <c:v>83.716870729771088</c:v>
                </c:pt>
                <c:pt idx="123">
                  <c:v>84.061777923294486</c:v>
                </c:pt>
                <c:pt idx="124">
                  <c:v>84.321601527521096</c:v>
                </c:pt>
                <c:pt idx="125">
                  <c:v>84.477428285627923</c:v>
                </c:pt>
                <c:pt idx="126">
                  <c:v>84.519764090618253</c:v>
                </c:pt>
                <c:pt idx="127">
                  <c:v>84.449083870621649</c:v>
                </c:pt>
                <c:pt idx="128">
                  <c:v>84.275903313398246</c:v>
                </c:pt>
                <c:pt idx="129">
                  <c:v>84.020146600082938</c:v>
                </c:pt>
                <c:pt idx="130">
                  <c:v>83.709571633708904</c:v>
                </c:pt>
                <c:pt idx="131">
                  <c:v>83.377135808706313</c:v>
                </c:pt>
                <c:pt idx="132">
                  <c:v>83.057437970942686</c:v>
                </c:pt>
                <c:pt idx="133">
                  <c:v>82.782683373107943</c:v>
                </c:pt>
                <c:pt idx="134">
                  <c:v>82.578857009568239</c:v>
                </c:pt>
                <c:pt idx="135">
                  <c:v>82.462828281045304</c:v>
                </c:pt>
                <c:pt idx="136">
                  <c:v>82.440902491922657</c:v>
                </c:pt>
                <c:pt idx="137">
                  <c:v>82.508961671996474</c:v>
                </c:pt>
                <c:pt idx="138">
                  <c:v>82.653958271060105</c:v>
                </c:pt>
                <c:pt idx="139">
                  <c:v>82.856284265150393</c:v>
                </c:pt>
                <c:pt idx="140">
                  <c:v>83.092488984172164</c:v>
                </c:pt>
                <c:pt idx="141">
                  <c:v>83.337920615433859</c:v>
                </c:pt>
                <c:pt idx="142">
                  <c:v>83.569032505912219</c:v>
                </c:pt>
                <c:pt idx="143">
                  <c:v>83.765248824884239</c:v>
                </c:pt>
                <c:pt idx="144">
                  <c:v>83.910383499423759</c:v>
                </c:pt>
                <c:pt idx="145">
                  <c:v>83.993644662432132</c:v>
                </c:pt>
                <c:pt idx="146">
                  <c:v>84.010248091821381</c:v>
                </c:pt>
                <c:pt idx="147">
                  <c:v>83.961629940243682</c:v>
                </c:pt>
                <c:pt idx="148">
                  <c:v>83.855216136117448</c:v>
                </c:pt>
                <c:pt idx="149">
                  <c:v>83.703696070390706</c:v>
                </c:pt>
                <c:pt idx="150">
                  <c:v>83.523778095321703</c:v>
                </c:pt>
                <c:pt idx="151">
                  <c:v>83.33447754180898</c:v>
                </c:pt>
                <c:pt idx="152">
                  <c:v>85.675374538260144</c:v>
                </c:pt>
                <c:pt idx="153">
                  <c:v>88.765606118026071</c:v>
                </c:pt>
                <c:pt idx="154">
                  <c:v>91.862323599458563</c:v>
                </c:pt>
                <c:pt idx="155">
                  <c:v>94.710403564800529</c:v>
                </c:pt>
                <c:pt idx="156">
                  <c:v>97.230241491456056</c:v>
                </c:pt>
                <c:pt idx="157">
                  <c:v>99.409601242616375</c:v>
                </c:pt>
                <c:pt idx="158">
                  <c:v>101.26518231464303</c:v>
                </c:pt>
                <c:pt idx="159">
                  <c:v>102.8265325954553</c:v>
                </c:pt>
                <c:pt idx="160">
                  <c:v>104.12812765700087</c:v>
                </c:pt>
                <c:pt idx="161">
                  <c:v>105.20506702526318</c:v>
                </c:pt>
                <c:pt idx="162">
                  <c:v>106.09068855575714</c:v>
                </c:pt>
                <c:pt idx="163">
                  <c:v>106.81532545540026</c:v>
                </c:pt>
                <c:pt idx="164">
                  <c:v>107.40577569100633</c:v>
                </c:pt>
                <c:pt idx="165">
                  <c:v>107.88521213626805</c:v>
                </c:pt>
                <c:pt idx="166">
                  <c:v>108.2733524481052</c:v>
                </c:pt>
                <c:pt idx="167">
                  <c:v>108.58676766331169</c:v>
                </c:pt>
                <c:pt idx="168">
                  <c:v>108.83925064170134</c:v>
                </c:pt>
                <c:pt idx="169">
                  <c:v>109.04219518933549</c:v>
                </c:pt>
                <c:pt idx="170">
                  <c:v>109.20495719083327</c:v>
                </c:pt>
                <c:pt idx="171">
                  <c:v>109.33518275698189</c:v>
                </c:pt>
                <c:pt idx="172">
                  <c:v>109.43909715486322</c:v>
                </c:pt>
                <c:pt idx="173">
                  <c:v>109.52175361995954</c:v>
                </c:pt>
                <c:pt idx="174">
                  <c:v>109.58724417302939</c:v>
                </c:pt>
                <c:pt idx="175">
                  <c:v>109.63887608917588</c:v>
                </c:pt>
                <c:pt idx="176">
                  <c:v>109.6793182576356</c:v>
                </c:pt>
                <c:pt idx="177">
                  <c:v>109.71072170961737</c:v>
                </c:pt>
                <c:pt idx="178">
                  <c:v>109.73481832697053</c:v>
                </c:pt>
                <c:pt idx="179">
                  <c:v>109.75300133371078</c:v>
                </c:pt>
                <c:pt idx="180">
                  <c:v>109.76639071082474</c:v>
                </c:pt>
                <c:pt idx="181">
                  <c:v>109.77588621720676</c:v>
                </c:pt>
                <c:pt idx="182">
                  <c:v>109.7822102752107</c:v>
                </c:pt>
                <c:pt idx="183">
                  <c:v>109.78594260141045</c:v>
                </c:pt>
                <c:pt idx="184">
                  <c:v>109.78754813563749</c:v>
                </c:pt>
                <c:pt idx="185">
                  <c:v>109.78739954280226</c:v>
                </c:pt>
                <c:pt idx="186">
                  <c:v>109.78579532831149</c:v>
                </c:pt>
                <c:pt idx="187">
                  <c:v>109.78297441382206</c:v>
                </c:pt>
                <c:pt idx="188">
                  <c:v>109.77912786013874</c:v>
                </c:pt>
                <c:pt idx="189">
                  <c:v>109.77440829303747</c:v>
                </c:pt>
                <c:pt idx="190">
                  <c:v>109.76893748093885</c:v>
                </c:pt>
                <c:pt idx="191">
                  <c:v>109.76281242651902</c:v>
                </c:pt>
                <c:pt idx="192">
                  <c:v>109.75611026397145</c:v>
                </c:pt>
                <c:pt idx="193">
                  <c:v>109.74889219672541</c:v>
                </c:pt>
                <c:pt idx="194">
                  <c:v>109.74120666448749</c:v>
                </c:pt>
                <c:pt idx="195">
                  <c:v>109.73309189143612</c:v>
                </c:pt>
                <c:pt idx="196">
                  <c:v>109.72457793757201</c:v>
                </c:pt>
                <c:pt idx="197">
                  <c:v>109.71568835122604</c:v>
                </c:pt>
                <c:pt idx="198">
                  <c:v>109.70644150142377</c:v>
                </c:pt>
                <c:pt idx="199">
                  <c:v>109.69685165329066</c:v>
                </c:pt>
                <c:pt idx="200">
                  <c:v>109.68692983721475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62-4311-B8C6-356FF6175D00}"/>
            </c:ext>
          </c:extLst>
        </c:ser>
        <c:ser>
          <c:idx val="1"/>
          <c:order val="1"/>
          <c:tx>
            <c:strRef>
              <c:f>各種サイクル図!$Q$16</c:f>
              <c:strCache>
                <c:ptCount val="1"/>
                <c:pt idx="0">
                  <c:v>感染者数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各種サイクル図!$Y$18:$Y$218</c:f>
              <c:numCache>
                <c:formatCode>0.0_ </c:formatCode>
                <c:ptCount val="20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  <c:pt idx="192">
                  <c:v>3840</c:v>
                </c:pt>
                <c:pt idx="193">
                  <c:v>3860</c:v>
                </c:pt>
                <c:pt idx="194">
                  <c:v>3880</c:v>
                </c:pt>
                <c:pt idx="195">
                  <c:v>3900</c:v>
                </c:pt>
                <c:pt idx="196">
                  <c:v>3920</c:v>
                </c:pt>
                <c:pt idx="197">
                  <c:v>3940</c:v>
                </c:pt>
                <c:pt idx="198">
                  <c:v>3960</c:v>
                </c:pt>
                <c:pt idx="199">
                  <c:v>3980</c:v>
                </c:pt>
                <c:pt idx="200">
                  <c:v>4000</c:v>
                </c:pt>
              </c:numCache>
            </c:numRef>
          </c:xVal>
          <c:yVal>
            <c:numRef>
              <c:f>各種サイクル図!$AB$18:$AB$218</c:f>
              <c:numCache>
                <c:formatCode>0.00_ </c:formatCode>
                <c:ptCount val="201"/>
                <c:pt idx="0">
                  <c:v>1</c:v>
                </c:pt>
                <c:pt idx="1">
                  <c:v>0.19999999999999984</c:v>
                </c:pt>
                <c:pt idx="2">
                  <c:v>6.5221818181818048E-2</c:v>
                </c:pt>
                <c:pt idx="3">
                  <c:v>2.9809330433129444E-2</c:v>
                </c:pt>
                <c:pt idx="4">
                  <c:v>1.7505303213858618E-2</c:v>
                </c:pt>
                <c:pt idx="5">
                  <c:v>1.2492531220985686E-2</c:v>
                </c:pt>
                <c:pt idx="6">
                  <c:v>1.0416068802682059E-2</c:v>
                </c:pt>
                <c:pt idx="7">
                  <c:v>9.8504143045072823E-3</c:v>
                </c:pt>
                <c:pt idx="8">
                  <c:v>1.0322785221837209E-2</c:v>
                </c:pt>
                <c:pt idx="9">
                  <c:v>1.1765172029101212E-2</c:v>
                </c:pt>
                <c:pt idx="10">
                  <c:v>1.4362150677817886E-2</c:v>
                </c:pt>
                <c:pt idx="11">
                  <c:v>1.8543922104033109E-2</c:v>
                </c:pt>
                <c:pt idx="12">
                  <c:v>2.506364411735313E-2</c:v>
                </c:pt>
                <c:pt idx="13">
                  <c:v>3.515902587619562E-2</c:v>
                </c:pt>
                <c:pt idx="14">
                  <c:v>5.0830395986842331E-2</c:v>
                </c:pt>
                <c:pt idx="15">
                  <c:v>7.5299102221998371E-2</c:v>
                </c:pt>
                <c:pt idx="16">
                  <c:v>0.11375382026902064</c:v>
                </c:pt>
                <c:pt idx="17">
                  <c:v>0.1745588124430632</c:v>
                </c:pt>
                <c:pt idx="18">
                  <c:v>0.2711996672101557</c:v>
                </c:pt>
                <c:pt idx="19">
                  <c:v>0.42539164192704165</c:v>
                </c:pt>
                <c:pt idx="20">
                  <c:v>0.67197887527212719</c:v>
                </c:pt>
                <c:pt idx="21">
                  <c:v>1.0664786276453642</c:v>
                </c:pt>
                <c:pt idx="22">
                  <c:v>1.6962249451153695</c:v>
                </c:pt>
                <c:pt idx="23">
                  <c:v>2.6955669137309024</c:v>
                </c:pt>
                <c:pt idx="24">
                  <c:v>4.2632067451832256</c:v>
                </c:pt>
                <c:pt idx="25">
                  <c:v>6.6725834334999279</c:v>
                </c:pt>
                <c:pt idx="26">
                  <c:v>10.248802827415492</c:v>
                </c:pt>
                <c:pt idx="27">
                  <c:v>15.252885122844843</c:v>
                </c:pt>
                <c:pt idx="28">
                  <c:v>21.580652424570928</c:v>
                </c:pt>
                <c:pt idx="29">
                  <c:v>28.242846025255098</c:v>
                </c:pt>
                <c:pt idx="30">
                  <c:v>32.969585043741063</c:v>
                </c:pt>
                <c:pt idx="31">
                  <c:v>32.973389816827037</c:v>
                </c:pt>
                <c:pt idx="32">
                  <c:v>27.476768899129763</c:v>
                </c:pt>
                <c:pt idx="33">
                  <c:v>19.331011540219841</c:v>
                </c:pt>
                <c:pt idx="34">
                  <c:v>12.317042169694073</c:v>
                </c:pt>
                <c:pt idx="35">
                  <c:v>7.8207301472313189</c:v>
                </c:pt>
                <c:pt idx="36">
                  <c:v>5.3093851774442307</c:v>
                </c:pt>
                <c:pt idx="37">
                  <c:v>3.9746489828073099</c:v>
                </c:pt>
                <c:pt idx="38">
                  <c:v>3.2971898027884752</c:v>
                </c:pt>
                <c:pt idx="39">
                  <c:v>3.0096664099282391</c:v>
                </c:pt>
                <c:pt idx="40">
                  <c:v>2.9884426506573005</c:v>
                </c:pt>
                <c:pt idx="41">
                  <c:v>3.1876169285914293</c:v>
                </c:pt>
                <c:pt idx="42">
                  <c:v>3.607459060570676</c:v>
                </c:pt>
                <c:pt idx="43">
                  <c:v>4.2806663672392791</c:v>
                </c:pt>
                <c:pt idx="44">
                  <c:v>5.2659355600953006</c:v>
                </c:pt>
                <c:pt idx="45">
                  <c:v>6.6415186701304414</c:v>
                </c:pt>
                <c:pt idx="46">
                  <c:v>8.4910450034401137</c:v>
                </c:pt>
                <c:pt idx="47">
                  <c:v>10.871526385231061</c:v>
                </c:pt>
                <c:pt idx="48">
                  <c:v>13.752832206962724</c:v>
                </c:pt>
                <c:pt idx="49">
                  <c:v>16.928042728039998</c:v>
                </c:pt>
                <c:pt idx="50">
                  <c:v>19.92934307617632</c:v>
                </c:pt>
                <c:pt idx="51">
                  <c:v>22.045625668192322</c:v>
                </c:pt>
                <c:pt idx="52">
                  <c:v>22.56290717203305</c:v>
                </c:pt>
                <c:pt idx="53">
                  <c:v>21.198764472484854</c:v>
                </c:pt>
                <c:pt idx="54">
                  <c:v>18.388141671457316</c:v>
                </c:pt>
                <c:pt idx="55">
                  <c:v>15.048235184365009</c:v>
                </c:pt>
                <c:pt idx="56">
                  <c:v>12.005556482094732</c:v>
                </c:pt>
                <c:pt idx="57">
                  <c:v>9.656003175191632</c:v>
                </c:pt>
                <c:pt idx="58">
                  <c:v>8.0326359337860396</c:v>
                </c:pt>
                <c:pt idx="59">
                  <c:v>7.0147030272671138</c:v>
                </c:pt>
                <c:pt idx="60">
                  <c:v>6.4668236948496798</c:v>
                </c:pt>
                <c:pt idx="61">
                  <c:v>6.2891421876068776</c:v>
                </c:pt>
                <c:pt idx="62">
                  <c:v>6.4227464186724266</c:v>
                </c:pt>
                <c:pt idx="63">
                  <c:v>6.8411424199296302</c:v>
                </c:pt>
                <c:pt idx="64">
                  <c:v>7.5391018969625065</c:v>
                </c:pt>
                <c:pt idx="65">
                  <c:v>8.5204852155039337</c:v>
                </c:pt>
                <c:pt idx="66">
                  <c:v>9.7832925614701995</c:v>
                </c:pt>
                <c:pt idx="67">
                  <c:v>11.299986087815496</c:v>
                </c:pt>
                <c:pt idx="68">
                  <c:v>12.993538651087023</c:v>
                </c:pt>
                <c:pt idx="69">
                  <c:v>14.71550325408708</c:v>
                </c:pt>
                <c:pt idx="70">
                  <c:v>16.241113046896025</c:v>
                </c:pt>
                <c:pt idx="71">
                  <c:v>17.30200019246324</c:v>
                </c:pt>
                <c:pt idx="72">
                  <c:v>17.66646739990254</c:v>
                </c:pt>
                <c:pt idx="73">
                  <c:v>17.241710875172174</c:v>
                </c:pt>
                <c:pt idx="74">
                  <c:v>16.13353895273616</c:v>
                </c:pt>
                <c:pt idx="75">
                  <c:v>14.609000967210587</c:v>
                </c:pt>
                <c:pt idx="76">
                  <c:v>12.981031856353809</c:v>
                </c:pt>
                <c:pt idx="77">
                  <c:v>11.497482484771545</c:v>
                </c:pt>
                <c:pt idx="78">
                  <c:v>10.296629398188996</c:v>
                </c:pt>
                <c:pt idx="79">
                  <c:v>9.4243292812288644</c:v>
                </c:pt>
                <c:pt idx="80">
                  <c:v>8.8735104151955184</c:v>
                </c:pt>
                <c:pt idx="81">
                  <c:v>8.6170200897953677</c:v>
                </c:pt>
                <c:pt idx="82">
                  <c:v>8.6257854727060455</c:v>
                </c:pt>
                <c:pt idx="83">
                  <c:v>8.8751639135409608</c:v>
                </c:pt>
                <c:pt idx="84">
                  <c:v>9.3440805244735206</c:v>
                </c:pt>
                <c:pt idx="85">
                  <c:v>10.010055243921979</c:v>
                </c:pt>
                <c:pt idx="86">
                  <c:v>10.841865570804643</c:v>
                </c:pt>
                <c:pt idx="87">
                  <c:v>11.791339901392067</c:v>
                </c:pt>
                <c:pt idx="88">
                  <c:v>12.786621147592161</c:v>
                </c:pt>
                <c:pt idx="89">
                  <c:v>13.730649168694065</c:v>
                </c:pt>
                <c:pt idx="90">
                  <c:v>14.509319425274398</c:v>
                </c:pt>
                <c:pt idx="91">
                  <c:v>15.011830386195228</c:v>
                </c:pt>
                <c:pt idx="92">
                  <c:v>15.159840705462454</c:v>
                </c:pt>
                <c:pt idx="93">
                  <c:v>14.934253046453822</c:v>
                </c:pt>
                <c:pt idx="94">
                  <c:v>14.385106995737528</c:v>
                </c:pt>
                <c:pt idx="95">
                  <c:v>13.61704922745125</c:v>
                </c:pt>
                <c:pt idx="96">
                  <c:v>12.757181475801163</c:v>
                </c:pt>
                <c:pt idx="97">
                  <c:v>11.92197235588935</c:v>
                </c:pt>
                <c:pt idx="98">
                  <c:v>11.197164205125855</c:v>
                </c:pt>
                <c:pt idx="99">
                  <c:v>10.633733825340283</c:v>
                </c:pt>
                <c:pt idx="100">
                  <c:v>10.254318440268987</c:v>
                </c:pt>
                <c:pt idx="101">
                  <c:v>10.062735427021572</c:v>
                </c:pt>
                <c:pt idx="102">
                  <c:v>10.051835616178103</c:v>
                </c:pt>
                <c:pt idx="103">
                  <c:v>10.208038519999386</c:v>
                </c:pt>
                <c:pt idx="104">
                  <c:v>10.512754404469003</c:v>
                </c:pt>
                <c:pt idx="105">
                  <c:v>10.941612631334589</c:v>
                </c:pt>
                <c:pt idx="106">
                  <c:v>11.4626217733455</c:v>
                </c:pt>
                <c:pt idx="107">
                  <c:v>12.034517045758603</c:v>
                </c:pt>
                <c:pt idx="108">
                  <c:v>12.60669026111737</c:v>
                </c:pt>
                <c:pt idx="109">
                  <c:v>13.12204490137508</c:v>
                </c:pt>
                <c:pt idx="110">
                  <c:v>13.523524216568934</c:v>
                </c:pt>
                <c:pt idx="111">
                  <c:v>13.763701994730921</c:v>
                </c:pt>
                <c:pt idx="112">
                  <c:v>13.815000384002044</c:v>
                </c:pt>
                <c:pt idx="113">
                  <c:v>13.676807705845064</c:v>
                </c:pt>
                <c:pt idx="114">
                  <c:v>13.376224522160122</c:v>
                </c:pt>
                <c:pt idx="115">
                  <c:v>12.961665222920054</c:v>
                </c:pt>
                <c:pt idx="116">
                  <c:v>12.491756407133233</c:v>
                </c:pt>
                <c:pt idx="117">
                  <c:v>12.023789420244622</c:v>
                </c:pt>
                <c:pt idx="118">
                  <c:v>11.605347819287298</c:v>
                </c:pt>
                <c:pt idx="119">
                  <c:v>11.270485104356702</c:v>
                </c:pt>
                <c:pt idx="120">
                  <c:v>11.039687810486726</c:v>
                </c:pt>
                <c:pt idx="121">
                  <c:v>10.921884042410751</c:v>
                </c:pt>
                <c:pt idx="122">
                  <c:v>10.916895795884358</c:v>
                </c:pt>
                <c:pt idx="123">
                  <c:v>11.017384702862014</c:v>
                </c:pt>
                <c:pt idx="124">
                  <c:v>11.209998005637704</c:v>
                </c:pt>
                <c:pt idx="125">
                  <c:v>11.475881633298821</c:v>
                </c:pt>
                <c:pt idx="126">
                  <c:v>11.790989591293714</c:v>
                </c:pt>
                <c:pt idx="127">
                  <c:v>12.126730216332204</c:v>
                </c:pt>
                <c:pt idx="128">
                  <c:v>12.451459954438356</c:v>
                </c:pt>
                <c:pt idx="129">
                  <c:v>12.733132891103164</c:v>
                </c:pt>
                <c:pt idx="130">
                  <c:v>12.943019721428648</c:v>
                </c:pt>
                <c:pt idx="131">
                  <c:v>13.059891555229871</c:v>
                </c:pt>
                <c:pt idx="132">
                  <c:v>13.07362088910719</c:v>
                </c:pt>
                <c:pt idx="133">
                  <c:v>12.987054056156186</c:v>
                </c:pt>
                <c:pt idx="134">
                  <c:v>12.815422356968963</c:v>
                </c:pt>
                <c:pt idx="135">
                  <c:v>12.583367971031768</c:v>
                </c:pt>
                <c:pt idx="136">
                  <c:v>12.320474721585782</c:v>
                </c:pt>
                <c:pt idx="137">
                  <c:v>12.056590602649049</c:v>
                </c:pt>
                <c:pt idx="138">
                  <c:v>11.818051923645108</c:v>
                </c:pt>
                <c:pt idx="139">
                  <c:v>11.625358569367314</c:v>
                </c:pt>
                <c:pt idx="140">
                  <c:v>11.49225777401989</c:v>
                </c:pt>
                <c:pt idx="141">
                  <c:v>11.42582948576446</c:v>
                </c:pt>
                <c:pt idx="142">
                  <c:v>11.427087409838467</c:v>
                </c:pt>
                <c:pt idx="143">
                  <c:v>11.491727930978117</c:v>
                </c:pt>
                <c:pt idx="144">
                  <c:v>11.610850858611979</c:v>
                </c:pt>
                <c:pt idx="145">
                  <c:v>11.771651900605892</c:v>
                </c:pt>
                <c:pt idx="146">
                  <c:v>11.958202823298148</c:v>
                </c:pt>
                <c:pt idx="147">
                  <c:v>12.152475238724161</c:v>
                </c:pt>
                <c:pt idx="148">
                  <c:v>12.335723853717411</c:v>
                </c:pt>
                <c:pt idx="149">
                  <c:v>12.49023110505698</c:v>
                </c:pt>
                <c:pt idx="150">
                  <c:v>12.601253093342127</c:v>
                </c:pt>
                <c:pt idx="151">
                  <c:v>5.0980974608436496</c:v>
                </c:pt>
                <c:pt idx="152">
                  <c:v>2.0393789832092417</c:v>
                </c:pt>
                <c:pt idx="153">
                  <c:v>0.93038302395100336</c:v>
                </c:pt>
                <c:pt idx="154">
                  <c:v>0.49345147470878098</c:v>
                </c:pt>
                <c:pt idx="155">
                  <c:v>0.29838801767382411</c:v>
                </c:pt>
                <c:pt idx="156">
                  <c:v>0.20082996146881046</c:v>
                </c:pt>
                <c:pt idx="157">
                  <c:v>0.14731395730587737</c:v>
                </c:pt>
                <c:pt idx="158">
                  <c:v>0.11576379038857415</c:v>
                </c:pt>
                <c:pt idx="159">
                  <c:v>9.6126127517475249E-2</c:v>
                </c:pt>
                <c:pt idx="160">
                  <c:v>8.3421789198853097E-2</c:v>
                </c:pt>
                <c:pt idx="161">
                  <c:v>7.5002450443601196E-2</c:v>
                </c:pt>
                <c:pt idx="162">
                  <c:v>6.9371387113711103E-2</c:v>
                </c:pt>
                <c:pt idx="163">
                  <c:v>6.5637578017140347E-2</c:v>
                </c:pt>
                <c:pt idx="164">
                  <c:v>6.3246257364697148E-2</c:v>
                </c:pt>
                <c:pt idx="165">
                  <c:v>6.1838308179884206E-2</c:v>
                </c:pt>
                <c:pt idx="166">
                  <c:v>6.1173242819418688E-2</c:v>
                </c:pt>
                <c:pt idx="167">
                  <c:v>6.108518141326065E-2</c:v>
                </c:pt>
                <c:pt idx="168">
                  <c:v>6.1456727381814437E-2</c:v>
                </c:pt>
                <c:pt idx="169">
                  <c:v>6.2202935912169167E-2</c:v>
                </c:pt>
                <c:pt idx="170">
                  <c:v>6.3261174838556755E-2</c:v>
                </c:pt>
                <c:pt idx="171">
                  <c:v>6.4584533620382995E-2</c:v>
                </c:pt>
                <c:pt idx="172">
                  <c:v>6.6137429087203561E-2</c:v>
                </c:pt>
                <c:pt idx="173">
                  <c:v>6.789260611921058E-2</c:v>
                </c:pt>
                <c:pt idx="174">
                  <c:v>6.9829044929386366E-2</c:v>
                </c:pt>
                <c:pt idx="175">
                  <c:v>7.1930470442088293E-2</c:v>
                </c:pt>
                <c:pt idx="176">
                  <c:v>7.4184269752728627E-2</c:v>
                </c:pt>
                <c:pt idx="177">
                  <c:v>7.6580691561709741E-2</c:v>
                </c:pt>
                <c:pt idx="178">
                  <c:v>7.9112244067427118E-2</c:v>
                </c:pt>
                <c:pt idx="179">
                  <c:v>8.1773235016390194E-2</c:v>
                </c:pt>
                <c:pt idx="180">
                  <c:v>8.4559415297352919E-2</c:v>
                </c:pt>
                <c:pt idx="181">
                  <c:v>8.7467699151630413E-2</c:v>
                </c:pt>
                <c:pt idx="182">
                  <c:v>9.0495941911397412E-2</c:v>
                </c:pt>
                <c:pt idx="183">
                  <c:v>9.3642761517050921E-2</c:v>
                </c:pt>
                <c:pt idx="184">
                  <c:v>9.690739375548299E-2</c:v>
                </c:pt>
                <c:pt idx="185">
                  <c:v>0.10028957375032956</c:v>
                </c:pt>
                <c:pt idx="186">
                  <c:v>0.10378943807878704</c:v>
                </c:pt>
                <c:pt idx="187">
                  <c:v>0.10740744322173688</c:v>
                </c:pt>
                <c:pt idx="188">
                  <c:v>0.11114429703080458</c:v>
                </c:pt>
                <c:pt idx="189">
                  <c:v>0.11500090062279109</c:v>
                </c:pt>
                <c:pt idx="190">
                  <c:v>0.11897829866033333</c:v>
                </c:pt>
                <c:pt idx="191">
                  <c:v>0.12307763639709707</c:v>
                </c:pt>
                <c:pt idx="192">
                  <c:v>0.12730012219073764</c:v>
                </c:pt>
                <c:pt idx="193">
                  <c:v>0.13164699444162709</c:v>
                </c:pt>
                <c:pt idx="194">
                  <c:v>0.13611949211732555</c:v>
                </c:pt>
                <c:pt idx="195">
                  <c:v>0.14071882818457901</c:v>
                </c:pt>
                <c:pt idx="196">
                  <c:v>0.14544616540148037</c:v>
                </c:pt>
                <c:pt idx="197">
                  <c:v>0.15030259402920865</c:v>
                </c:pt>
                <c:pt idx="198">
                  <c:v>0.15528911111061422</c:v>
                </c:pt>
                <c:pt idx="199">
                  <c:v>0.16040660103576992</c:v>
                </c:pt>
                <c:pt idx="200">
                  <c:v>0.16565581717547448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62-4311-B8C6-356FF617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4000"/>
        </c:scaling>
        <c:delete val="1"/>
        <c:axPos val="b"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  <c:majorUnit val="1000"/>
      </c:valAx>
      <c:valAx>
        <c:axId val="1856829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34977024921621"/>
          <c:y val="0.45245805122166616"/>
          <c:w val="0.16178735536274128"/>
          <c:h val="0.139778749098960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東京都 </a:t>
            </a:r>
            <a:r>
              <a:rPr lang="en-US" altLang="ja-JP" sz="1200"/>
              <a:t>20-22</a:t>
            </a:r>
            <a:r>
              <a:rPr lang="ja-JP" altLang="en-US" sz="1200"/>
              <a:t>時滞留者人口と新型コロナ・ウィルス感染者数</a:t>
            </a:r>
            <a:endParaRPr lang="en-US" altLang="ja-JP" sz="1200"/>
          </a:p>
          <a:p>
            <a:pPr>
              <a:defRPr/>
            </a:pPr>
            <a:r>
              <a:rPr lang="ja-JP" altLang="en-US" sz="1200"/>
              <a:t>（六週移動平均）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5871420544564518E-2"/>
          <c:y val="0.13471514490097566"/>
          <c:w val="0.88094330089551165"/>
          <c:h val="0.6647219872142932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'夜間滞留人口と感染者数（元データ）'!$H$5</c:f>
              <c:strCache>
                <c:ptCount val="1"/>
                <c:pt idx="0">
                  <c:v>感染者数（六週移動平均）左軸</c:v>
                </c:pt>
              </c:strCache>
            </c:strRef>
          </c:tx>
          <c:spPr>
            <a:ln w="15875" cap="rnd">
              <a:solidFill>
                <a:schemeClr val="accent2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'夜間滞留人口と感染者数（元データ）'!$F$6:$F$71</c:f>
              <c:numCache>
                <c:formatCode>m"月"d"日"</c:formatCode>
                <c:ptCount val="66"/>
                <c:pt idx="0">
                  <c:v>43897</c:v>
                </c:pt>
                <c:pt idx="1">
                  <c:v>43904</c:v>
                </c:pt>
                <c:pt idx="2">
                  <c:v>43911</c:v>
                </c:pt>
                <c:pt idx="3">
                  <c:v>43918</c:v>
                </c:pt>
                <c:pt idx="4">
                  <c:v>43925</c:v>
                </c:pt>
                <c:pt idx="5">
                  <c:v>43932</c:v>
                </c:pt>
                <c:pt idx="6">
                  <c:v>43939</c:v>
                </c:pt>
                <c:pt idx="7">
                  <c:v>43946</c:v>
                </c:pt>
                <c:pt idx="8">
                  <c:v>43953</c:v>
                </c:pt>
                <c:pt idx="9">
                  <c:v>43960</c:v>
                </c:pt>
                <c:pt idx="10">
                  <c:v>43967</c:v>
                </c:pt>
                <c:pt idx="11">
                  <c:v>43974</c:v>
                </c:pt>
                <c:pt idx="12">
                  <c:v>43981</c:v>
                </c:pt>
                <c:pt idx="13">
                  <c:v>43988</c:v>
                </c:pt>
                <c:pt idx="14">
                  <c:v>43995</c:v>
                </c:pt>
                <c:pt idx="15">
                  <c:v>44002</c:v>
                </c:pt>
                <c:pt idx="16">
                  <c:v>44009</c:v>
                </c:pt>
                <c:pt idx="17">
                  <c:v>44016</c:v>
                </c:pt>
                <c:pt idx="18">
                  <c:v>44023</c:v>
                </c:pt>
                <c:pt idx="19">
                  <c:v>44030</c:v>
                </c:pt>
                <c:pt idx="20">
                  <c:v>44037</c:v>
                </c:pt>
                <c:pt idx="21">
                  <c:v>44044</c:v>
                </c:pt>
                <c:pt idx="22">
                  <c:v>44051</c:v>
                </c:pt>
                <c:pt idx="23">
                  <c:v>44058</c:v>
                </c:pt>
                <c:pt idx="24">
                  <c:v>44065</c:v>
                </c:pt>
                <c:pt idx="25">
                  <c:v>44072</c:v>
                </c:pt>
                <c:pt idx="26">
                  <c:v>44079</c:v>
                </c:pt>
                <c:pt idx="27">
                  <c:v>44086</c:v>
                </c:pt>
                <c:pt idx="28">
                  <c:v>44093</c:v>
                </c:pt>
                <c:pt idx="29">
                  <c:v>44100</c:v>
                </c:pt>
                <c:pt idx="30">
                  <c:v>44107</c:v>
                </c:pt>
                <c:pt idx="31">
                  <c:v>44114</c:v>
                </c:pt>
                <c:pt idx="32">
                  <c:v>44121</c:v>
                </c:pt>
                <c:pt idx="33">
                  <c:v>44128</c:v>
                </c:pt>
                <c:pt idx="34">
                  <c:v>44135</c:v>
                </c:pt>
                <c:pt idx="35">
                  <c:v>44142</c:v>
                </c:pt>
                <c:pt idx="36">
                  <c:v>44149</c:v>
                </c:pt>
                <c:pt idx="37">
                  <c:v>44156</c:v>
                </c:pt>
                <c:pt idx="38">
                  <c:v>44163</c:v>
                </c:pt>
                <c:pt idx="39">
                  <c:v>44170</c:v>
                </c:pt>
                <c:pt idx="40">
                  <c:v>44177</c:v>
                </c:pt>
                <c:pt idx="41">
                  <c:v>44184</c:v>
                </c:pt>
                <c:pt idx="42">
                  <c:v>44191</c:v>
                </c:pt>
                <c:pt idx="43">
                  <c:v>44198</c:v>
                </c:pt>
                <c:pt idx="44">
                  <c:v>44205</c:v>
                </c:pt>
                <c:pt idx="45">
                  <c:v>44212</c:v>
                </c:pt>
                <c:pt idx="46">
                  <c:v>44219</c:v>
                </c:pt>
                <c:pt idx="47">
                  <c:v>44226</c:v>
                </c:pt>
                <c:pt idx="48">
                  <c:v>44233</c:v>
                </c:pt>
                <c:pt idx="49">
                  <c:v>44240</c:v>
                </c:pt>
                <c:pt idx="50">
                  <c:v>44247</c:v>
                </c:pt>
                <c:pt idx="51">
                  <c:v>44254</c:v>
                </c:pt>
                <c:pt idx="52">
                  <c:v>44261</c:v>
                </c:pt>
                <c:pt idx="53">
                  <c:v>44268</c:v>
                </c:pt>
                <c:pt idx="54">
                  <c:v>44275</c:v>
                </c:pt>
                <c:pt idx="55">
                  <c:v>44282</c:v>
                </c:pt>
                <c:pt idx="56">
                  <c:v>44289</c:v>
                </c:pt>
                <c:pt idx="57">
                  <c:v>44296</c:v>
                </c:pt>
                <c:pt idx="58">
                  <c:v>44303</c:v>
                </c:pt>
                <c:pt idx="59">
                  <c:v>44310</c:v>
                </c:pt>
                <c:pt idx="60">
                  <c:v>44317</c:v>
                </c:pt>
                <c:pt idx="61">
                  <c:v>44324</c:v>
                </c:pt>
                <c:pt idx="62">
                  <c:v>44331</c:v>
                </c:pt>
                <c:pt idx="63">
                  <c:v>44338</c:v>
                </c:pt>
                <c:pt idx="64">
                  <c:v>44345</c:v>
                </c:pt>
                <c:pt idx="65">
                  <c:v>44352</c:v>
                </c:pt>
              </c:numCache>
            </c:numRef>
          </c:xVal>
          <c:yVal>
            <c:numRef>
              <c:f>'夜間滞留人口と感染者数（元データ）'!$H$6:$H$71</c:f>
              <c:numCache>
                <c:formatCode>#,##0_);[Red]\(#,##0\)</c:formatCode>
                <c:ptCount val="66"/>
                <c:pt idx="5">
                  <c:v>469.5</c:v>
                </c:pt>
                <c:pt idx="6">
                  <c:v>622.66666666666663</c:v>
                </c:pt>
                <c:pt idx="7">
                  <c:v>718.33333333333337</c:v>
                </c:pt>
                <c:pt idx="8">
                  <c:v>771.5</c:v>
                </c:pt>
                <c:pt idx="9">
                  <c:v>715.83333333333337</c:v>
                </c:pt>
                <c:pt idx="10">
                  <c:v>563.16666666666663</c:v>
                </c:pt>
                <c:pt idx="11">
                  <c:v>390.83333333333331</c:v>
                </c:pt>
                <c:pt idx="12">
                  <c:v>254.16666666666666</c:v>
                </c:pt>
                <c:pt idx="13">
                  <c:v>171.5</c:v>
                </c:pt>
                <c:pt idx="14">
                  <c:v>129.5</c:v>
                </c:pt>
                <c:pt idx="15">
                  <c:v>153</c:v>
                </c:pt>
                <c:pt idx="16">
                  <c:v>232</c:v>
                </c:pt>
                <c:pt idx="17">
                  <c:v>383.83333333333331</c:v>
                </c:pt>
                <c:pt idx="18">
                  <c:v>599</c:v>
                </c:pt>
                <c:pt idx="19">
                  <c:v>868.5</c:v>
                </c:pt>
                <c:pt idx="20">
                  <c:v>1163.8333333333333</c:v>
                </c:pt>
                <c:pt idx="21">
                  <c:v>1488.8333333333333</c:v>
                </c:pt>
                <c:pt idx="22">
                  <c:v>1728</c:v>
                </c:pt>
                <c:pt idx="23">
                  <c:v>1862</c:v>
                </c:pt>
                <c:pt idx="24">
                  <c:v>1868.6666666666667</c:v>
                </c:pt>
                <c:pt idx="25">
                  <c:v>1769.6666666666667</c:v>
                </c:pt>
                <c:pt idx="26">
                  <c:v>1627.1666666666667</c:v>
                </c:pt>
                <c:pt idx="27">
                  <c:v>1453.3333333333333</c:v>
                </c:pt>
                <c:pt idx="28">
                  <c:v>1295</c:v>
                </c:pt>
                <c:pt idx="29">
                  <c:v>1216.6666666666667</c:v>
                </c:pt>
                <c:pt idx="30">
                  <c:v>1164.5</c:v>
                </c:pt>
                <c:pt idx="31">
                  <c:v>1186</c:v>
                </c:pt>
                <c:pt idx="32">
                  <c:v>1176.8333333333333</c:v>
                </c:pt>
                <c:pt idx="33">
                  <c:v>1173.8333333333333</c:v>
                </c:pt>
                <c:pt idx="34">
                  <c:v>1215.1666666666667</c:v>
                </c:pt>
                <c:pt idx="35">
                  <c:v>1329.8333333333333</c:v>
                </c:pt>
                <c:pt idx="36">
                  <c:v>1576.5</c:v>
                </c:pt>
                <c:pt idx="37">
                  <c:v>1843.8333333333333</c:v>
                </c:pt>
                <c:pt idx="38">
                  <c:v>2186.1666666666665</c:v>
                </c:pt>
                <c:pt idx="39">
                  <c:v>2546</c:v>
                </c:pt>
                <c:pt idx="40">
                  <c:v>3007.8333333333335</c:v>
                </c:pt>
                <c:pt idx="41">
                  <c:v>3472.5</c:v>
                </c:pt>
                <c:pt idx="42">
                  <c:v>4056.6666666666665</c:v>
                </c:pt>
                <c:pt idx="43">
                  <c:v>5324.666666666667</c:v>
                </c:pt>
                <c:pt idx="44">
                  <c:v>6664.833333333333</c:v>
                </c:pt>
                <c:pt idx="45">
                  <c:v>7751.666666666667</c:v>
                </c:pt>
                <c:pt idx="46">
                  <c:v>8183.5</c:v>
                </c:pt>
                <c:pt idx="47">
                  <c:v>8106.5</c:v>
                </c:pt>
                <c:pt idx="48">
                  <c:v>7583</c:v>
                </c:pt>
                <c:pt idx="49">
                  <c:v>6256</c:v>
                </c:pt>
                <c:pt idx="50">
                  <c:v>4702.666666666667</c:v>
                </c:pt>
                <c:pt idx="51">
                  <c:v>3378.6666666666665</c:v>
                </c:pt>
                <c:pt idx="52">
                  <c:v>2594.1666666666665</c:v>
                </c:pt>
                <c:pt idx="53">
                  <c:v>2217.3333333333335</c:v>
                </c:pt>
                <c:pt idx="54">
                  <c:v>2104.6666666666665</c:v>
                </c:pt>
                <c:pt idx="55">
                  <c:v>2127.6666666666665</c:v>
                </c:pt>
                <c:pt idx="56">
                  <c:v>2329.5</c:v>
                </c:pt>
                <c:pt idx="57">
                  <c:v>2642.6666666666665</c:v>
                </c:pt>
                <c:pt idx="58">
                  <c:v>3137</c:v>
                </c:pt>
                <c:pt idx="59">
                  <c:v>3692.8333333333335</c:v>
                </c:pt>
                <c:pt idx="60">
                  <c:v>4201.666666666667</c:v>
                </c:pt>
                <c:pt idx="61">
                  <c:v>4728.666666666667</c:v>
                </c:pt>
                <c:pt idx="62">
                  <c:v>4973.166666666667</c:v>
                </c:pt>
                <c:pt idx="63">
                  <c:v>5017.5</c:v>
                </c:pt>
                <c:pt idx="64">
                  <c:v>4734.833333333333</c:v>
                </c:pt>
                <c:pt idx="65">
                  <c:v>4283.333333333333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64-4DD4-93FA-B6D30872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05520"/>
        <c:axId val="796001360"/>
      </c:scatterChart>
      <c:scatterChart>
        <c:scatterStyle val="smoothMarker"/>
        <c:varyColors val="0"/>
        <c:ser>
          <c:idx val="3"/>
          <c:order val="1"/>
          <c:tx>
            <c:strRef>
              <c:f>'夜間滞留人口と感染者数（元データ）'!$J$5</c:f>
              <c:strCache>
                <c:ptCount val="1"/>
                <c:pt idx="0">
                  <c:v>20-22時 滞留人口（六週移動平均）右軸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  <a:tailEnd type="triangle"/>
            </a:ln>
            <a:effectLst/>
          </c:spPr>
          <c:marker>
            <c:symbol val="none"/>
          </c:marker>
          <c:xVal>
            <c:numRef>
              <c:f>'夜間滞留人口と感染者数（元データ）'!$F$6:$F$71</c:f>
              <c:numCache>
                <c:formatCode>m"月"d"日"</c:formatCode>
                <c:ptCount val="66"/>
                <c:pt idx="0">
                  <c:v>43897</c:v>
                </c:pt>
                <c:pt idx="1">
                  <c:v>43904</c:v>
                </c:pt>
                <c:pt idx="2">
                  <c:v>43911</c:v>
                </c:pt>
                <c:pt idx="3">
                  <c:v>43918</c:v>
                </c:pt>
                <c:pt idx="4">
                  <c:v>43925</c:v>
                </c:pt>
                <c:pt idx="5">
                  <c:v>43932</c:v>
                </c:pt>
                <c:pt idx="6">
                  <c:v>43939</c:v>
                </c:pt>
                <c:pt idx="7">
                  <c:v>43946</c:v>
                </c:pt>
                <c:pt idx="8">
                  <c:v>43953</c:v>
                </c:pt>
                <c:pt idx="9">
                  <c:v>43960</c:v>
                </c:pt>
                <c:pt idx="10">
                  <c:v>43967</c:v>
                </c:pt>
                <c:pt idx="11">
                  <c:v>43974</c:v>
                </c:pt>
                <c:pt idx="12">
                  <c:v>43981</c:v>
                </c:pt>
                <c:pt idx="13">
                  <c:v>43988</c:v>
                </c:pt>
                <c:pt idx="14">
                  <c:v>43995</c:v>
                </c:pt>
                <c:pt idx="15">
                  <c:v>44002</c:v>
                </c:pt>
                <c:pt idx="16">
                  <c:v>44009</c:v>
                </c:pt>
                <c:pt idx="17">
                  <c:v>44016</c:v>
                </c:pt>
                <c:pt idx="18">
                  <c:v>44023</c:v>
                </c:pt>
                <c:pt idx="19">
                  <c:v>44030</c:v>
                </c:pt>
                <c:pt idx="20">
                  <c:v>44037</c:v>
                </c:pt>
                <c:pt idx="21">
                  <c:v>44044</c:v>
                </c:pt>
                <c:pt idx="22">
                  <c:v>44051</c:v>
                </c:pt>
                <c:pt idx="23">
                  <c:v>44058</c:v>
                </c:pt>
                <c:pt idx="24">
                  <c:v>44065</c:v>
                </c:pt>
                <c:pt idx="25">
                  <c:v>44072</c:v>
                </c:pt>
                <c:pt idx="26">
                  <c:v>44079</c:v>
                </c:pt>
                <c:pt idx="27">
                  <c:v>44086</c:v>
                </c:pt>
                <c:pt idx="28">
                  <c:v>44093</c:v>
                </c:pt>
                <c:pt idx="29">
                  <c:v>44100</c:v>
                </c:pt>
                <c:pt idx="30">
                  <c:v>44107</c:v>
                </c:pt>
                <c:pt idx="31">
                  <c:v>44114</c:v>
                </c:pt>
                <c:pt idx="32">
                  <c:v>44121</c:v>
                </c:pt>
                <c:pt idx="33">
                  <c:v>44128</c:v>
                </c:pt>
                <c:pt idx="34">
                  <c:v>44135</c:v>
                </c:pt>
                <c:pt idx="35">
                  <c:v>44142</c:v>
                </c:pt>
                <c:pt idx="36">
                  <c:v>44149</c:v>
                </c:pt>
                <c:pt idx="37">
                  <c:v>44156</c:v>
                </c:pt>
                <c:pt idx="38">
                  <c:v>44163</c:v>
                </c:pt>
                <c:pt idx="39">
                  <c:v>44170</c:v>
                </c:pt>
                <c:pt idx="40">
                  <c:v>44177</c:v>
                </c:pt>
                <c:pt idx="41">
                  <c:v>44184</c:v>
                </c:pt>
                <c:pt idx="42">
                  <c:v>44191</c:v>
                </c:pt>
                <c:pt idx="43">
                  <c:v>44198</c:v>
                </c:pt>
                <c:pt idx="44">
                  <c:v>44205</c:v>
                </c:pt>
                <c:pt idx="45">
                  <c:v>44212</c:v>
                </c:pt>
                <c:pt idx="46">
                  <c:v>44219</c:v>
                </c:pt>
                <c:pt idx="47">
                  <c:v>44226</c:v>
                </c:pt>
                <c:pt idx="48">
                  <c:v>44233</c:v>
                </c:pt>
                <c:pt idx="49">
                  <c:v>44240</c:v>
                </c:pt>
                <c:pt idx="50">
                  <c:v>44247</c:v>
                </c:pt>
                <c:pt idx="51">
                  <c:v>44254</c:v>
                </c:pt>
                <c:pt idx="52">
                  <c:v>44261</c:v>
                </c:pt>
                <c:pt idx="53">
                  <c:v>44268</c:v>
                </c:pt>
                <c:pt idx="54">
                  <c:v>44275</c:v>
                </c:pt>
                <c:pt idx="55">
                  <c:v>44282</c:v>
                </c:pt>
                <c:pt idx="56">
                  <c:v>44289</c:v>
                </c:pt>
                <c:pt idx="57">
                  <c:v>44296</c:v>
                </c:pt>
                <c:pt idx="58">
                  <c:v>44303</c:v>
                </c:pt>
                <c:pt idx="59">
                  <c:v>44310</c:v>
                </c:pt>
                <c:pt idx="60">
                  <c:v>44317</c:v>
                </c:pt>
                <c:pt idx="61">
                  <c:v>44324</c:v>
                </c:pt>
                <c:pt idx="62">
                  <c:v>44331</c:v>
                </c:pt>
                <c:pt idx="63">
                  <c:v>44338</c:v>
                </c:pt>
                <c:pt idx="64">
                  <c:v>44345</c:v>
                </c:pt>
                <c:pt idx="65">
                  <c:v>44352</c:v>
                </c:pt>
              </c:numCache>
            </c:numRef>
          </c:xVal>
          <c:yVal>
            <c:numRef>
              <c:f>'夜間滞留人口と感染者数（元データ）'!$J$6:$J$71</c:f>
              <c:numCache>
                <c:formatCode>#,##0_);[Red]\(#,##0\)</c:formatCode>
                <c:ptCount val="66"/>
                <c:pt idx="5">
                  <c:v>716.66666666666663</c:v>
                </c:pt>
                <c:pt idx="6">
                  <c:v>598.33333333333337</c:v>
                </c:pt>
                <c:pt idx="7">
                  <c:v>472.5</c:v>
                </c:pt>
                <c:pt idx="8">
                  <c:v>345.83333333333331</c:v>
                </c:pt>
                <c:pt idx="9">
                  <c:v>240.83333333333334</c:v>
                </c:pt>
                <c:pt idx="10">
                  <c:v>199.16666666666666</c:v>
                </c:pt>
                <c:pt idx="11">
                  <c:v>190.83333333333334</c:v>
                </c:pt>
                <c:pt idx="12">
                  <c:v>225.83333333333334</c:v>
                </c:pt>
                <c:pt idx="13">
                  <c:v>288.33333333333331</c:v>
                </c:pt>
                <c:pt idx="14">
                  <c:v>361.66666666666669</c:v>
                </c:pt>
                <c:pt idx="15">
                  <c:v>455</c:v>
                </c:pt>
                <c:pt idx="16">
                  <c:v>558.33333333333337</c:v>
                </c:pt>
                <c:pt idx="17">
                  <c:v>625</c:v>
                </c:pt>
                <c:pt idx="18">
                  <c:v>666.66666666666663</c:v>
                </c:pt>
                <c:pt idx="19">
                  <c:v>678.33333333333337</c:v>
                </c:pt>
                <c:pt idx="20">
                  <c:v>670</c:v>
                </c:pt>
                <c:pt idx="21">
                  <c:v>641.66666666666663</c:v>
                </c:pt>
                <c:pt idx="22">
                  <c:v>601.66666666666663</c:v>
                </c:pt>
                <c:pt idx="23">
                  <c:v>583.33333333333337</c:v>
                </c:pt>
                <c:pt idx="24">
                  <c:v>570</c:v>
                </c:pt>
                <c:pt idx="25">
                  <c:v>570</c:v>
                </c:pt>
                <c:pt idx="26">
                  <c:v>580</c:v>
                </c:pt>
                <c:pt idx="27">
                  <c:v>596.66666666666663</c:v>
                </c:pt>
                <c:pt idx="28">
                  <c:v>613.33333333333337</c:v>
                </c:pt>
                <c:pt idx="29">
                  <c:v>636.66666666666663</c:v>
                </c:pt>
                <c:pt idx="30">
                  <c:v>665</c:v>
                </c:pt>
                <c:pt idx="31">
                  <c:v>675</c:v>
                </c:pt>
                <c:pt idx="32">
                  <c:v>698.33333333333337</c:v>
                </c:pt>
                <c:pt idx="33">
                  <c:v>718.33333333333337</c:v>
                </c:pt>
                <c:pt idx="34">
                  <c:v>735</c:v>
                </c:pt>
                <c:pt idx="35">
                  <c:v>745</c:v>
                </c:pt>
                <c:pt idx="36">
                  <c:v>750</c:v>
                </c:pt>
                <c:pt idx="37">
                  <c:v>761.66666666666663</c:v>
                </c:pt>
                <c:pt idx="38">
                  <c:v>755</c:v>
                </c:pt>
                <c:pt idx="39">
                  <c:v>733.33333333333337</c:v>
                </c:pt>
                <c:pt idx="40">
                  <c:v>728.33333333333337</c:v>
                </c:pt>
                <c:pt idx="41">
                  <c:v>736.66666666666663</c:v>
                </c:pt>
                <c:pt idx="42">
                  <c:v>741.66666666666663</c:v>
                </c:pt>
                <c:pt idx="43">
                  <c:v>695</c:v>
                </c:pt>
                <c:pt idx="44">
                  <c:v>653.33333333333337</c:v>
                </c:pt>
                <c:pt idx="45">
                  <c:v>603.33333333333337</c:v>
                </c:pt>
                <c:pt idx="46">
                  <c:v>536.66666666666663</c:v>
                </c:pt>
                <c:pt idx="47">
                  <c:v>468.33333333333331</c:v>
                </c:pt>
                <c:pt idx="48">
                  <c:v>400</c:v>
                </c:pt>
                <c:pt idx="49">
                  <c:v>386.66666666666669</c:v>
                </c:pt>
                <c:pt idx="50">
                  <c:v>386.66666666666669</c:v>
                </c:pt>
                <c:pt idx="51">
                  <c:v>405</c:v>
                </c:pt>
                <c:pt idx="52">
                  <c:v>410</c:v>
                </c:pt>
                <c:pt idx="53">
                  <c:v>420</c:v>
                </c:pt>
                <c:pt idx="54">
                  <c:v>440</c:v>
                </c:pt>
                <c:pt idx="55">
                  <c:v>481.66666666666669</c:v>
                </c:pt>
                <c:pt idx="56">
                  <c:v>501.66666666666669</c:v>
                </c:pt>
                <c:pt idx="57">
                  <c:v>525</c:v>
                </c:pt>
                <c:pt idx="58">
                  <c:v>541.66666666666663</c:v>
                </c:pt>
                <c:pt idx="59">
                  <c:v>560</c:v>
                </c:pt>
                <c:pt idx="60">
                  <c:v>528.33333333333337</c:v>
                </c:pt>
                <c:pt idx="61">
                  <c:v>463.33333333333331</c:v>
                </c:pt>
                <c:pt idx="62">
                  <c:v>416.66666666666669</c:v>
                </c:pt>
                <c:pt idx="63">
                  <c:v>380</c:v>
                </c:pt>
                <c:pt idx="64">
                  <c:v>363.33333333333331</c:v>
                </c:pt>
                <c:pt idx="65">
                  <c:v>348.33333333333331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F64-4DD4-93FA-B6D30872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992848"/>
        <c:axId val="748992528"/>
      </c:scatterChart>
      <c:valAx>
        <c:axId val="796005520"/>
        <c:scaling>
          <c:orientation val="minMax"/>
          <c:min val="438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&quot;月&quot;d&quot;日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6001360"/>
        <c:crosses val="autoZero"/>
        <c:crossBetween val="midCat"/>
        <c:majorUnit val="30"/>
      </c:valAx>
      <c:valAx>
        <c:axId val="79600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6005520"/>
        <c:crosses val="autoZero"/>
        <c:crossBetween val="midCat"/>
      </c:valAx>
      <c:valAx>
        <c:axId val="748992528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8992848"/>
        <c:crosses val="max"/>
        <c:crossBetween val="midCat"/>
      </c:valAx>
      <c:valAx>
        <c:axId val="748992848"/>
        <c:scaling>
          <c:orientation val="minMax"/>
        </c:scaling>
        <c:delete val="1"/>
        <c:axPos val="b"/>
        <c:numFmt formatCode="m&quot;月&quot;d&quot;日&quot;" sourceLinked="1"/>
        <c:majorTickMark val="out"/>
        <c:minorTickMark val="none"/>
        <c:tickLblPos val="nextTo"/>
        <c:crossAx val="748992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各種サイクル図!$J$15</c:f>
              <c:strCache>
                <c:ptCount val="1"/>
              </c:strCache>
            </c:strRef>
          </c:tx>
          <c:spPr>
            <a:ln w="9525">
              <a:solidFill>
                <a:schemeClr val="accent4"/>
              </a:solidFill>
              <a:tailEnd type="triangle"/>
            </a:ln>
          </c:spPr>
          <c:marker>
            <c:symbol val="none"/>
          </c:marker>
          <c:xVal>
            <c:numRef>
              <c:f>各種サイクル図!$C$18:$C$218</c:f>
              <c:numCache>
                <c:formatCode>0.00_ </c:formatCode>
                <c:ptCount val="201"/>
                <c:pt idx="0">
                  <c:v>100</c:v>
                </c:pt>
                <c:pt idx="1">
                  <c:v>99.090909090909093</c:v>
                </c:pt>
                <c:pt idx="2">
                  <c:v>98.557920110192839</c:v>
                </c:pt>
                <c:pt idx="3">
                  <c:v>98.144605982274101</c:v>
                </c:pt>
                <c:pt idx="4">
                  <c:v>97.745154116161345</c:v>
                </c:pt>
                <c:pt idx="5">
                  <c:v>97.310492561768186</c:v>
                </c:pt>
                <c:pt idx="6">
                  <c:v>96.813147159196646</c:v>
                </c:pt>
                <c:pt idx="7">
                  <c:v>96.233207567610947</c:v>
                </c:pt>
                <c:pt idx="8">
                  <c:v>95.552451465678018</c:v>
                </c:pt>
                <c:pt idx="9">
                  <c:v>94.751718616943108</c:v>
                </c:pt>
                <c:pt idx="10">
                  <c:v>93.809592858903557</c:v>
                </c:pt>
                <c:pt idx="11">
                  <c:v>92.701613060255596</c:v>
                </c:pt>
                <c:pt idx="12">
                  <c:v>91.399707860440103</c:v>
                </c:pt>
                <c:pt idx="13">
                  <c:v>89.871752882160237</c:v>
                </c:pt>
                <c:pt idx="14">
                  <c:v>88.081250470649792</c:v>
                </c:pt>
                <c:pt idx="15">
                  <c:v>85.987202285095151</c:v>
                </c:pt>
                <c:pt idx="16">
                  <c:v>83.544319924707651</c:v>
                </c:pt>
                <c:pt idx="17">
                  <c:v>80.70382334300794</c:v>
                </c:pt>
                <c:pt idx="18">
                  <c:v>77.415237660189092</c:v>
                </c:pt>
                <c:pt idx="19">
                  <c:v>73.629850604049707</c:v>
                </c:pt>
                <c:pt idx="20">
                  <c:v>69.306878579120394</c:v>
                </c:pt>
                <c:pt idx="21">
                  <c:v>64.423947252022515</c:v>
                </c:pt>
                <c:pt idx="22">
                  <c:v>58.994192939296674</c:v>
                </c:pt>
                <c:pt idx="23">
                  <c:v>53.092841286325424</c:v>
                </c:pt>
                <c:pt idx="24">
                  <c:v>46.89545596767848</c:v>
                </c:pt>
                <c:pt idx="25">
                  <c:v>40.725333085003399</c:v>
                </c:pt>
                <c:pt idx="26">
                  <c:v>35.093386462433813</c:v>
                </c:pt>
                <c:pt idx="27">
                  <c:v>30.687300278873142</c:v>
                </c:pt>
                <c:pt idx="28">
                  <c:v>28.250275500893402</c:v>
                </c:pt>
                <c:pt idx="29">
                  <c:v>28.354258250796441</c:v>
                </c:pt>
                <c:pt idx="30">
                  <c:v>31.218860083626705</c:v>
                </c:pt>
                <c:pt idx="31">
                  <c:v>36.706244303375463</c:v>
                </c:pt>
                <c:pt idx="32">
                  <c:v>44.370077393404237</c:v>
                </c:pt>
                <c:pt idx="33">
                  <c:v>53.405017876219105</c:v>
                </c:pt>
                <c:pt idx="34">
                  <c:v>62.621980916377197</c:v>
                </c:pt>
                <c:pt idx="35">
                  <c:v>70.691193636857733</c:v>
                </c:pt>
                <c:pt idx="36">
                  <c:v>76.630108879905364</c:v>
                </c:pt>
                <c:pt idx="37">
                  <c:v>80.147464670699279</c:v>
                </c:pt>
                <c:pt idx="38">
                  <c:v>81.536538156412718</c:v>
                </c:pt>
                <c:pt idx="39">
                  <c:v>81.302745001025528</c:v>
                </c:pt>
                <c:pt idx="40">
                  <c:v>79.883402174153943</c:v>
                </c:pt>
                <c:pt idx="41">
                  <c:v>77.562942388029825</c:v>
                </c:pt>
                <c:pt idx="42">
                  <c:v>74.496413094225687</c:v>
                </c:pt>
                <c:pt idx="43">
                  <c:v>70.758055164035071</c:v>
                </c:pt>
                <c:pt idx="44">
                  <c:v>66.384277205176431</c:v>
                </c:pt>
                <c:pt idx="45">
                  <c:v>61.408923620393864</c:v>
                </c:pt>
                <c:pt idx="46">
                  <c:v>55.896865968079624</c:v>
                </c:pt>
                <c:pt idx="47">
                  <c:v>49.982124795169355</c:v>
                </c:pt>
                <c:pt idx="48">
                  <c:v>43.913209027056979</c:v>
                </c:pt>
                <c:pt idx="49">
                  <c:v>38.098963760772293</c:v>
                </c:pt>
                <c:pt idx="50">
                  <c:v>33.128376472884668</c:v>
                </c:pt>
                <c:pt idx="51">
                  <c:v>29.713259997375772</c:v>
                </c:pt>
                <c:pt idx="52">
                  <c:v>28.516877907008666</c:v>
                </c:pt>
                <c:pt idx="53">
                  <c:v>29.939718454216017</c:v>
                </c:pt>
                <c:pt idx="54">
                  <c:v>34.02362595242878</c:v>
                </c:pt>
                <c:pt idx="55">
                  <c:v>40.488080470115982</c:v>
                </c:pt>
                <c:pt idx="56">
                  <c:v>48.732548472705943</c:v>
                </c:pt>
                <c:pt idx="57">
                  <c:v>57.779260192940797</c:v>
                </c:pt>
                <c:pt idx="58">
                  <c:v>66.362429990276908</c:v>
                </c:pt>
                <c:pt idx="59">
                  <c:v>73.301231179581862</c:v>
                </c:pt>
                <c:pt idx="60">
                  <c:v>77.94751946281977</c:v>
                </c:pt>
                <c:pt idx="61">
                  <c:v>80.314276034968771</c:v>
                </c:pt>
                <c:pt idx="62">
                  <c:v>80.81344519957068</c:v>
                </c:pt>
                <c:pt idx="63">
                  <c:v>79.915940019251664</c:v>
                </c:pt>
                <c:pt idx="64">
                  <c:v>77.97531556059181</c:v>
                </c:pt>
                <c:pt idx="65">
                  <c:v>75.205056490229452</c:v>
                </c:pt>
                <c:pt idx="66">
                  <c:v>71.717155127755902</c:v>
                </c:pt>
                <c:pt idx="67">
                  <c:v>67.567787857890394</c:v>
                </c:pt>
                <c:pt idx="68">
                  <c:v>62.796298611179182</c:v>
                </c:pt>
                <c:pt idx="69">
                  <c:v>57.460278136518099</c:v>
                </c:pt>
                <c:pt idx="70">
                  <c:v>51.67290999962826</c:v>
                </c:pt>
                <c:pt idx="71">
                  <c:v>45.646730786171489</c:v>
                </c:pt>
                <c:pt idx="72">
                  <c:v>39.740762989591346</c:v>
                </c:pt>
                <c:pt idx="73">
                  <c:v>34.491542731884387</c:v>
                </c:pt>
                <c:pt idx="74">
                  <c:v>30.583614838528387</c:v>
                </c:pt>
                <c:pt idx="75">
                  <c:v>28.711480108951545</c:v>
                </c:pt>
                <c:pt idx="76">
                  <c:v>29.36490069109011</c:v>
                </c:pt>
                <c:pt idx="77">
                  <c:v>32.687935263725322</c:v>
                </c:pt>
                <c:pt idx="78">
                  <c:v>38.489179146953497</c:v>
                </c:pt>
                <c:pt idx="79">
                  <c:v>46.267259398631808</c:v>
                </c:pt>
                <c:pt idx="80">
                  <c:v>55.158101250667727</c:v>
                </c:pt>
                <c:pt idx="81">
                  <c:v>63.959811328761347</c:v>
                </c:pt>
                <c:pt idx="82">
                  <c:v>71.426271765423323</c:v>
                </c:pt>
                <c:pt idx="83">
                  <c:v>76.728849569026607</c:v>
                </c:pt>
                <c:pt idx="84">
                  <c:v>79.702889211360372</c:v>
                </c:pt>
                <c:pt idx="85">
                  <c:v>80.678308600704966</c:v>
                </c:pt>
                <c:pt idx="86">
                  <c:v>80.130578524934876</c:v>
                </c:pt>
                <c:pt idx="87">
                  <c:v>78.45130301488544</c:v>
                </c:pt>
                <c:pt idx="88">
                  <c:v>75.890487729081968</c:v>
                </c:pt>
                <c:pt idx="89">
                  <c:v>72.584575687450339</c:v>
                </c:pt>
                <c:pt idx="90">
                  <c:v>68.602333365925659</c:v>
                </c:pt>
                <c:pt idx="91">
                  <c:v>63.985803816692737</c:v>
                </c:pt>
                <c:pt idx="92">
                  <c:v>58.78612224372668</c:v>
                </c:pt>
                <c:pt idx="93">
                  <c:v>53.10002217257022</c:v>
                </c:pt>
                <c:pt idx="94">
                  <c:v>47.112031929726513</c:v>
                </c:pt>
                <c:pt idx="95">
                  <c:v>41.141740681661318</c:v>
                </c:pt>
                <c:pt idx="96">
                  <c:v>35.681729215772144</c:v>
                </c:pt>
                <c:pt idx="97">
                  <c:v>31.387866062956899</c:v>
                </c:pt>
                <c:pt idx="98">
                  <c:v>28.969710530252417</c:v>
                </c:pt>
                <c:pt idx="99">
                  <c:v>28.984397691349105</c:v>
                </c:pt>
                <c:pt idx="100">
                  <c:v>31.663483866197698</c:v>
                </c:pt>
                <c:pt idx="101">
                  <c:v>36.892208822707708</c:v>
                </c:pt>
                <c:pt idx="102">
                  <c:v>44.247455708932122</c:v>
                </c:pt>
                <c:pt idx="103">
                  <c:v>52.958652120806363</c:v>
                </c:pt>
                <c:pt idx="104">
                  <c:v>61.891841219596856</c:v>
                </c:pt>
                <c:pt idx="105">
                  <c:v>69.772235577203446</c:v>
                </c:pt>
                <c:pt idx="106">
                  <c:v>75.633831794067163</c:v>
                </c:pt>
                <c:pt idx="107">
                  <c:v>79.151811851941019</c:v>
                </c:pt>
                <c:pt idx="108">
                  <c:v>80.566585576675962</c:v>
                </c:pt>
                <c:pt idx="109">
                  <c:v>80.345521261095612</c:v>
                </c:pt>
                <c:pt idx="110">
                  <c:v>78.910501335366291</c:v>
                </c:pt>
                <c:pt idx="111">
                  <c:v>76.544761568292628</c:v>
                </c:pt>
                <c:pt idx="112">
                  <c:v>73.408108115845394</c:v>
                </c:pt>
                <c:pt idx="113">
                  <c:v>69.581841121021796</c:v>
                </c:pt>
                <c:pt idx="114">
                  <c:v>65.111378984439597</c:v>
                </c:pt>
                <c:pt idx="115">
                  <c:v>60.042892276985384</c:v>
                </c:pt>
                <c:pt idx="116">
                  <c:v>54.459158951159395</c:v>
                </c:pt>
                <c:pt idx="117">
                  <c:v>48.520215095814578</c:v>
                </c:pt>
                <c:pt idx="118">
                  <c:v>42.510044855119531</c:v>
                </c:pt>
                <c:pt idx="119">
                  <c:v>36.879098022735398</c:v>
                </c:pt>
                <c:pt idx="120">
                  <c:v>32.250421178671928</c:v>
                </c:pt>
                <c:pt idx="121">
                  <c:v>29.336858376030566</c:v>
                </c:pt>
                <c:pt idx="122">
                  <c:v>28.750522347024468</c:v>
                </c:pt>
                <c:pt idx="123">
                  <c:v>30.806448359616457</c:v>
                </c:pt>
                <c:pt idx="124">
                  <c:v>35.466221973714752</c:v>
                </c:pt>
                <c:pt idx="125">
                  <c:v>42.378956425917906</c:v>
                </c:pt>
                <c:pt idx="126">
                  <c:v>50.86128399263346</c:v>
                </c:pt>
                <c:pt idx="127">
                  <c:v>59.85560688208102</c:v>
                </c:pt>
                <c:pt idx="128">
                  <c:v>68.084830251325769</c:v>
                </c:pt>
                <c:pt idx="129">
                  <c:v>74.470170762442251</c:v>
                </c:pt>
                <c:pt idx="130">
                  <c:v>78.528159627316541</c:v>
                </c:pt>
                <c:pt idx="131">
                  <c:v>80.393665154049614</c:v>
                </c:pt>
                <c:pt idx="132">
                  <c:v>80.511577888702803</c:v>
                </c:pt>
                <c:pt idx="133">
                  <c:v>79.328580031658461</c:v>
                </c:pt>
                <c:pt idx="134">
                  <c:v>77.161168215540286</c:v>
                </c:pt>
                <c:pt idx="135">
                  <c:v>74.194163510447893</c:v>
                </c:pt>
                <c:pt idx="136">
                  <c:v>70.523124400811355</c:v>
                </c:pt>
                <c:pt idx="137">
                  <c:v>66.198458706451405</c:v>
                </c:pt>
                <c:pt idx="138">
                  <c:v>61.263122877991762</c:v>
                </c:pt>
                <c:pt idx="139">
                  <c:v>55.788111107156965</c:v>
                </c:pt>
                <c:pt idx="140">
                  <c:v>49.911654696519378</c:v>
                </c:pt>
                <c:pt idx="141">
                  <c:v>43.884849138033182</c:v>
                </c:pt>
                <c:pt idx="142">
                  <c:v>38.117028796720447</c:v>
                </c:pt>
                <c:pt idx="143">
                  <c:v>33.194570660752127</c:v>
                </c:pt>
                <c:pt idx="144">
                  <c:v>29.823097299859953</c:v>
                </c:pt>
                <c:pt idx="145">
                  <c:v>28.658013702021812</c:v>
                </c:pt>
                <c:pt idx="146">
                  <c:v>30.094324746936589</c:v>
                </c:pt>
                <c:pt idx="147">
                  <c:v>34.172363858079649</c:v>
                </c:pt>
                <c:pt idx="148">
                  <c:v>40.611513730285623</c:v>
                </c:pt>
                <c:pt idx="149">
                  <c:v>48.811342347169997</c:v>
                </c:pt>
                <c:pt idx="150">
                  <c:v>57.797560576258299</c:v>
                </c:pt>
                <c:pt idx="151">
                  <c:v>66.314241902405087</c:v>
                </c:pt>
                <c:pt idx="152">
                  <c:v>73.193750213878374</c:v>
                </c:pt>
                <c:pt idx="153">
                  <c:v>77.796345777582786</c:v>
                </c:pt>
                <c:pt idx="154">
                  <c:v>80.134200085658151</c:v>
                </c:pt>
                <c:pt idx="155">
                  <c:v>80.612851914101071</c:v>
                </c:pt>
                <c:pt idx="156">
                  <c:v>79.696936959384288</c:v>
                </c:pt>
                <c:pt idx="157">
                  <c:v>77.736285035758144</c:v>
                </c:pt>
                <c:pt idx="158">
                  <c:v>74.942946416116968</c:v>
                </c:pt>
                <c:pt idx="159">
                  <c:v>71.428969807530791</c:v>
                </c:pt>
                <c:pt idx="160">
                  <c:v>67.251655572435467</c:v>
                </c:pt>
                <c:pt idx="161">
                  <c:v>62.452568704249607</c:v>
                </c:pt>
                <c:pt idx="162">
                  <c:v>57.092985520072901</c:v>
                </c:pt>
                <c:pt idx="163">
                  <c:v>51.291808786057068</c:v>
                </c:pt>
                <c:pt idx="164">
                  <c:v>45.269824984159158</c:v>
                </c:pt>
                <c:pt idx="165">
                  <c:v>39.396571563306182</c:v>
                </c:pt>
                <c:pt idx="166">
                  <c:v>34.218992057229265</c:v>
                </c:pt>
                <c:pt idx="167">
                  <c:v>30.42623802710548</c:v>
                </c:pt>
                <c:pt idx="168">
                  <c:v>28.704923811276831</c:v>
                </c:pt>
                <c:pt idx="169">
                  <c:v>29.524765930420198</c:v>
                </c:pt>
                <c:pt idx="170">
                  <c:v>33.00740940633117</c:v>
                </c:pt>
                <c:pt idx="171">
                  <c:v>38.942570066761661</c:v>
                </c:pt>
                <c:pt idx="172">
                  <c:v>46.808635825322988</c:v>
                </c:pt>
                <c:pt idx="173">
                  <c:v>55.718588311856649</c:v>
                </c:pt>
                <c:pt idx="174">
                  <c:v>64.458212985864634</c:v>
                </c:pt>
                <c:pt idx="175">
                  <c:v>71.796545799760608</c:v>
                </c:pt>
                <c:pt idx="176">
                  <c:v>76.944799984753359</c:v>
                </c:pt>
                <c:pt idx="177">
                  <c:v>79.777308908697336</c:v>
                </c:pt>
                <c:pt idx="178">
                  <c:v>80.641504757683578</c:v>
                </c:pt>
                <c:pt idx="179">
                  <c:v>80.010892895418166</c:v>
                </c:pt>
                <c:pt idx="180">
                  <c:v>78.267801667271911</c:v>
                </c:pt>
                <c:pt idx="181">
                  <c:v>75.653684820551462</c:v>
                </c:pt>
                <c:pt idx="182">
                  <c:v>72.299496440719267</c:v>
                </c:pt>
                <c:pt idx="183">
                  <c:v>68.271465669416244</c:v>
                </c:pt>
                <c:pt idx="184">
                  <c:v>63.611612410563403</c:v>
                </c:pt>
                <c:pt idx="185">
                  <c:v>58.373489106824138</c:v>
                </c:pt>
                <c:pt idx="186">
                  <c:v>52.659037187786055</c:v>
                </c:pt>
                <c:pt idx="187">
                  <c:v>46.66131767298458</c:v>
                </c:pt>
                <c:pt idx="188">
                  <c:v>40.711812825231412</c:v>
                </c:pt>
                <c:pt idx="189">
                  <c:v>35.316430868923895</c:v>
                </c:pt>
                <c:pt idx="190">
                  <c:v>31.140051672025692</c:v>
                </c:pt>
                <c:pt idx="191">
                  <c:v>28.888308267104634</c:v>
                </c:pt>
                <c:pt idx="192">
                  <c:v>29.098237682626394</c:v>
                </c:pt>
                <c:pt idx="193">
                  <c:v>31.97443915236504</c:v>
                </c:pt>
                <c:pt idx="194">
                  <c:v>37.378495474867975</c:v>
                </c:pt>
                <c:pt idx="195">
                  <c:v>44.863824991028906</c:v>
                </c:pt>
                <c:pt idx="196">
                  <c:v>53.631698474565354</c:v>
                </c:pt>
                <c:pt idx="197">
                  <c:v>62.526602471719016</c:v>
                </c:pt>
                <c:pt idx="198">
                  <c:v>70.280631905943423</c:v>
                </c:pt>
                <c:pt idx="199">
                  <c:v>75.968659695701433</c:v>
                </c:pt>
                <c:pt idx="200">
                  <c:v>79.315748381324752</c:v>
                </c:pt>
              </c:numCache>
            </c:numRef>
          </c:xVal>
          <c:yVal>
            <c:numRef>
              <c:f>各種サイクル図!$E$18:$E$218</c:f>
              <c:numCache>
                <c:formatCode>0.00_ </c:formatCode>
                <c:ptCount val="201"/>
                <c:pt idx="0">
                  <c:v>1</c:v>
                </c:pt>
                <c:pt idx="1">
                  <c:v>1.1818181818181817</c:v>
                </c:pt>
                <c:pt idx="2">
                  <c:v>1.3945454545454545</c:v>
                </c:pt>
                <c:pt idx="3">
                  <c:v>1.6440573342981786</c:v>
                </c:pt>
                <c:pt idx="4">
                  <c:v>1.9368227176591479</c:v>
                </c:pt>
                <c:pt idx="5">
                  <c:v>2.2801287341900482</c:v>
                </c:pt>
                <c:pt idx="6">
                  <c:v>2.6822292592870878</c:v>
                </c:pt>
                <c:pt idx="7">
                  <c:v>3.1524470044587249</c:v>
                </c:pt>
                <c:pt idx="8">
                  <c:v>3.7012310995272046</c:v>
                </c:pt>
                <c:pt idx="9">
                  <c:v>4.3401557201620689</c:v>
                </c:pt>
                <c:pt idx="10">
                  <c:v>5.081831103084113</c:v>
                </c:pt>
                <c:pt idx="11">
                  <c:v>5.9396822726053218</c:v>
                </c:pt>
                <c:pt idx="12">
                  <c:v>6.9275304925036529</c:v>
                </c:pt>
                <c:pt idx="13">
                  <c:v>8.0588857779791176</c:v>
                </c:pt>
                <c:pt idx="14">
                  <c:v>9.3458238479427855</c:v>
                </c:pt>
                <c:pt idx="15">
                  <c:v>10.797276218707909</c:v>
                </c:pt>
                <c:pt idx="16">
                  <c:v>12.416507758581741</c:v>
                </c:pt>
                <c:pt idx="17">
                  <c:v>14.19749588885718</c:v>
                </c:pt>
                <c:pt idx="18">
                  <c:v>16.119873092455645</c:v>
                </c:pt>
                <c:pt idx="19">
                  <c:v>18.142084156387913</c:v>
                </c:pt>
                <c:pt idx="20">
                  <c:v>20.192523013638649</c:v>
                </c:pt>
                <c:pt idx="21">
                  <c:v>22.158832100644151</c:v>
                </c:pt>
                <c:pt idx="22">
                  <c:v>23.876654587558413</c:v>
                </c:pt>
                <c:pt idx="23">
                  <c:v>25.121694084110757</c:v>
                </c:pt>
                <c:pt idx="24">
                  <c:v>25.614285072639369</c:v>
                </c:pt>
                <c:pt idx="25">
                  <c:v>25.055219857240651</c:v>
                </c:pt>
                <c:pt idx="26">
                  <c:v>23.222772008994845</c:v>
                </c:pt>
                <c:pt idx="27">
                  <c:v>20.152052200470507</c:v>
                </c:pt>
                <c:pt idx="28">
                  <c:v>16.32588993121572</c:v>
                </c:pt>
                <c:pt idx="29">
                  <c:v>12.612624041683638</c:v>
                </c:pt>
                <c:pt idx="30">
                  <c:v>9.7653824029494434</c:v>
                </c:pt>
                <c:pt idx="31">
                  <c:v>7.9855659512127097</c:v>
                </c:pt>
                <c:pt idx="32">
                  <c:v>7.0764098892080991</c:v>
                </c:pt>
                <c:pt idx="33">
                  <c:v>6.7833101408261083</c:v>
                </c:pt>
                <c:pt idx="34">
                  <c:v>6.9290228497763184</c:v>
                </c:pt>
                <c:pt idx="35">
                  <c:v>7.4107392286215852</c:v>
                </c:pt>
                <c:pt idx="36">
                  <c:v>8.1708570727657381</c:v>
                </c:pt>
                <c:pt idx="37">
                  <c:v>9.1755461643680132</c:v>
                </c:pt>
                <c:pt idx="38">
                  <c:v>10.402954854496443</c:v>
                </c:pt>
                <c:pt idx="39">
                  <c:v>11.83658207840422</c:v>
                </c:pt>
                <c:pt idx="40">
                  <c:v>13.459830143858696</c:v>
                </c:pt>
                <c:pt idx="41">
                  <c:v>15.249818095607093</c:v>
                </c:pt>
                <c:pt idx="42">
                  <c:v>17.169944789086557</c:v>
                </c:pt>
                <c:pt idx="43">
                  <c:v>19.161044978816406</c:v>
                </c:pt>
                <c:pt idx="44">
                  <c:v>21.131107422063351</c:v>
                </c:pt>
                <c:pt idx="45">
                  <c:v>22.944139812095493</c:v>
                </c:pt>
                <c:pt idx="46">
                  <c:v>24.410443603724559</c:v>
                </c:pt>
                <c:pt idx="47">
                  <c:v>25.284203604524933</c:v>
                </c:pt>
                <c:pt idx="48">
                  <c:v>25.281189637814315</c:v>
                </c:pt>
                <c:pt idx="49">
                  <c:v>24.139493050653396</c:v>
                </c:pt>
                <c:pt idx="50">
                  <c:v>21.750377284906175</c:v>
                </c:pt>
                <c:pt idx="51">
                  <c:v>18.346918057968914</c:v>
                </c:pt>
                <c:pt idx="52">
                  <c:v>14.598052751861463</c:v>
                </c:pt>
                <c:pt idx="53">
                  <c:v>11.341176632822727</c:v>
                </c:pt>
                <c:pt idx="54">
                  <c:v>9.0626708734424959</c:v>
                </c:pt>
                <c:pt idx="55">
                  <c:v>7.7471170851143594</c:v>
                </c:pt>
                <c:pt idx="56">
                  <c:v>7.1632964794106844</c:v>
                </c:pt>
                <c:pt idx="57">
                  <c:v>7.1014627514394988</c:v>
                </c:pt>
                <c:pt idx="58">
                  <c:v>7.4274865312014313</c:v>
                </c:pt>
                <c:pt idx="59">
                  <c:v>8.0640913557780305</c:v>
                </c:pt>
                <c:pt idx="60">
                  <c:v>8.966374571876802</c:v>
                </c:pt>
                <c:pt idx="61">
                  <c:v>10.106090299570049</c:v>
                </c:pt>
                <c:pt idx="62">
                  <c:v>11.46294693143572</c:v>
                </c:pt>
                <c:pt idx="63">
                  <c:v>13.018720468365913</c:v>
                </c:pt>
                <c:pt idx="64">
                  <c:v>14.75130430422705</c:v>
                </c:pt>
                <c:pt idx="65">
                  <c:v>16.627614222351053</c:v>
                </c:pt>
                <c:pt idx="66">
                  <c:v>18.595102881055997</c:v>
                </c:pt>
                <c:pt idx="67">
                  <c:v>20.571837060081798</c:v>
                </c:pt>
                <c:pt idx="68">
                  <c:v>22.435505880859402</c:v>
                </c:pt>
                <c:pt idx="69">
                  <c:v>24.013011541018091</c:v>
                </c:pt>
                <c:pt idx="70">
                  <c:v>25.075229189328901</c:v>
                </c:pt>
                <c:pt idx="71">
                  <c:v>25.347300681684622</c:v>
                </c:pt>
                <c:pt idx="72">
                  <c:v>24.554128309095539</c:v>
                </c:pt>
                <c:pt idx="73">
                  <c:v>22.528372315286521</c:v>
                </c:pt>
                <c:pt idx="74">
                  <c:v>19.387278274315531</c:v>
                </c:pt>
                <c:pt idx="75">
                  <c:v>15.677102493232841</c:v>
                </c:pt>
                <c:pt idx="76">
                  <c:v>12.228592569852056</c:v>
                </c:pt>
                <c:pt idx="77">
                  <c:v>9.6644989975879749</c:v>
                </c:pt>
                <c:pt idx="78">
                  <c:v>8.09672645242971</c:v>
                </c:pt>
                <c:pt idx="79">
                  <c:v>7.3278953909049509</c:v>
                </c:pt>
                <c:pt idx="80">
                  <c:v>7.1334438896905521</c:v>
                </c:pt>
                <c:pt idx="81">
                  <c:v>7.3593254003099444</c:v>
                </c:pt>
                <c:pt idx="82">
                  <c:v>7.9149503660828699</c:v>
                </c:pt>
                <c:pt idx="83">
                  <c:v>8.7480371518420643</c:v>
                </c:pt>
                <c:pt idx="84">
                  <c:v>9.8264555568722987</c:v>
                </c:pt>
                <c:pt idx="85">
                  <c:v>11.127970472666869</c:v>
                </c:pt>
                <c:pt idx="86">
                  <c:v>12.633897601340077</c:v>
                </c:pt>
                <c:pt idx="87">
                  <c:v>14.323298246417936</c:v>
                </c:pt>
                <c:pt idx="88">
                  <c:v>16.166194776784852</c:v>
                </c:pt>
                <c:pt idx="89">
                  <c:v>18.115424213294755</c:v>
                </c:pt>
                <c:pt idx="90">
                  <c:v>20.097049309021187</c:v>
                </c:pt>
                <c:pt idx="91">
                  <c:v>21.999547593276564</c:v>
                </c:pt>
                <c:pt idx="92">
                  <c:v>23.663009180896118</c:v>
                </c:pt>
                <c:pt idx="93">
                  <c:v>24.872009395102793</c:v>
                </c:pt>
                <c:pt idx="94">
                  <c:v>25.360781208147966</c:v>
                </c:pt>
                <c:pt idx="95">
                  <c:v>24.847816609329684</c:v>
                </c:pt>
                <c:pt idx="96">
                  <c:v>23.126260791430873</c:v>
                </c:pt>
                <c:pt idx="97">
                  <c:v>20.226825328518899</c:v>
                </c:pt>
                <c:pt idx="98">
                  <c:v>16.588421922429653</c:v>
                </c:pt>
                <c:pt idx="99">
                  <c:v>13.007596608326473</c:v>
                </c:pt>
                <c:pt idx="100">
                  <c:v>10.202756790343532</c:v>
                </c:pt>
                <c:pt idx="101">
                  <c:v>8.4066226495096785</c:v>
                </c:pt>
                <c:pt idx="102">
                  <c:v>7.466660494067705</c:v>
                </c:pt>
                <c:pt idx="103">
                  <c:v>7.1499466896160886</c:v>
                </c:pt>
                <c:pt idx="104">
                  <c:v>7.2843473111306256</c:v>
                </c:pt>
                <c:pt idx="105">
                  <c:v>7.7663174492872749</c:v>
                </c:pt>
                <c:pt idx="106">
                  <c:v>8.536296914265618</c:v>
                </c:pt>
                <c:pt idx="107">
                  <c:v>9.5584069596071082</c:v>
                </c:pt>
                <c:pt idx="108">
                  <c:v>10.808610967815085</c:v>
                </c:pt>
                <c:pt idx="109">
                  <c:v>12.26779077462367</c:v>
                </c:pt>
                <c:pt idx="110">
                  <c:v>13.916007534377194</c:v>
                </c:pt>
                <c:pt idx="111">
                  <c:v>15.726001847143692</c:v>
                </c:pt>
                <c:pt idx="112">
                  <c:v>17.655375557997601</c:v>
                </c:pt>
                <c:pt idx="113">
                  <c:v>19.637336061470286</c:v>
                </c:pt>
                <c:pt idx="114">
                  <c:v>21.570114642006271</c:v>
                </c:pt>
                <c:pt idx="115">
                  <c:v>23.305959098600219</c:v>
                </c:pt>
                <c:pt idx="116">
                  <c:v>24.642621415247447</c:v>
                </c:pt>
                <c:pt idx="117">
                  <c:v>25.324512818435576</c:v>
                </c:pt>
                <c:pt idx="118">
                  <c:v>25.0683631668103</c:v>
                </c:pt>
                <c:pt idx="119">
                  <c:v>23.638077466670197</c:v>
                </c:pt>
                <c:pt idx="120">
                  <c:v>20.991670769845538</c:v>
                </c:pt>
                <c:pt idx="121">
                  <c:v>17.464195260476387</c:v>
                </c:pt>
                <c:pt idx="122">
                  <c:v>13.794709135618302</c:v>
                </c:pt>
                <c:pt idx="123">
                  <c:v>10.768888106610914</c:v>
                </c:pt>
                <c:pt idx="124">
                  <c:v>8.7428043057153673</c:v>
                </c:pt>
                <c:pt idx="125">
                  <c:v>7.6249108754674939</c:v>
                </c:pt>
                <c:pt idx="126">
                  <c:v>7.1811465701391288</c:v>
                </c:pt>
                <c:pt idx="127">
                  <c:v>7.2217964295168171</c:v>
                </c:pt>
                <c:pt idx="128">
                  <c:v>7.6293524712924201</c:v>
                </c:pt>
                <c:pt idx="129">
                  <c:v>8.3361506748705736</c:v>
                </c:pt>
                <c:pt idx="130">
                  <c:v>9.3021107465707207</c:v>
                </c:pt>
                <c:pt idx="131">
                  <c:v>10.501151148478105</c:v>
                </c:pt>
                <c:pt idx="132">
                  <c:v>11.913499994804791</c:v>
                </c:pt>
                <c:pt idx="133">
                  <c:v>13.519922914380988</c:v>
                </c:pt>
                <c:pt idx="134">
                  <c:v>15.295480708205746</c:v>
                </c:pt>
                <c:pt idx="135">
                  <c:v>17.202032136822588</c:v>
                </c:pt>
                <c:pt idx="136">
                  <c:v>19.179313035532953</c:v>
                </c:pt>
                <c:pt idx="137">
                  <c:v>21.134624284465957</c:v>
                </c:pt>
                <c:pt idx="138">
                  <c:v>22.931764775546792</c:v>
                </c:pt>
                <c:pt idx="139">
                  <c:v>24.381509182164436</c:v>
                </c:pt>
                <c:pt idx="140">
                  <c:v>25.239554088647147</c:v>
                </c:pt>
                <c:pt idx="141">
                  <c:v>25.224666861265607</c:v>
                </c:pt>
                <c:pt idx="142">
                  <c:v>24.079612948954505</c:v>
                </c:pt>
                <c:pt idx="143">
                  <c:v>21.700934510870677</c:v>
                </c:pt>
                <c:pt idx="144">
                  <c:v>18.323718199289615</c:v>
                </c:pt>
                <c:pt idx="145">
                  <c:v>14.610135838500693</c:v>
                </c:pt>
                <c:pt idx="146">
                  <c:v>11.383800194043364</c:v>
                </c:pt>
                <c:pt idx="147">
                  <c:v>9.1231088743752267</c:v>
                </c:pt>
                <c:pt idx="148">
                  <c:v>7.815528884219697</c:v>
                </c:pt>
                <c:pt idx="149">
                  <c:v>7.2356135233705317</c:v>
                </c:pt>
                <c:pt idx="150">
                  <c:v>7.1771168657924473</c:v>
                </c:pt>
                <c:pt idx="151">
                  <c:v>7.5072998579132539</c:v>
                </c:pt>
                <c:pt idx="152">
                  <c:v>8.1492555551081072</c:v>
                </c:pt>
                <c:pt idx="153">
                  <c:v>9.0580343866348372</c:v>
                </c:pt>
                <c:pt idx="154">
                  <c:v>10.205144798332284</c:v>
                </c:pt>
                <c:pt idx="155">
                  <c:v>11.569882600249011</c:v>
                </c:pt>
                <c:pt idx="156">
                  <c:v>13.133400777739858</c:v>
                </c:pt>
                <c:pt idx="157">
                  <c:v>14.872687706280018</c:v>
                </c:pt>
                <c:pt idx="158">
                  <c:v>16.753383271637375</c:v>
                </c:pt>
                <c:pt idx="159">
                  <c:v>18.721192295760574</c:v>
                </c:pt>
                <c:pt idx="160">
                  <c:v>20.691871111494429</c:v>
                </c:pt>
                <c:pt idx="161">
                  <c:v>22.540214844296457</c:v>
                </c:pt>
                <c:pt idx="162">
                  <c:v>24.089827668117209</c:v>
                </c:pt>
                <c:pt idx="163">
                  <c:v>25.108526105854107</c:v>
                </c:pt>
                <c:pt idx="164">
                  <c:v>25.320204731568687</c:v>
                </c:pt>
                <c:pt idx="165">
                  <c:v>24.453409876679466</c:v>
                </c:pt>
                <c:pt idx="166">
                  <c:v>22.353750135491083</c:v>
                </c:pt>
                <c:pt idx="167">
                  <c:v>19.162680488472979</c:v>
                </c:pt>
                <c:pt idx="168">
                  <c:v>15.451370557605722</c:v>
                </c:pt>
                <c:pt idx="169">
                  <c:v>12.050892470127442</c:v>
                </c:pt>
                <c:pt idx="170">
                  <c:v>9.5537761607474589</c:v>
                </c:pt>
                <c:pt idx="171">
                  <c:v>8.0438651090091362</c:v>
                </c:pt>
                <c:pt idx="172">
                  <c:v>7.3169357735536256</c:v>
                </c:pt>
                <c:pt idx="173">
                  <c:v>7.1525170625116496</c:v>
                </c:pt>
                <c:pt idx="174">
                  <c:v>7.4014712870299215</c:v>
                </c:pt>
                <c:pt idx="175">
                  <c:v>7.9763550720971566</c:v>
                </c:pt>
                <c:pt idx="176">
                  <c:v>8.8265473971849335</c:v>
                </c:pt>
                <c:pt idx="177">
                  <c:v>9.9207108398050732</c:v>
                </c:pt>
                <c:pt idx="178">
                  <c:v>11.236910110474547</c:v>
                </c:pt>
                <c:pt idx="179">
                  <c:v>12.756372240024337</c:v>
                </c:pt>
                <c:pt idx="180">
                  <c:v>14.457633537250919</c:v>
                </c:pt>
                <c:pt idx="181">
                  <c:v>16.309658895034993</c:v>
                </c:pt>
                <c:pt idx="182">
                  <c:v>18.263586970402706</c:v>
                </c:pt>
                <c:pt idx="183">
                  <c:v>20.243034282985569</c:v>
                </c:pt>
                <c:pt idx="184">
                  <c:v>22.133224547256603</c:v>
                </c:pt>
                <c:pt idx="185">
                  <c:v>23.770297090935813</c:v>
                </c:pt>
                <c:pt idx="186">
                  <c:v>24.934726909317327</c:v>
                </c:pt>
                <c:pt idx="187">
                  <c:v>25.35798503197541</c:v>
                </c:pt>
                <c:pt idx="188">
                  <c:v>24.760312687229749</c:v>
                </c:pt>
                <c:pt idx="189">
                  <c:v>22.946309945601367</c:v>
                </c:pt>
                <c:pt idx="190">
                  <c:v>19.972256412004207</c:v>
                </c:pt>
                <c:pt idx="191">
                  <c:v>16.309881586358728</c:v>
                </c:pt>
                <c:pt idx="192">
                  <c:v>12.768157015711896</c:v>
                </c:pt>
                <c:pt idx="193">
                  <c:v>10.037834638118849</c:v>
                </c:pt>
                <c:pt idx="194">
                  <c:v>8.3135700361203284</c:v>
                </c:pt>
                <c:pt idx="195">
                  <c:v>7.4276849038112607</c:v>
                </c:pt>
                <c:pt idx="196">
                  <c:v>7.1495425060932316</c:v>
                </c:pt>
                <c:pt idx="197">
                  <c:v>7.3127629338716744</c:v>
                </c:pt>
                <c:pt idx="198">
                  <c:v>7.8179793434132723</c:v>
                </c:pt>
                <c:pt idx="199">
                  <c:v>8.6079759219045577</c:v>
                </c:pt>
                <c:pt idx="200">
                  <c:v>9.6480647085669311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7A-4A45-B3CD-80BCFF679DAA}"/>
            </c:ext>
          </c:extLst>
        </c:ser>
        <c:ser>
          <c:idx val="5"/>
          <c:order val="1"/>
          <c:tx>
            <c:v>平衡点</c:v>
          </c:tx>
          <c:marker>
            <c:symbol val="none"/>
          </c:marker>
          <c:xVal>
            <c:numRef>
              <c:f>各種サイクル図!$L$10</c:f>
              <c:numCache>
                <c:formatCode>General</c:formatCode>
                <c:ptCount val="1"/>
              </c:numCache>
            </c:numRef>
          </c:xVal>
          <c:yVal>
            <c:numRef>
              <c:f>各種サイクル図!$L$9</c:f>
              <c:numCache>
                <c:formatCode>General</c:formatCode>
                <c:ptCount val="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7A-4A45-B3CD-80BCFF679DAA}"/>
            </c:ext>
          </c:extLst>
        </c:ser>
        <c:ser>
          <c:idx val="1"/>
          <c:order val="2"/>
          <c:tx>
            <c:strRef>
              <c:f>各種サイクル図!$G$17</c:f>
              <c:strCache>
                <c:ptCount val="1"/>
                <c:pt idx="0">
                  <c:v>x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各種サイクル図!$G$18:$G$20</c:f>
              <c:numCache>
                <c:formatCode>0.0</c:formatCode>
                <c:ptCount val="3"/>
                <c:pt idx="0">
                  <c:v>50.000000000000043</c:v>
                </c:pt>
                <c:pt idx="1">
                  <c:v>50.000000000000043</c:v>
                </c:pt>
                <c:pt idx="2">
                  <c:v>50.000000000000043</c:v>
                </c:pt>
              </c:numCache>
            </c:numRef>
          </c:xVal>
          <c:yVal>
            <c:numRef>
              <c:f>各種サイクル図!$B$18:$B$20</c:f>
              <c:numCache>
                <c:formatCode>0.0_ </c:formatCode>
                <c:ptCount val="3"/>
                <c:pt idx="0">
                  <c:v>0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BB-4034-B0CD-685A2F3F3114}"/>
            </c:ext>
          </c:extLst>
        </c:ser>
        <c:ser>
          <c:idx val="2"/>
          <c:order val="3"/>
          <c:tx>
            <c:strRef>
              <c:f>各種サイクル図!$H$17</c:f>
              <c:strCache>
                <c:ptCount val="1"/>
                <c:pt idx="0">
                  <c:v>y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各種サイクル図!$B$18:$B$24</c:f>
              <c:numCache>
                <c:formatCode>0.0_ </c:formatCode>
                <c:ptCount val="7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</c:numCache>
            </c:numRef>
          </c:xVal>
          <c:yVal>
            <c:numRef>
              <c:f>各種サイクル図!$H$18:$H$24</c:f>
              <c:numCache>
                <c:formatCode>0.0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BB-4034-B0CD-685A2F3F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11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  <c:max val="33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各種サイクル図!$O$16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各種サイクル図!$N$18:$N$113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各種サイクル図!$O$18:$O$113</c:f>
              <c:numCache>
                <c:formatCode>0.00_ </c:formatCode>
                <c:ptCount val="96"/>
                <c:pt idx="0">
                  <c:v>50</c:v>
                </c:pt>
                <c:pt idx="1">
                  <c:v>55.25454545454545</c:v>
                </c:pt>
                <c:pt idx="2">
                  <c:v>60.71022401202103</c:v>
                </c:pt>
                <c:pt idx="3">
                  <c:v>66.135100654038311</c:v>
                </c:pt>
                <c:pt idx="4">
                  <c:v>71.40177766980824</c:v>
                </c:pt>
                <c:pt idx="5">
                  <c:v>76.407653829408815</c:v>
                </c:pt>
                <c:pt idx="6">
                  <c:v>81.070585470350693</c:v>
                </c:pt>
                <c:pt idx="7">
                  <c:v>85.331434219953692</c:v>
                </c:pt>
                <c:pt idx="8">
                  <c:v>89.155352198506492</c:v>
                </c:pt>
                <c:pt idx="9">
                  <c:v>92.530601629017966</c:v>
                </c:pt>
                <c:pt idx="10">
                  <c:v>95.465254241349754</c:v>
                </c:pt>
                <c:pt idx="11">
                  <c:v>97.9826120762187</c:v>
                </c:pt>
                <c:pt idx="12">
                  <c:v>100.11624425597931</c:v>
                </c:pt>
                <c:pt idx="13">
                  <c:v>101.90534260655883</c:v>
                </c:pt>
                <c:pt idx="14">
                  <c:v>103.39080891799621</c:v>
                </c:pt>
                <c:pt idx="15">
                  <c:v>104.61220481180136</c:v>
                </c:pt>
                <c:pt idx="16">
                  <c:v>105.6054762344987</c:v>
                </c:pt>
                <c:pt idx="17">
                  <c:v>106.4012164473732</c:v>
                </c:pt>
                <c:pt idx="18">
                  <c:v>107.02313236330426</c:v>
                </c:pt>
                <c:pt idx="19">
                  <c:v>107.48629508289071</c:v>
                </c:pt>
                <c:pt idx="20">
                  <c:v>107.79465241209398</c:v>
                </c:pt>
                <c:pt idx="21">
                  <c:v>107.93713617982503</c:v>
                </c:pt>
                <c:pt idx="22">
                  <c:v>107.88152124450792</c:v>
                </c:pt>
                <c:pt idx="23">
                  <c:v>107.56509177263959</c:v>
                </c:pt>
                <c:pt idx="24">
                  <c:v>106.88149821179144</c:v>
                </c:pt>
                <c:pt idx="25">
                  <c:v>105.66488495770767</c:v>
                </c:pt>
                <c:pt idx="26">
                  <c:v>103.67750742735312</c:v>
                </c:pt>
                <c:pt idx="27">
                  <c:v>100.61904477623698</c:v>
                </c:pt>
                <c:pt idx="28">
                  <c:v>96.19630867658347</c:v>
                </c:pt>
                <c:pt idx="29">
                  <c:v>90.306690725413048</c:v>
                </c:pt>
                <c:pt idx="30">
                  <c:v>83.338141771525869</c:v>
                </c:pt>
                <c:pt idx="31">
                  <c:v>76.38755454495282</c:v>
                </c:pt>
                <c:pt idx="32">
                  <c:v>70.980841747905473</c:v>
                </c:pt>
                <c:pt idx="33">
                  <c:v>68.215204457156418</c:v>
                </c:pt>
                <c:pt idx="34">
                  <c:v>68.122998604574803</c:v>
                </c:pt>
                <c:pt idx="35">
                  <c:v>69.953588505010259</c:v>
                </c:pt>
                <c:pt idx="36">
                  <c:v>72.858672661484619</c:v>
                </c:pt>
                <c:pt idx="37">
                  <c:v>76.23145692708502</c:v>
                </c:pt>
                <c:pt idx="38">
                  <c:v>79.699893317522083</c:v>
                </c:pt>
                <c:pt idx="39">
                  <c:v>83.03950565195359</c:v>
                </c:pt>
                <c:pt idx="40">
                  <c:v>86.1103410317846</c:v>
                </c:pt>
                <c:pt idx="41">
                  <c:v>88.82126446109659</c:v>
                </c:pt>
                <c:pt idx="42">
                  <c:v>91.108973742149999</c:v>
                </c:pt>
                <c:pt idx="43">
                  <c:v>92.923635289555108</c:v>
                </c:pt>
                <c:pt idx="44">
                  <c:v>94.217622034559611</c:v>
                </c:pt>
                <c:pt idx="45">
                  <c:v>94.936642914893667</c:v>
                </c:pt>
                <c:pt idx="46">
                  <c:v>95.014666337822703</c:v>
                </c:pt>
                <c:pt idx="47">
                  <c:v>94.376346520691541</c:v>
                </c:pt>
                <c:pt idx="48">
                  <c:v>92.953201909293952</c:v>
                </c:pt>
                <c:pt idx="49">
                  <c:v>90.720730871337196</c:v>
                </c:pt>
                <c:pt idx="50">
                  <c:v>87.757886666423857</c:v>
                </c:pt>
                <c:pt idx="51">
                  <c:v>84.311005562634648</c:v>
                </c:pt>
                <c:pt idx="52">
                  <c:v>80.814186367276847</c:v>
                </c:pt>
                <c:pt idx="53">
                  <c:v>77.808988575970218</c:v>
                </c:pt>
                <c:pt idx="54">
                  <c:v>75.765261867388205</c:v>
                </c:pt>
                <c:pt idx="55">
                  <c:v>74.908539481561078</c:v>
                </c:pt>
                <c:pt idx="56">
                  <c:v>75.178937941474373</c:v>
                </c:pt>
                <c:pt idx="57">
                  <c:v>76.328333386873538</c:v>
                </c:pt>
                <c:pt idx="58">
                  <c:v>78.053139950416735</c:v>
                </c:pt>
                <c:pt idx="59">
                  <c:v>80.078982375259088</c:v>
                </c:pt>
                <c:pt idx="60">
                  <c:v>82.188506060399817</c:v>
                </c:pt>
                <c:pt idx="61">
                  <c:v>84.218484725209066</c:v>
                </c:pt>
                <c:pt idx="62">
                  <c:v>86.047618715731105</c:v>
                </c:pt>
                <c:pt idx="63">
                  <c:v>87.584325797932422</c:v>
                </c:pt>
                <c:pt idx="64">
                  <c:v>88.757185161409538</c:v>
                </c:pt>
                <c:pt idx="65">
                  <c:v>89.508682672928728</c:v>
                </c:pt>
                <c:pt idx="66">
                  <c:v>89.792872716485959</c:v>
                </c:pt>
                <c:pt idx="67">
                  <c:v>89.578003865485755</c:v>
                </c:pt>
                <c:pt idx="68">
                  <c:v>88.855195164174944</c:v>
                </c:pt>
                <c:pt idx="69">
                  <c:v>87.653068350395543</c:v>
                </c:pt>
                <c:pt idx="70">
                  <c:v>86.055045258966956</c:v>
                </c:pt>
                <c:pt idx="71">
                  <c:v>84.211043047492254</c:v>
                </c:pt>
                <c:pt idx="72">
                  <c:v>82.33153777739048</c:v>
                </c:pt>
                <c:pt idx="73">
                  <c:v>80.655302688010892</c:v>
                </c:pt>
                <c:pt idx="74">
                  <c:v>79.396043675456241</c:v>
                </c:pt>
                <c:pt idx="75">
                  <c:v>78.69016530028675</c:v>
                </c:pt>
                <c:pt idx="76">
                  <c:v>78.571419347350428</c:v>
                </c:pt>
                <c:pt idx="77">
                  <c:v>78.981463666165325</c:v>
                </c:pt>
                <c:pt idx="78">
                  <c:v>79.803456050087163</c:v>
                </c:pt>
                <c:pt idx="79">
                  <c:v>80.898063363465511</c:v>
                </c:pt>
                <c:pt idx="80">
                  <c:v>82.128951257737668</c:v>
                </c:pt>
                <c:pt idx="81">
                  <c:v>83.375717392339723</c:v>
                </c:pt>
                <c:pt idx="82">
                  <c:v>84.537950397019912</c:v>
                </c:pt>
                <c:pt idx="83">
                  <c:v>85.53477911084515</c:v>
                </c:pt>
                <c:pt idx="84">
                  <c:v>86.303015215997704</c:v>
                </c:pt>
                <c:pt idx="85">
                  <c:v>86.795728172877872</c:v>
                </c:pt>
                <c:pt idx="86">
                  <c:v>86.982283800647295</c:v>
                </c:pt>
                <c:pt idx="87">
                  <c:v>86.850325657514247</c:v>
                </c:pt>
                <c:pt idx="88">
                  <c:v>86.409556553308306</c:v>
                </c:pt>
                <c:pt idx="89">
                  <c:v>85.696265604456713</c:v>
                </c:pt>
                <c:pt idx="90">
                  <c:v>84.776402859293455</c:v>
                </c:pt>
                <c:pt idx="91">
                  <c:v>83.744149101795898</c:v>
                </c:pt>
                <c:pt idx="92">
                  <c:v>82.713307966665781</c:v>
                </c:pt>
                <c:pt idx="93">
                  <c:v>81.801212150215619</c:v>
                </c:pt>
                <c:pt idx="94">
                  <c:v>81.108643101873056</c:v>
                </c:pt>
                <c:pt idx="95">
                  <c:v>80.702232983545869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B7-4030-A30C-58CBB1D3AAAC}"/>
            </c:ext>
          </c:extLst>
        </c:ser>
        <c:ser>
          <c:idx val="1"/>
          <c:order val="1"/>
          <c:tx>
            <c:strRef>
              <c:f>各種サイクル図!$Q$16</c:f>
              <c:strCache>
                <c:ptCount val="1"/>
                <c:pt idx="0">
                  <c:v>感染者数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各種サイクル図!$N$18:$N$113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各種サイクル図!$Q$18:$Q$113</c:f>
              <c:numCache>
                <c:formatCode>0.00_ </c:formatCode>
                <c:ptCount val="96"/>
                <c:pt idx="0">
                  <c:v>1</c:v>
                </c:pt>
                <c:pt idx="1">
                  <c:v>0.19999999999999984</c:v>
                </c:pt>
                <c:pt idx="2">
                  <c:v>6.5221818181818048E-2</c:v>
                </c:pt>
                <c:pt idx="3">
                  <c:v>2.9809330433129444E-2</c:v>
                </c:pt>
                <c:pt idx="4">
                  <c:v>1.7505303213858618E-2</c:v>
                </c:pt>
                <c:pt idx="5">
                  <c:v>1.2492531220985686E-2</c:v>
                </c:pt>
                <c:pt idx="6">
                  <c:v>1.0416068802682059E-2</c:v>
                </c:pt>
                <c:pt idx="7">
                  <c:v>9.8504143045072823E-3</c:v>
                </c:pt>
                <c:pt idx="8">
                  <c:v>1.0322785221837209E-2</c:v>
                </c:pt>
                <c:pt idx="9">
                  <c:v>1.1765172029101212E-2</c:v>
                </c:pt>
                <c:pt idx="10">
                  <c:v>1.4362150677817886E-2</c:v>
                </c:pt>
                <c:pt idx="11">
                  <c:v>1.8543922104033109E-2</c:v>
                </c:pt>
                <c:pt idx="12">
                  <c:v>2.506364411735313E-2</c:v>
                </c:pt>
                <c:pt idx="13">
                  <c:v>3.515902587619562E-2</c:v>
                </c:pt>
                <c:pt idx="14">
                  <c:v>5.0830395986842331E-2</c:v>
                </c:pt>
                <c:pt idx="15">
                  <c:v>7.5299102221998371E-2</c:v>
                </c:pt>
                <c:pt idx="16">
                  <c:v>0.11375382026902064</c:v>
                </c:pt>
                <c:pt idx="17">
                  <c:v>0.1745588124430632</c:v>
                </c:pt>
                <c:pt idx="18">
                  <c:v>0.2711996672101557</c:v>
                </c:pt>
                <c:pt idx="19">
                  <c:v>0.42539164192704165</c:v>
                </c:pt>
                <c:pt idx="20">
                  <c:v>0.67197887527212719</c:v>
                </c:pt>
                <c:pt idx="21">
                  <c:v>1.0664786276453642</c:v>
                </c:pt>
                <c:pt idx="22">
                  <c:v>1.6962249451153695</c:v>
                </c:pt>
                <c:pt idx="23">
                  <c:v>2.6955669137309024</c:v>
                </c:pt>
                <c:pt idx="24">
                  <c:v>4.2632067451832256</c:v>
                </c:pt>
                <c:pt idx="25">
                  <c:v>6.6725834334999279</c:v>
                </c:pt>
                <c:pt idx="26">
                  <c:v>10.248802827415492</c:v>
                </c:pt>
                <c:pt idx="27">
                  <c:v>15.252885122844843</c:v>
                </c:pt>
                <c:pt idx="28">
                  <c:v>21.580652424570928</c:v>
                </c:pt>
                <c:pt idx="29">
                  <c:v>28.242846025255098</c:v>
                </c:pt>
                <c:pt idx="30">
                  <c:v>32.969585043741063</c:v>
                </c:pt>
                <c:pt idx="31">
                  <c:v>32.973389816827037</c:v>
                </c:pt>
                <c:pt idx="32">
                  <c:v>27.476768899129763</c:v>
                </c:pt>
                <c:pt idx="33">
                  <c:v>19.331011540219841</c:v>
                </c:pt>
                <c:pt idx="34">
                  <c:v>12.317042169694073</c:v>
                </c:pt>
                <c:pt idx="35">
                  <c:v>7.8207301472313189</c:v>
                </c:pt>
                <c:pt idx="36">
                  <c:v>5.3093851774442307</c:v>
                </c:pt>
                <c:pt idx="37">
                  <c:v>3.9746489828073099</c:v>
                </c:pt>
                <c:pt idx="38">
                  <c:v>3.2971898027884752</c:v>
                </c:pt>
                <c:pt idx="39">
                  <c:v>3.0096664099282391</c:v>
                </c:pt>
                <c:pt idx="40">
                  <c:v>2.9884426506573005</c:v>
                </c:pt>
                <c:pt idx="41">
                  <c:v>3.1876169285914293</c:v>
                </c:pt>
                <c:pt idx="42">
                  <c:v>3.607459060570676</c:v>
                </c:pt>
                <c:pt idx="43">
                  <c:v>4.2806663672392791</c:v>
                </c:pt>
                <c:pt idx="44">
                  <c:v>5.2659355600953006</c:v>
                </c:pt>
                <c:pt idx="45">
                  <c:v>6.6415186701304414</c:v>
                </c:pt>
                <c:pt idx="46">
                  <c:v>8.4910450034401137</c:v>
                </c:pt>
                <c:pt idx="47">
                  <c:v>10.871526385231061</c:v>
                </c:pt>
                <c:pt idx="48">
                  <c:v>13.752832206962724</c:v>
                </c:pt>
                <c:pt idx="49">
                  <c:v>16.928042728039998</c:v>
                </c:pt>
                <c:pt idx="50">
                  <c:v>19.92934307617632</c:v>
                </c:pt>
                <c:pt idx="51">
                  <c:v>22.045625668192322</c:v>
                </c:pt>
                <c:pt idx="52">
                  <c:v>22.56290717203305</c:v>
                </c:pt>
                <c:pt idx="53">
                  <c:v>21.198764472484854</c:v>
                </c:pt>
                <c:pt idx="54">
                  <c:v>18.388141671457316</c:v>
                </c:pt>
                <c:pt idx="55">
                  <c:v>15.048235184365009</c:v>
                </c:pt>
                <c:pt idx="56">
                  <c:v>12.005556482094732</c:v>
                </c:pt>
                <c:pt idx="57">
                  <c:v>9.656003175191632</c:v>
                </c:pt>
                <c:pt idx="58">
                  <c:v>8.0326359337860396</c:v>
                </c:pt>
                <c:pt idx="59">
                  <c:v>7.0147030272671138</c:v>
                </c:pt>
                <c:pt idx="60">
                  <c:v>6.4668236948496798</c:v>
                </c:pt>
                <c:pt idx="61">
                  <c:v>6.2891421876068776</c:v>
                </c:pt>
                <c:pt idx="62">
                  <c:v>6.4227464186724266</c:v>
                </c:pt>
                <c:pt idx="63">
                  <c:v>6.8411424199296302</c:v>
                </c:pt>
                <c:pt idx="64">
                  <c:v>7.5391018969625065</c:v>
                </c:pt>
                <c:pt idx="65">
                  <c:v>8.5204852155039337</c:v>
                </c:pt>
                <c:pt idx="66">
                  <c:v>9.7832925614701995</c:v>
                </c:pt>
                <c:pt idx="67">
                  <c:v>11.299986087815496</c:v>
                </c:pt>
                <c:pt idx="68">
                  <c:v>12.993538651087023</c:v>
                </c:pt>
                <c:pt idx="69">
                  <c:v>14.71550325408708</c:v>
                </c:pt>
                <c:pt idx="70">
                  <c:v>16.241113046896025</c:v>
                </c:pt>
                <c:pt idx="71">
                  <c:v>17.30200019246324</c:v>
                </c:pt>
                <c:pt idx="72">
                  <c:v>17.66646739990254</c:v>
                </c:pt>
                <c:pt idx="73">
                  <c:v>17.241710875172174</c:v>
                </c:pt>
                <c:pt idx="74">
                  <c:v>16.13353895273616</c:v>
                </c:pt>
                <c:pt idx="75">
                  <c:v>14.609000967210587</c:v>
                </c:pt>
                <c:pt idx="76">
                  <c:v>12.981031856353809</c:v>
                </c:pt>
                <c:pt idx="77">
                  <c:v>11.497482484771545</c:v>
                </c:pt>
                <c:pt idx="78">
                  <c:v>10.296629398188996</c:v>
                </c:pt>
                <c:pt idx="79">
                  <c:v>9.4243292812288644</c:v>
                </c:pt>
                <c:pt idx="80">
                  <c:v>8.8735104151955184</c:v>
                </c:pt>
                <c:pt idx="81">
                  <c:v>8.6170200897953677</c:v>
                </c:pt>
                <c:pt idx="82">
                  <c:v>8.6257854727060455</c:v>
                </c:pt>
                <c:pt idx="83">
                  <c:v>8.8751639135409608</c:v>
                </c:pt>
                <c:pt idx="84">
                  <c:v>9.3440805244735206</c:v>
                </c:pt>
                <c:pt idx="85">
                  <c:v>10.010055243921979</c:v>
                </c:pt>
                <c:pt idx="86">
                  <c:v>10.841865570804643</c:v>
                </c:pt>
                <c:pt idx="87">
                  <c:v>11.791339901392067</c:v>
                </c:pt>
                <c:pt idx="88">
                  <c:v>12.786621147592161</c:v>
                </c:pt>
                <c:pt idx="89">
                  <c:v>13.730649168694065</c:v>
                </c:pt>
                <c:pt idx="90">
                  <c:v>14.509319425274398</c:v>
                </c:pt>
                <c:pt idx="91">
                  <c:v>15.011830386195228</c:v>
                </c:pt>
                <c:pt idx="92">
                  <c:v>15.159840705462454</c:v>
                </c:pt>
                <c:pt idx="93">
                  <c:v>14.934253046453822</c:v>
                </c:pt>
                <c:pt idx="94">
                  <c:v>14.385106995737528</c:v>
                </c:pt>
                <c:pt idx="95">
                  <c:v>13.61704922745125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B7-4030-A30C-58CBB1D3A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2000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各種サイクル図!$AL$17</c:f>
              <c:strCache>
                <c:ptCount val="1"/>
                <c:pt idx="0">
                  <c:v>x （左軸）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各種サイクル図!$AK$18:$AK$189</c:f>
              <c:numCache>
                <c:formatCode>0.0_ </c:formatCode>
                <c:ptCount val="17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</c:numCache>
            </c:numRef>
          </c:xVal>
          <c:yVal>
            <c:numRef>
              <c:f>各種サイクル図!$AL$18:$AL$189</c:f>
              <c:numCache>
                <c:formatCode>0.00_ </c:formatCode>
                <c:ptCount val="172"/>
                <c:pt idx="0">
                  <c:v>50</c:v>
                </c:pt>
                <c:pt idx="1">
                  <c:v>50.9</c:v>
                </c:pt>
                <c:pt idx="2">
                  <c:v>51.816200000000002</c:v>
                </c:pt>
                <c:pt idx="3">
                  <c:v>52.747026216800002</c:v>
                </c:pt>
                <c:pt idx="4">
                  <c:v>53.690672854410707</c:v>
                </c:pt>
                <c:pt idx="5">
                  <c:v>54.644977438241646</c:v>
                </c:pt>
                <c:pt idx="6">
                  <c:v>55.607265793350216</c:v>
                </c:pt>
                <c:pt idx="7">
                  <c:v>56.574152481992606</c:v>
                </c:pt>
                <c:pt idx="8">
                  <c:v>57.541277857113855</c:v>
                </c:pt>
                <c:pt idx="9">
                  <c:v>58.502956401907646</c:v>
                </c:pt>
                <c:pt idx="10">
                  <c:v>59.451702341606314</c:v>
                </c:pt>
                <c:pt idx="11">
                  <c:v>60.377587472489822</c:v>
                </c:pt>
                <c:pt idx="12">
                  <c:v>61.267373288120041</c:v>
                </c:pt>
                <c:pt idx="13">
                  <c:v>62.103347072171005</c:v>
                </c:pt>
                <c:pt idx="14">
                  <c:v>62.861785835692537</c:v>
                </c:pt>
                <c:pt idx="15">
                  <c:v>63.510986933513749</c:v>
                </c:pt>
                <c:pt idx="16">
                  <c:v>64.008869097471731</c:v>
                </c:pt>
                <c:pt idx="17">
                  <c:v>64.300317385044806</c:v>
                </c:pt>
                <c:pt idx="18">
                  <c:v>64.314811841221143</c:v>
                </c:pt>
                <c:pt idx="19">
                  <c:v>63.965567116900033</c:v>
                </c:pt>
                <c:pt idx="20">
                  <c:v>63.152512356786154</c:v>
                </c:pt>
                <c:pt idx="21">
                  <c:v>61.772799081121619</c:v>
                </c:pt>
                <c:pt idx="22">
                  <c:v>59.743237060486905</c:v>
                </c:pt>
                <c:pt idx="23">
                  <c:v>57.036846911384522</c:v>
                </c:pt>
                <c:pt idx="24">
                  <c:v>53.727278290791759</c:v>
                </c:pt>
                <c:pt idx="25">
                  <c:v>50.019767751851511</c:v>
                </c:pt>
                <c:pt idx="26">
                  <c:v>46.236216392164081</c:v>
                </c:pt>
                <c:pt idx="27">
                  <c:v>42.737108809795714</c:v>
                </c:pt>
                <c:pt idx="28">
                  <c:v>39.810615271932392</c:v>
                </c:pt>
                <c:pt idx="29">
                  <c:v>37.596161172072982</c:v>
                </c:pt>
                <c:pt idx="30">
                  <c:v>36.084294407335818</c:v>
                </c:pt>
                <c:pt idx="31">
                  <c:v>35.172235007286197</c:v>
                </c:pt>
                <c:pt idx="32">
                  <c:v>34.726430243062161</c:v>
                </c:pt>
                <c:pt idx="33">
                  <c:v>34.622772220797145</c:v>
                </c:pt>
                <c:pt idx="34">
                  <c:v>34.762518989599513</c:v>
                </c:pt>
                <c:pt idx="35">
                  <c:v>35.073498452756837</c:v>
                </c:pt>
                <c:pt idx="36">
                  <c:v>35.505413913811466</c:v>
                </c:pt>
                <c:pt idx="37">
                  <c:v>36.024109304509857</c:v>
                </c:pt>
                <c:pt idx="38">
                  <c:v>36.606681914912137</c:v>
                </c:pt>
                <c:pt idx="39">
                  <c:v>37.237847313805815</c:v>
                </c:pt>
                <c:pt idx="40">
                  <c:v>37.907407462432111</c:v>
                </c:pt>
                <c:pt idx="41">
                  <c:v>38.608545298713118</c:v>
                </c:pt>
                <c:pt idx="42">
                  <c:v>39.336694499673285</c:v>
                </c:pt>
                <c:pt idx="43">
                  <c:v>40.088795022436869</c:v>
                </c:pt>
                <c:pt idx="44">
                  <c:v>40.862802723689299</c:v>
                </c:pt>
                <c:pt idx="45">
                  <c:v>41.657365049248064</c:v>
                </c:pt>
                <c:pt idx="46">
                  <c:v>42.471605131238192</c:v>
                </c:pt>
                <c:pt idx="47">
                  <c:v>43.30497683507739</c:v>
                </c:pt>
                <c:pt idx="48">
                  <c:v>44.157166467831516</c:v>
                </c:pt>
                <c:pt idx="49">
                  <c:v>45.028025358304987</c:v>
                </c:pt>
                <c:pt idx="50">
                  <c:v>45.917522984960222</c:v>
                </c:pt>
                <c:pt idx="51">
                  <c:v>46.825713843256672</c:v>
                </c:pt>
                <c:pt idx="52">
                  <c:v>47.75271350836087</c:v>
                </c:pt>
                <c:pt idx="53">
                  <c:v>48.698680807936825</c:v>
                </c:pt>
                <c:pt idx="54">
                  <c:v>49.663803954488856</c:v>
                </c:pt>
                <c:pt idx="55">
                  <c:v>50.648289073829581</c:v>
                </c:pt>
                <c:pt idx="56">
                  <c:v>51.652349913894049</c:v>
                </c:pt>
                <c:pt idx="57">
                  <c:v>52.676197689176291</c:v>
                </c:pt>
                <c:pt idx="58">
                  <c:v>53.720030041177715</c:v>
                </c:pt>
                <c:pt idx="59">
                  <c:v>54.784017979223641</c:v>
                </c:pt>
                <c:pt idx="60">
                  <c:v>55.868289388711688</c:v>
                </c:pt>
                <c:pt idx="61">
                  <c:v>56.972907205973755</c:v>
                </c:pt>
                <c:pt idx="62">
                  <c:v>58.097839571272146</c:v>
                </c:pt>
                <c:pt idx="63">
                  <c:v>59.242918035345681</c:v>
                </c:pt>
                <c:pt idx="64">
                  <c:v>60.407777968774944</c:v>
                </c:pt>
                <c:pt idx="65">
                  <c:v>61.591772317056183</c:v>
                </c:pt>
                <c:pt idx="66">
                  <c:v>62.793845127144863</c:v>
                </c:pt>
                <c:pt idx="67">
                  <c:v>64.012343822259538</c:v>
                </c:pt>
                <c:pt idx="68">
                  <c:v>65.244737365397611</c:v>
                </c:pt>
                <c:pt idx="69">
                  <c:v>66.487188549431934</c:v>
                </c:pt>
                <c:pt idx="70">
                  <c:v>67.733898381119133</c:v>
                </c:pt>
                <c:pt idx="71">
                  <c:v>68.976092100604959</c:v>
                </c:pt>
                <c:pt idx="72">
                  <c:v>70.200439465430378</c:v>
                </c:pt>
                <c:pt idx="73">
                  <c:v>71.386581924892511</c:v>
                </c:pt>
                <c:pt idx="74">
                  <c:v>72.503258911305153</c:v>
                </c:pt>
                <c:pt idx="75">
                  <c:v>73.502274570017249</c:v>
                </c:pt>
                <c:pt idx="76">
                  <c:v>74.309256748857734</c:v>
                </c:pt>
                <c:pt idx="77">
                  <c:v>74.810007045159722</c:v>
                </c:pt>
                <c:pt idx="78">
                  <c:v>74.831799441586213</c:v>
                </c:pt>
                <c:pt idx="79">
                  <c:v>74.1217837378219</c:v>
                </c:pt>
                <c:pt idx="80">
                  <c:v>72.333000221712297</c:v>
                </c:pt>
                <c:pt idx="81">
                  <c:v>69.047318256982877</c:v>
                </c:pt>
                <c:pt idx="82">
                  <c:v>63.893154181208125</c:v>
                </c:pt>
                <c:pt idx="83">
                  <c:v>56.820040884980941</c:v>
                </c:pt>
                <c:pt idx="84">
                  <c:v>48.466385316027285</c:v>
                </c:pt>
                <c:pt idx="85">
                  <c:v>40.236738432220562</c:v>
                </c:pt>
                <c:pt idx="86">
                  <c:v>33.63873851231309</c:v>
                </c:pt>
                <c:pt idx="87">
                  <c:v>29.331140153274827</c:v>
                </c:pt>
                <c:pt idx="88">
                  <c:v>26.996162510927356</c:v>
                </c:pt>
                <c:pt idx="89">
                  <c:v>25.95864575281858</c:v>
                </c:pt>
                <c:pt idx="90">
                  <c:v>25.658854540425107</c:v>
                </c:pt>
                <c:pt idx="91">
                  <c:v>25.751758002832375</c:v>
                </c:pt>
                <c:pt idx="92">
                  <c:v>26.050337467417805</c:v>
                </c:pt>
                <c:pt idx="93">
                  <c:v>26.458569338490765</c:v>
                </c:pt>
                <c:pt idx="94">
                  <c:v>26.928063486530792</c:v>
                </c:pt>
                <c:pt idx="95">
                  <c:v>27.434484906797078</c:v>
                </c:pt>
                <c:pt idx="96">
                  <c:v>27.9655398006323</c:v>
                </c:pt>
                <c:pt idx="97">
                  <c:v>28.514987260213985</c:v>
                </c:pt>
                <c:pt idx="98">
                  <c:v>29.079661947164823</c:v>
                </c:pt>
                <c:pt idx="99">
                  <c:v>29.657983690259254</c:v>
                </c:pt>
                <c:pt idx="100">
                  <c:v>30.249202844653873</c:v>
                </c:pt>
                <c:pt idx="101">
                  <c:v>30.853012918241465</c:v>
                </c:pt>
                <c:pt idx="102">
                  <c:v>31.469348758164497</c:v>
                </c:pt>
                <c:pt idx="103">
                  <c:v>32.098279793795953</c:v>
                </c:pt>
                <c:pt idx="104">
                  <c:v>32.739952692178633</c:v>
                </c:pt>
                <c:pt idx="105">
                  <c:v>33.394560087980572</c:v>
                </c:pt>
                <c:pt idx="106">
                  <c:v>34.062323283020433</c:v>
                </c:pt>
                <c:pt idx="107">
                  <c:v>34.743482544555427</c:v>
                </c:pt>
                <c:pt idx="108">
                  <c:v>35.438291599946353</c:v>
                </c:pt>
                <c:pt idx="109">
                  <c:v>36.147014483925176</c:v>
                </c:pt>
                <c:pt idx="110">
                  <c:v>36.869923724749583</c:v>
                </c:pt>
                <c:pt idx="111">
                  <c:v>37.607299303866931</c:v>
                </c:pt>
                <c:pt idx="112">
                  <c:v>38.359428069277875</c:v>
                </c:pt>
                <c:pt idx="113">
                  <c:v>39.126603419165157</c:v>
                </c:pt>
                <c:pt idx="114">
                  <c:v>39.909125149127384</c:v>
                </c:pt>
                <c:pt idx="115">
                  <c:v>40.707299400163123</c:v>
                </c:pt>
                <c:pt idx="116">
                  <c:v>41.521438669877</c:v>
                </c:pt>
                <c:pt idx="117">
                  <c:v>42.351861864213724</c:v>
                </c:pt>
                <c:pt idx="118">
                  <c:v>43.198894375825738</c:v>
                </c:pt>
                <c:pt idx="119">
                  <c:v>44.062868180465919</c:v>
                </c:pt>
                <c:pt idx="120">
                  <c:v>44.944121946010405</c:v>
                </c:pt>
                <c:pt idx="121">
                  <c:v>45.843001150693318</c:v>
                </c:pt>
                <c:pt idx="122">
                  <c:v>46.759858208364307</c:v>
                </c:pt>
                <c:pt idx="123">
                  <c:v>47.695052599351342</c:v>
                </c:pt>
                <c:pt idx="124">
                  <c:v>48.648951005998811</c:v>
                </c:pt>
                <c:pt idx="125">
                  <c:v>49.621927452258895</c:v>
                </c:pt>
                <c:pt idx="126">
                  <c:v>50.614363446906296</c:v>
                </c:pt>
                <c:pt idx="127">
                  <c:v>51.626648130060069</c:v>
                </c:pt>
                <c:pt idx="128">
                  <c:v>52.659178422753691</c:v>
                </c:pt>
                <c:pt idx="129">
                  <c:v>53.712359179305977</c:v>
                </c:pt>
                <c:pt idx="130">
                  <c:v>54.786603342213446</c:v>
                </c:pt>
                <c:pt idx="131">
                  <c:v>55.882332099203254</c:v>
                </c:pt>
                <c:pt idx="132">
                  <c:v>56.999975041939592</c:v>
                </c:pt>
                <c:pt idx="133">
                  <c:v>58.139970325637826</c:v>
                </c:pt>
                <c:pt idx="134">
                  <c:v>59.302764828462045</c:v>
                </c:pt>
                <c:pt idx="135">
                  <c:v>60.488814308985518</c:v>
                </c:pt>
                <c:pt idx="136">
                  <c:v>61.698583559050981</c:v>
                </c:pt>
                <c:pt idx="137">
                  <c:v>62.932546547866345</c:v>
                </c:pt>
                <c:pt idx="138">
                  <c:v>64.191186550756058</c:v>
                </c:pt>
                <c:pt idx="139">
                  <c:v>65.474996252058645</c:v>
                </c:pt>
                <c:pt idx="140">
                  <c:v>66.784477805192296</c:v>
                </c:pt>
                <c:pt idx="141">
                  <c:v>68.120142822131143</c:v>
                </c:pt>
                <c:pt idx="142">
                  <c:v>69.48251224634528</c:v>
                </c:pt>
                <c:pt idx="143">
                  <c:v>70.872116032167682</c:v>
                </c:pt>
                <c:pt idx="144">
                  <c:v>72.289492499710136</c:v>
                </c:pt>
                <c:pt idx="145">
                  <c:v>73.735187139959464</c:v>
                </c:pt>
                <c:pt idx="146">
                  <c:v>75.209750476591537</c:v>
                </c:pt>
                <c:pt idx="147">
                  <c:v>76.713734287867481</c:v>
                </c:pt>
                <c:pt idx="148">
                  <c:v>78.247684937487136</c:v>
                </c:pt>
                <c:pt idx="149">
                  <c:v>79.812131534684667</c:v>
                </c:pt>
                <c:pt idx="150">
                  <c:v>81.40756470826264</c:v>
                </c:pt>
                <c:pt idx="151">
                  <c:v>83.034398083777347</c:v>
                </c:pt>
                <c:pt idx="152">
                  <c:v>84.692897393815471</c:v>
                </c:pt>
                <c:pt idx="153">
                  <c:v>86.383048076720598</c:v>
                </c:pt>
                <c:pt idx="154">
                  <c:v>88.104304141290243</c:v>
                </c:pt>
                <c:pt idx="155">
                  <c:v>89.855104244312486</c:v>
                </c:pt>
                <c:pt idx="156">
                  <c:v>91.631924271363772</c:v>
                </c:pt>
                <c:pt idx="157">
                  <c:v>93.427393077039028</c:v>
                </c:pt>
                <c:pt idx="158">
                  <c:v>95.226487612965016</c:v>
                </c:pt>
                <c:pt idx="159">
                  <c:v>96.998741440197591</c:v>
                </c:pt>
                <c:pt idx="160">
                  <c:v>98.682104303992929</c:v>
                </c:pt>
                <c:pt idx="161">
                  <c:v>100.14928621614013</c:v>
                </c:pt>
                <c:pt idx="162">
                  <c:v>101.13783944213776</c:v>
                </c:pt>
                <c:pt idx="163">
                  <c:v>101.10864600817058</c:v>
                </c:pt>
                <c:pt idx="164">
                  <c:v>98.981420754244454</c:v>
                </c:pt>
                <c:pt idx="165">
                  <c:v>92.746782638400347</c:v>
                </c:pt>
                <c:pt idx="166">
                  <c:v>79.364782441609179</c:v>
                </c:pt>
                <c:pt idx="167">
                  <c:v>56.766556114900993</c:v>
                </c:pt>
                <c:pt idx="168">
                  <c:v>30.443311429345332</c:v>
                </c:pt>
                <c:pt idx="169">
                  <c:v>14.333578163436695</c:v>
                </c:pt>
                <c:pt idx="170">
                  <c:v>9.8275026739545268</c:v>
                </c:pt>
                <c:pt idx="171">
                  <c:v>9.0820380379036738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CB-4264-A5B6-40419B6396AD}"/>
            </c:ext>
          </c:extLst>
        </c:ser>
        <c:ser>
          <c:idx val="1"/>
          <c:order val="1"/>
          <c:tx>
            <c:strRef>
              <c:f>各種サイクル図!$AN$17</c:f>
              <c:strCache>
                <c:ptCount val="1"/>
                <c:pt idx="0">
                  <c:v>y （右軸）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各種サイクル図!$AK$18:$AK$188</c:f>
              <c:numCache>
                <c:formatCode>0.0_ </c:formatCode>
                <c:ptCount val="17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</c:numCache>
            </c:numRef>
          </c:xVal>
          <c:yVal>
            <c:numRef>
              <c:f>各種サイクル図!$AN$18:$AN$188</c:f>
              <c:numCache>
                <c:formatCode>0.00_ </c:formatCode>
                <c:ptCount val="171"/>
                <c:pt idx="0">
                  <c:v>0.1</c:v>
                </c:pt>
                <c:pt idx="1">
                  <c:v>0.1</c:v>
                </c:pt>
                <c:pt idx="2">
                  <c:v>0.1018</c:v>
                </c:pt>
                <c:pt idx="3">
                  <c:v>0.10549778319999999</c:v>
                </c:pt>
                <c:pt idx="4">
                  <c:v>0.11129388672529364</c:v>
                </c:pt>
                <c:pt idx="5">
                  <c:v>0.11950887325727168</c:v>
                </c:pt>
                <c:pt idx="6">
                  <c:v>0.13061119365626583</c:v>
                </c:pt>
                <c:pt idx="7">
                  <c:v>0.14525862722461422</c:v>
                </c:pt>
                <c:pt idx="8">
                  <c:v>0.16435767451860492</c:v>
                </c:pt>
                <c:pt idx="9">
                  <c:v>0.18914701234848252</c:v>
                </c:pt>
                <c:pt idx="10">
                  <c:v>0.22131318833948718</c:v>
                </c:pt>
                <c:pt idx="11">
                  <c:v>0.263148915948621</c:v>
                </c:pt>
                <c:pt idx="12">
                  <c:v>0.31776593381957469</c:v>
                </c:pt>
                <c:pt idx="13">
                  <c:v>0.3893736817114386</c:v>
                </c:pt>
                <c:pt idx="14">
                  <c:v>0.48362817792189028</c:v>
                </c:pt>
                <c:pt idx="15">
                  <c:v>0.60803461889264132</c:v>
                </c:pt>
                <c:pt idx="16">
                  <c:v>0.77233757471229092</c:v>
                </c:pt>
                <c:pt idx="17">
                  <c:v>0.98872909437635637</c:v>
                </c:pt>
                <c:pt idx="18">
                  <c:v>1.2715118915245527</c:v>
                </c:pt>
                <c:pt idx="19">
                  <c:v>1.635540961145536</c:v>
                </c:pt>
                <c:pt idx="20">
                  <c:v>2.0923661024518792</c:v>
                </c:pt>
                <c:pt idx="21">
                  <c:v>2.6427635228002555</c:v>
                </c:pt>
                <c:pt idx="22">
                  <c:v>3.2650180022571473</c:v>
                </c:pt>
                <c:pt idx="23">
                  <c:v>3.9012548903121225</c:v>
                </c:pt>
                <c:pt idx="24">
                  <c:v>4.450305558820455</c:v>
                </c:pt>
                <c:pt idx="25">
                  <c:v>4.7820561047560819</c:v>
                </c:pt>
                <c:pt idx="26">
                  <c:v>4.7839467147244585</c:v>
                </c:pt>
                <c:pt idx="27">
                  <c:v>4.4238319102116499</c:v>
                </c:pt>
                <c:pt idx="28">
                  <c:v>3.7812357140592336</c:v>
                </c:pt>
                <c:pt idx="29">
                  <c:v>3.0106664052980538</c:v>
                </c:pt>
                <c:pt idx="30">
                  <c:v>2.2637899881786243</c:v>
                </c:pt>
                <c:pt idx="31">
                  <c:v>1.633745288196335</c:v>
                </c:pt>
                <c:pt idx="32">
                  <c:v>1.1492494643697602</c:v>
                </c:pt>
                <c:pt idx="33">
                  <c:v>0.79818662712626054</c:v>
                </c:pt>
                <c:pt idx="34">
                  <c:v>0.55270867561357728</c:v>
                </c:pt>
                <c:pt idx="35">
                  <c:v>0.3842709166346675</c:v>
                </c:pt>
                <c:pt idx="36">
                  <c:v>0.26955450800050929</c:v>
                </c:pt>
                <c:pt idx="37">
                  <c:v>0.19141288757783775</c:v>
                </c:pt>
                <c:pt idx="38">
                  <c:v>0.1379095756879177</c:v>
                </c:pt>
                <c:pt idx="39">
                  <c:v>0.10096823940456207</c:v>
                </c:pt>
                <c:pt idx="40">
                  <c:v>7.5196797649817487E-2</c:v>
                </c:pt>
                <c:pt idx="41">
                  <c:v>5.7010312967633765E-2</c:v>
                </c:pt>
                <c:pt idx="42">
                  <c:v>4.4021705014094005E-2</c:v>
                </c:pt>
                <c:pt idx="43">
                  <c:v>3.4633367229883034E-2</c:v>
                </c:pt>
                <c:pt idx="44">
                  <c:v>2.7768199196311259E-2</c:v>
                </c:pt>
                <c:pt idx="45">
                  <c:v>2.2693728915019491E-2</c:v>
                </c:pt>
                <c:pt idx="46">
                  <c:v>1.8907218994832865E-2</c:v>
                </c:pt>
                <c:pt idx="47">
                  <c:v>1.6060398785567753E-2</c:v>
                </c:pt>
                <c:pt idx="48">
                  <c:v>1.3909903947422331E-2</c:v>
                </c:pt>
                <c:pt idx="49">
                  <c:v>1.228443888315749E-2</c:v>
                </c:pt>
                <c:pt idx="50">
                  <c:v>1.1062880510867264E-2</c:v>
                </c:pt>
                <c:pt idx="51">
                  <c:v>1.0159601402752322E-2</c:v>
                </c:pt>
                <c:pt idx="52">
                  <c:v>9.5146117609365855E-3</c:v>
                </c:pt>
                <c:pt idx="53">
                  <c:v>9.0869705912657132E-3</c:v>
                </c:pt>
                <c:pt idx="54">
                  <c:v>8.8504696067031579E-3</c:v>
                </c:pt>
                <c:pt idx="55">
                  <c:v>8.790959749049353E-3</c:v>
                </c:pt>
                <c:pt idx="56">
                  <c:v>8.9049414121250402E-3</c:v>
                </c:pt>
                <c:pt idx="57">
                  <c:v>9.1992229956361672E-3</c:v>
                </c:pt>
                <c:pt idx="58">
                  <c:v>9.6916017820989457E-3</c:v>
                </c:pt>
                <c:pt idx="59">
                  <c:v>1.0412662777629738E-2</c:v>
                </c:pt>
                <c:pt idx="60">
                  <c:v>1.1408950096425209E-2</c:v>
                </c:pt>
                <c:pt idx="61">
                  <c:v>1.2747970512169074E-2</c:v>
                </c:pt>
                <c:pt idx="62">
                  <c:v>1.4525778821085966E-2</c:v>
                </c:pt>
                <c:pt idx="63">
                  <c:v>1.6878327351904702E-2</c:v>
                </c:pt>
                <c:pt idx="64">
                  <c:v>1.9998427277652466E-2</c:v>
                </c:pt>
                <c:pt idx="65">
                  <c:v>2.416121109426245E-2</c:v>
                </c:pt>
                <c:pt idx="66">
                  <c:v>2.9762636252442892E-2</c:v>
                </c:pt>
                <c:pt idx="67">
                  <c:v>3.7378207428228921E-2</c:v>
                </c:pt>
                <c:pt idx="68">
                  <c:v>4.7853333307110502E-2</c:v>
                </c:pt>
                <c:pt idx="69">
                  <c:v>6.2443563273625165E-2</c:v>
                </c:pt>
                <c:pt idx="70">
                  <c:v>8.3033939301437987E-2</c:v>
                </c:pt>
                <c:pt idx="71">
                  <c:v>0.11248424813655229</c:v>
                </c:pt>
                <c:pt idx="72">
                  <c:v>0.15517447718668265</c:v>
                </c:pt>
                <c:pt idx="73">
                  <c:v>0.21786632984647042</c:v>
                </c:pt>
                <c:pt idx="74">
                  <c:v>0.31105465208521432</c:v>
                </c:pt>
                <c:pt idx="75">
                  <c:v>0.45104951951400479</c:v>
                </c:pt>
                <c:pt idx="76">
                  <c:v>0.66306331255985462</c:v>
                </c:pt>
                <c:pt idx="77">
                  <c:v>0.98543483867516679</c:v>
                </c:pt>
                <c:pt idx="78">
                  <c:v>1.4744077444767012</c:v>
                </c:pt>
                <c:pt idx="79">
                  <c:v>2.20665169259604</c:v>
                </c:pt>
                <c:pt idx="80">
                  <c:v>3.2712191908660464</c:v>
                </c:pt>
                <c:pt idx="81">
                  <c:v>4.7323419691636648</c:v>
                </c:pt>
                <c:pt idx="82">
                  <c:v>6.5351104409144121</c:v>
                </c:pt>
                <c:pt idx="83">
                  <c:v>8.3509763798513497</c:v>
                </c:pt>
                <c:pt idx="84">
                  <c:v>9.4900563866532757</c:v>
                </c:pt>
                <c:pt idx="85">
                  <c:v>9.1989745901272659</c:v>
                </c:pt>
                <c:pt idx="86">
                  <c:v>7.4027346885518828</c:v>
                </c:pt>
                <c:pt idx="87">
                  <c:v>4.9803731292845255</c:v>
                </c:pt>
                <c:pt idx="88">
                  <c:v>2.9216004454129676</c:v>
                </c:pt>
                <c:pt idx="89">
                  <c:v>1.5774400083273239</c:v>
                </c:pt>
                <c:pt idx="90">
                  <c:v>0.81896412744984359</c:v>
                </c:pt>
                <c:pt idx="91">
                  <c:v>0.42027362840123406</c:v>
                </c:pt>
                <c:pt idx="92">
                  <c:v>0.21645569547121757</c:v>
                </c:pt>
                <c:pt idx="93">
                  <c:v>0.11277487827539674</c:v>
                </c:pt>
                <c:pt idx="94">
                  <c:v>5.9677238729788806E-2</c:v>
                </c:pt>
                <c:pt idx="95">
                  <c:v>3.213984946433214E-2</c:v>
                </c:pt>
                <c:pt idx="96">
                  <c:v>1.7634804300719002E-2</c:v>
                </c:pt>
                <c:pt idx="97">
                  <c:v>9.8633364309623755E-3</c:v>
                </c:pt>
                <c:pt idx="98">
                  <c:v>5.625058253441932E-3</c:v>
                </c:pt>
                <c:pt idx="99">
                  <c:v>3.2714958488640152E-3</c:v>
                </c:pt>
                <c:pt idx="100">
                  <c:v>1.9405194105671958E-3</c:v>
                </c:pt>
                <c:pt idx="101">
                  <c:v>1.1739833054847054E-3</c:v>
                </c:pt>
                <c:pt idx="102">
                  <c:v>7.2441844179838857E-4</c:v>
                </c:pt>
                <c:pt idx="103">
                  <c:v>4.5593953183599152E-4</c:v>
                </c:pt>
                <c:pt idx="104">
                  <c:v>2.9269749323847981E-4</c:v>
                </c:pt>
                <c:pt idx="105">
                  <c:v>1.9165804163494209E-4</c:v>
                </c:pt>
                <c:pt idx="106">
                  <c:v>1.280067197544551E-4</c:v>
                </c:pt>
                <c:pt idx="107">
                  <c:v>8.720412541350494E-5</c:v>
                </c:pt>
                <c:pt idx="108">
                  <c:v>6.0595500182346616E-5</c:v>
                </c:pt>
                <c:pt idx="109">
                  <c:v>4.2948020102132032E-5</c:v>
                </c:pt>
                <c:pt idx="110">
                  <c:v>3.1048854093753518E-5</c:v>
                </c:pt>
                <c:pt idx="111">
                  <c:v>2.289537764355142E-5</c:v>
                </c:pt>
                <c:pt idx="112">
                  <c:v>1.7220666394322029E-5</c:v>
                </c:pt>
                <c:pt idx="113">
                  <c:v>1.3211498277160534E-5</c:v>
                </c:pt>
                <c:pt idx="114">
                  <c:v>1.0338421073268878E-5</c:v>
                </c:pt>
                <c:pt idx="115">
                  <c:v>8.2519468091492705E-6</c:v>
                </c:pt>
                <c:pt idx="116">
                  <c:v>6.7182893878852022E-6</c:v>
                </c:pt>
                <c:pt idx="117">
                  <c:v>5.5790608157112183E-6</c:v>
                </c:pt>
                <c:pt idx="118">
                  <c:v>4.7256722599809817E-6</c:v>
                </c:pt>
                <c:pt idx="119">
                  <c:v>4.0828763362737628E-6</c:v>
                </c:pt>
                <c:pt idx="120">
                  <c:v>3.5980648360474892E-6</c:v>
                </c:pt>
                <c:pt idx="121">
                  <c:v>3.2342372952194054E-6</c:v>
                </c:pt>
                <c:pt idx="122">
                  <c:v>2.965342880927169E-6</c:v>
                </c:pt>
                <c:pt idx="123">
                  <c:v>2.7731802530267385E-6</c:v>
                </c:pt>
                <c:pt idx="124">
                  <c:v>2.6453395607118548E-6</c:v>
                </c:pt>
                <c:pt idx="125">
                  <c:v>2.5738598936660285E-6</c:v>
                </c:pt>
                <c:pt idx="126">
                  <c:v>2.5543977783154891E-6</c:v>
                </c:pt>
                <c:pt idx="127">
                  <c:v>2.5857843507926027E-6</c:v>
                </c:pt>
                <c:pt idx="128">
                  <c:v>2.6699075763717102E-6</c:v>
                </c:pt>
                <c:pt idx="129">
                  <c:v>2.8119027887283955E-6</c:v>
                </c:pt>
                <c:pt idx="130">
                  <c:v>3.0206786513094346E-6</c:v>
                </c:pt>
                <c:pt idx="131">
                  <c:v>3.3098544618716453E-6</c:v>
                </c:pt>
                <c:pt idx="132">
                  <c:v>3.6992477247668193E-6</c:v>
                </c:pt>
                <c:pt idx="133">
                  <c:v>4.2171405597132103E-6</c:v>
                </c:pt>
                <c:pt idx="134">
                  <c:v>4.9036885400153945E-6</c:v>
                </c:pt>
                <c:pt idx="135">
                  <c:v>5.8160457656111467E-6</c:v>
                </c:pt>
                <c:pt idx="136">
                  <c:v>7.0361142465722839E-6</c:v>
                </c:pt>
                <c:pt idx="137">
                  <c:v>8.6823656554633809E-6</c:v>
                </c:pt>
                <c:pt idx="138">
                  <c:v>1.0928067615160906E-5</c:v>
                </c:pt>
                <c:pt idx="139">
                  <c:v>1.4029712538481394E-5</c:v>
                </c:pt>
                <c:pt idx="140">
                  <c:v>1.837190751749059E-5</c:v>
                </c:pt>
                <c:pt idx="141">
                  <c:v>2.4539164996817915E-5</c:v>
                </c:pt>
                <c:pt idx="142">
                  <c:v>3.3432228486381556E-5</c:v>
                </c:pt>
                <c:pt idx="143">
                  <c:v>4.6459104504552402E-5</c:v>
                </c:pt>
                <c:pt idx="144">
                  <c:v>6.5853100903944835E-5</c:v>
                </c:pt>
                <c:pt idx="145">
                  <c:v>9.5209744877567494E-5</c:v>
                </c:pt>
                <c:pt idx="146">
                  <c:v>1.4040616712190473E-4</c:v>
                </c:pt>
                <c:pt idx="147">
                  <c:v>2.1119825589226127E-4</c:v>
                </c:pt>
                <c:pt idx="148">
                  <c:v>3.2403613769159943E-4</c:v>
                </c:pt>
                <c:pt idx="149">
                  <c:v>5.0710155220904957E-4</c:v>
                </c:pt>
                <c:pt idx="150">
                  <c:v>8.0945711572702852E-4</c:v>
                </c:pt>
                <c:pt idx="151">
                  <c:v>1.3179186505422342E-3</c:v>
                </c:pt>
                <c:pt idx="152">
                  <c:v>2.1886516374231705E-3</c:v>
                </c:pt>
                <c:pt idx="153">
                  <c:v>3.7072649711817358E-3</c:v>
                </c:pt>
                <c:pt idx="154">
                  <c:v>6.4048969647746822E-3</c:v>
                </c:pt>
                <c:pt idx="155">
                  <c:v>1.1285979803562706E-2</c:v>
                </c:pt>
                <c:pt idx="156">
                  <c:v>2.0282057834966644E-2</c:v>
                </c:pt>
                <c:pt idx="157">
                  <c:v>3.7169679752021671E-2</c:v>
                </c:pt>
                <c:pt idx="158">
                  <c:v>6.9453325614795738E-2</c:v>
                </c:pt>
                <c:pt idx="159">
                  <c:v>0.13227592502673147</c:v>
                </c:pt>
                <c:pt idx="160">
                  <c:v>0.25661196500861777</c:v>
                </c:pt>
                <c:pt idx="161">
                  <c:v>0.50646017393266007</c:v>
                </c:pt>
                <c:pt idx="162">
                  <c:v>1.0144324983251616</c:v>
                </c:pt>
                <c:pt idx="163">
                  <c:v>2.0519502228099373</c:v>
                </c:pt>
                <c:pt idx="164">
                  <c:v>4.1493981740895336</c:v>
                </c:pt>
                <c:pt idx="165">
                  <c:v>8.2142665309289953</c:v>
                </c:pt>
                <c:pt idx="166">
                  <c:v>15.236935849559167</c:v>
                </c:pt>
                <c:pt idx="167">
                  <c:v>24.185521975540375</c:v>
                </c:pt>
                <c:pt idx="168">
                  <c:v>27.458575807853677</c:v>
                </c:pt>
                <c:pt idx="169">
                  <c:v>16.718599494495543</c:v>
                </c:pt>
                <c:pt idx="170">
                  <c:v>4.7927470527509008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CB-4264-A5B6-40419B63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3500"/>
        </c:scaling>
        <c:delete val="0"/>
        <c:axPos val="b"/>
        <c:majorGridlines/>
        <c:numFmt formatCode="General" sourceLinked="0"/>
        <c:majorTickMark val="out"/>
        <c:minorTickMark val="none"/>
        <c:tickLblPos val="low"/>
        <c:crossAx val="185682944"/>
        <c:crosses val="autoZero"/>
        <c:crossBetween val="midCat"/>
      </c:valAx>
      <c:valAx>
        <c:axId val="185682944"/>
        <c:scaling>
          <c:orientation val="minMax"/>
          <c:min val="-1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各種サイクル図!$AN$17</c:f>
              <c:strCache>
                <c:ptCount val="1"/>
                <c:pt idx="0">
                  <c:v>y （右軸）</c:v>
                </c:pt>
              </c:strCache>
            </c:strRef>
          </c:tx>
          <c:spPr>
            <a:ln w="9525">
              <a:solidFill>
                <a:schemeClr val="accent4"/>
              </a:solidFill>
              <a:tailEnd type="triangle"/>
            </a:ln>
          </c:spPr>
          <c:marker>
            <c:symbol val="none"/>
          </c:marker>
          <c:xVal>
            <c:numRef>
              <c:f>各種サイクル図!$AL$18:$AL$218</c:f>
              <c:numCache>
                <c:formatCode>0.00_ </c:formatCode>
                <c:ptCount val="201"/>
                <c:pt idx="0">
                  <c:v>50</c:v>
                </c:pt>
                <c:pt idx="1">
                  <c:v>50.9</c:v>
                </c:pt>
                <c:pt idx="2">
                  <c:v>51.816200000000002</c:v>
                </c:pt>
                <c:pt idx="3">
                  <c:v>52.747026216800002</c:v>
                </c:pt>
                <c:pt idx="4">
                  <c:v>53.690672854410707</c:v>
                </c:pt>
                <c:pt idx="5">
                  <c:v>54.644977438241646</c:v>
                </c:pt>
                <c:pt idx="6">
                  <c:v>55.607265793350216</c:v>
                </c:pt>
                <c:pt idx="7">
                  <c:v>56.574152481992606</c:v>
                </c:pt>
                <c:pt idx="8">
                  <c:v>57.541277857113855</c:v>
                </c:pt>
                <c:pt idx="9">
                  <c:v>58.502956401907646</c:v>
                </c:pt>
                <c:pt idx="10">
                  <c:v>59.451702341606314</c:v>
                </c:pt>
                <c:pt idx="11">
                  <c:v>60.377587472489822</c:v>
                </c:pt>
                <c:pt idx="12">
                  <c:v>61.267373288120041</c:v>
                </c:pt>
                <c:pt idx="13">
                  <c:v>62.103347072171005</c:v>
                </c:pt>
                <c:pt idx="14">
                  <c:v>62.861785835692537</c:v>
                </c:pt>
                <c:pt idx="15">
                  <c:v>63.510986933513749</c:v>
                </c:pt>
                <c:pt idx="16">
                  <c:v>64.008869097471731</c:v>
                </c:pt>
                <c:pt idx="17">
                  <c:v>64.300317385044806</c:v>
                </c:pt>
                <c:pt idx="18">
                  <c:v>64.314811841221143</c:v>
                </c:pt>
                <c:pt idx="19">
                  <c:v>63.965567116900033</c:v>
                </c:pt>
                <c:pt idx="20">
                  <c:v>63.152512356786154</c:v>
                </c:pt>
                <c:pt idx="21">
                  <c:v>61.772799081121619</c:v>
                </c:pt>
                <c:pt idx="22">
                  <c:v>59.743237060486905</c:v>
                </c:pt>
                <c:pt idx="23">
                  <c:v>57.036846911384522</c:v>
                </c:pt>
                <c:pt idx="24">
                  <c:v>53.727278290791759</c:v>
                </c:pt>
                <c:pt idx="25">
                  <c:v>50.019767751851511</c:v>
                </c:pt>
                <c:pt idx="26">
                  <c:v>46.236216392164081</c:v>
                </c:pt>
                <c:pt idx="27">
                  <c:v>42.737108809795714</c:v>
                </c:pt>
                <c:pt idx="28">
                  <c:v>39.810615271932392</c:v>
                </c:pt>
                <c:pt idx="29">
                  <c:v>37.596161172072982</c:v>
                </c:pt>
                <c:pt idx="30">
                  <c:v>36.084294407335818</c:v>
                </c:pt>
                <c:pt idx="31">
                  <c:v>35.172235007286197</c:v>
                </c:pt>
                <c:pt idx="32">
                  <c:v>34.726430243062161</c:v>
                </c:pt>
                <c:pt idx="33">
                  <c:v>34.622772220797145</c:v>
                </c:pt>
                <c:pt idx="34">
                  <c:v>34.762518989599513</c:v>
                </c:pt>
                <c:pt idx="35">
                  <c:v>35.073498452756837</c:v>
                </c:pt>
                <c:pt idx="36">
                  <c:v>35.505413913811466</c:v>
                </c:pt>
                <c:pt idx="37">
                  <c:v>36.024109304509857</c:v>
                </c:pt>
                <c:pt idx="38">
                  <c:v>36.606681914912137</c:v>
                </c:pt>
                <c:pt idx="39">
                  <c:v>37.237847313805815</c:v>
                </c:pt>
                <c:pt idx="40">
                  <c:v>37.907407462432111</c:v>
                </c:pt>
                <c:pt idx="41">
                  <c:v>38.608545298713118</c:v>
                </c:pt>
                <c:pt idx="42">
                  <c:v>39.336694499673285</c:v>
                </c:pt>
                <c:pt idx="43">
                  <c:v>40.088795022436869</c:v>
                </c:pt>
                <c:pt idx="44">
                  <c:v>40.862802723689299</c:v>
                </c:pt>
                <c:pt idx="45">
                  <c:v>41.657365049248064</c:v>
                </c:pt>
                <c:pt idx="46">
                  <c:v>42.471605131238192</c:v>
                </c:pt>
                <c:pt idx="47">
                  <c:v>43.30497683507739</c:v>
                </c:pt>
                <c:pt idx="48">
                  <c:v>44.157166467831516</c:v>
                </c:pt>
                <c:pt idx="49">
                  <c:v>45.028025358304987</c:v>
                </c:pt>
                <c:pt idx="50">
                  <c:v>45.917522984960222</c:v>
                </c:pt>
                <c:pt idx="51">
                  <c:v>46.825713843256672</c:v>
                </c:pt>
                <c:pt idx="52">
                  <c:v>47.75271350836087</c:v>
                </c:pt>
                <c:pt idx="53">
                  <c:v>48.698680807936825</c:v>
                </c:pt>
                <c:pt idx="54">
                  <c:v>49.663803954488856</c:v>
                </c:pt>
                <c:pt idx="55">
                  <c:v>50.648289073829581</c:v>
                </c:pt>
                <c:pt idx="56">
                  <c:v>51.652349913894049</c:v>
                </c:pt>
                <c:pt idx="57">
                  <c:v>52.676197689176291</c:v>
                </c:pt>
                <c:pt idx="58">
                  <c:v>53.720030041177715</c:v>
                </c:pt>
                <c:pt idx="59">
                  <c:v>54.784017979223641</c:v>
                </c:pt>
                <c:pt idx="60">
                  <c:v>55.868289388711688</c:v>
                </c:pt>
                <c:pt idx="61">
                  <c:v>56.972907205973755</c:v>
                </c:pt>
                <c:pt idx="62">
                  <c:v>58.097839571272146</c:v>
                </c:pt>
                <c:pt idx="63">
                  <c:v>59.242918035345681</c:v>
                </c:pt>
                <c:pt idx="64">
                  <c:v>60.407777968774944</c:v>
                </c:pt>
                <c:pt idx="65">
                  <c:v>61.591772317056183</c:v>
                </c:pt>
                <c:pt idx="66">
                  <c:v>62.793845127144863</c:v>
                </c:pt>
                <c:pt idx="67">
                  <c:v>64.012343822259538</c:v>
                </c:pt>
                <c:pt idx="68">
                  <c:v>65.244737365397611</c:v>
                </c:pt>
                <c:pt idx="69">
                  <c:v>66.487188549431934</c:v>
                </c:pt>
                <c:pt idx="70">
                  <c:v>67.733898381119133</c:v>
                </c:pt>
                <c:pt idx="71">
                  <c:v>68.976092100604959</c:v>
                </c:pt>
                <c:pt idx="72">
                  <c:v>70.200439465430378</c:v>
                </c:pt>
                <c:pt idx="73">
                  <c:v>71.386581924892511</c:v>
                </c:pt>
                <c:pt idx="74">
                  <c:v>72.503258911305153</c:v>
                </c:pt>
                <c:pt idx="75">
                  <c:v>73.502274570017249</c:v>
                </c:pt>
                <c:pt idx="76">
                  <c:v>74.309256748857734</c:v>
                </c:pt>
                <c:pt idx="77">
                  <c:v>74.810007045159722</c:v>
                </c:pt>
                <c:pt idx="78">
                  <c:v>74.831799441586213</c:v>
                </c:pt>
                <c:pt idx="79">
                  <c:v>74.1217837378219</c:v>
                </c:pt>
                <c:pt idx="80">
                  <c:v>72.333000221712297</c:v>
                </c:pt>
                <c:pt idx="81">
                  <c:v>69.047318256982877</c:v>
                </c:pt>
                <c:pt idx="82">
                  <c:v>63.893154181208125</c:v>
                </c:pt>
                <c:pt idx="83">
                  <c:v>56.820040884980941</c:v>
                </c:pt>
                <c:pt idx="84">
                  <c:v>48.466385316027285</c:v>
                </c:pt>
                <c:pt idx="85">
                  <c:v>40.236738432220562</c:v>
                </c:pt>
                <c:pt idx="86">
                  <c:v>33.63873851231309</c:v>
                </c:pt>
                <c:pt idx="87">
                  <c:v>29.331140153274827</c:v>
                </c:pt>
                <c:pt idx="88">
                  <c:v>26.996162510927356</c:v>
                </c:pt>
                <c:pt idx="89">
                  <c:v>25.95864575281858</c:v>
                </c:pt>
                <c:pt idx="90">
                  <c:v>25.658854540425107</c:v>
                </c:pt>
                <c:pt idx="91">
                  <c:v>25.751758002832375</c:v>
                </c:pt>
                <c:pt idx="92">
                  <c:v>26.050337467417805</c:v>
                </c:pt>
                <c:pt idx="93">
                  <c:v>26.458569338490765</c:v>
                </c:pt>
                <c:pt idx="94">
                  <c:v>26.928063486530792</c:v>
                </c:pt>
                <c:pt idx="95">
                  <c:v>27.434484906797078</c:v>
                </c:pt>
                <c:pt idx="96">
                  <c:v>27.9655398006323</c:v>
                </c:pt>
                <c:pt idx="97">
                  <c:v>28.514987260213985</c:v>
                </c:pt>
                <c:pt idx="98">
                  <c:v>29.079661947164823</c:v>
                </c:pt>
                <c:pt idx="99">
                  <c:v>29.657983690259254</c:v>
                </c:pt>
                <c:pt idx="100">
                  <c:v>30.249202844653873</c:v>
                </c:pt>
                <c:pt idx="101">
                  <c:v>30.853012918241465</c:v>
                </c:pt>
                <c:pt idx="102">
                  <c:v>31.469348758164497</c:v>
                </c:pt>
                <c:pt idx="103">
                  <c:v>32.098279793795953</c:v>
                </c:pt>
                <c:pt idx="104">
                  <c:v>32.739952692178633</c:v>
                </c:pt>
                <c:pt idx="105">
                  <c:v>33.394560087980572</c:v>
                </c:pt>
                <c:pt idx="106">
                  <c:v>34.062323283020433</c:v>
                </c:pt>
                <c:pt idx="107">
                  <c:v>34.743482544555427</c:v>
                </c:pt>
                <c:pt idx="108">
                  <c:v>35.438291599946353</c:v>
                </c:pt>
                <c:pt idx="109">
                  <c:v>36.147014483925176</c:v>
                </c:pt>
                <c:pt idx="110">
                  <c:v>36.869923724749583</c:v>
                </c:pt>
                <c:pt idx="111">
                  <c:v>37.607299303866931</c:v>
                </c:pt>
                <c:pt idx="112">
                  <c:v>38.359428069277875</c:v>
                </c:pt>
                <c:pt idx="113">
                  <c:v>39.126603419165157</c:v>
                </c:pt>
                <c:pt idx="114">
                  <c:v>39.909125149127384</c:v>
                </c:pt>
                <c:pt idx="115">
                  <c:v>40.707299400163123</c:v>
                </c:pt>
                <c:pt idx="116">
                  <c:v>41.521438669877</c:v>
                </c:pt>
                <c:pt idx="117">
                  <c:v>42.351861864213724</c:v>
                </c:pt>
                <c:pt idx="118">
                  <c:v>43.198894375825738</c:v>
                </c:pt>
                <c:pt idx="119">
                  <c:v>44.062868180465919</c:v>
                </c:pt>
                <c:pt idx="120">
                  <c:v>44.944121946010405</c:v>
                </c:pt>
                <c:pt idx="121">
                  <c:v>45.843001150693318</c:v>
                </c:pt>
                <c:pt idx="122">
                  <c:v>46.759858208364307</c:v>
                </c:pt>
                <c:pt idx="123">
                  <c:v>47.695052599351342</c:v>
                </c:pt>
                <c:pt idx="124">
                  <c:v>48.648951005998811</c:v>
                </c:pt>
                <c:pt idx="125">
                  <c:v>49.621927452258895</c:v>
                </c:pt>
                <c:pt idx="126">
                  <c:v>50.614363446906296</c:v>
                </c:pt>
                <c:pt idx="127">
                  <c:v>51.626648130060069</c:v>
                </c:pt>
                <c:pt idx="128">
                  <c:v>52.659178422753691</c:v>
                </c:pt>
                <c:pt idx="129">
                  <c:v>53.712359179305977</c:v>
                </c:pt>
                <c:pt idx="130">
                  <c:v>54.786603342213446</c:v>
                </c:pt>
                <c:pt idx="131">
                  <c:v>55.882332099203254</c:v>
                </c:pt>
                <c:pt idx="132">
                  <c:v>56.999975041939592</c:v>
                </c:pt>
                <c:pt idx="133">
                  <c:v>58.139970325637826</c:v>
                </c:pt>
                <c:pt idx="134">
                  <c:v>59.302764828462045</c:v>
                </c:pt>
                <c:pt idx="135">
                  <c:v>60.488814308985518</c:v>
                </c:pt>
                <c:pt idx="136">
                  <c:v>61.698583559050981</c:v>
                </c:pt>
                <c:pt idx="137">
                  <c:v>62.932546547866345</c:v>
                </c:pt>
                <c:pt idx="138">
                  <c:v>64.191186550756058</c:v>
                </c:pt>
                <c:pt idx="139">
                  <c:v>65.474996252058645</c:v>
                </c:pt>
                <c:pt idx="140">
                  <c:v>66.784477805192296</c:v>
                </c:pt>
                <c:pt idx="141">
                  <c:v>68.120142822131143</c:v>
                </c:pt>
                <c:pt idx="142">
                  <c:v>69.48251224634528</c:v>
                </c:pt>
                <c:pt idx="143">
                  <c:v>70.872116032167682</c:v>
                </c:pt>
                <c:pt idx="144">
                  <c:v>72.289492499710136</c:v>
                </c:pt>
                <c:pt idx="145">
                  <c:v>73.735187139959464</c:v>
                </c:pt>
                <c:pt idx="146">
                  <c:v>75.209750476591537</c:v>
                </c:pt>
                <c:pt idx="147">
                  <c:v>76.713734287867481</c:v>
                </c:pt>
                <c:pt idx="148">
                  <c:v>78.247684937487136</c:v>
                </c:pt>
                <c:pt idx="149">
                  <c:v>79.812131534684667</c:v>
                </c:pt>
                <c:pt idx="150">
                  <c:v>81.40756470826264</c:v>
                </c:pt>
                <c:pt idx="151">
                  <c:v>83.034398083777347</c:v>
                </c:pt>
                <c:pt idx="152">
                  <c:v>84.692897393815471</c:v>
                </c:pt>
                <c:pt idx="153">
                  <c:v>86.383048076720598</c:v>
                </c:pt>
                <c:pt idx="154">
                  <c:v>88.104304141290243</c:v>
                </c:pt>
                <c:pt idx="155">
                  <c:v>89.855104244312486</c:v>
                </c:pt>
                <c:pt idx="156">
                  <c:v>91.631924271363772</c:v>
                </c:pt>
                <c:pt idx="157">
                  <c:v>93.427393077039028</c:v>
                </c:pt>
                <c:pt idx="158">
                  <c:v>95.226487612965016</c:v>
                </c:pt>
                <c:pt idx="159">
                  <c:v>96.998741440197591</c:v>
                </c:pt>
                <c:pt idx="160">
                  <c:v>98.682104303992929</c:v>
                </c:pt>
                <c:pt idx="161">
                  <c:v>100.14928621614013</c:v>
                </c:pt>
                <c:pt idx="162">
                  <c:v>101.13783944213776</c:v>
                </c:pt>
                <c:pt idx="163">
                  <c:v>101.10864600817058</c:v>
                </c:pt>
                <c:pt idx="164">
                  <c:v>98.981420754244454</c:v>
                </c:pt>
                <c:pt idx="165">
                  <c:v>92.746782638400347</c:v>
                </c:pt>
                <c:pt idx="166">
                  <c:v>79.364782441609179</c:v>
                </c:pt>
                <c:pt idx="167">
                  <c:v>56.766556114900993</c:v>
                </c:pt>
                <c:pt idx="168">
                  <c:v>30.443311429345332</c:v>
                </c:pt>
                <c:pt idx="169">
                  <c:v>14.333578163436695</c:v>
                </c:pt>
                <c:pt idx="170">
                  <c:v>9.8275026739545268</c:v>
                </c:pt>
                <c:pt idx="171">
                  <c:v>9.0820380379036738</c:v>
                </c:pt>
                <c:pt idx="172">
                  <c:v>9.0925705338102478</c:v>
                </c:pt>
                <c:pt idx="173">
                  <c:v>9.2433056651448506</c:v>
                </c:pt>
                <c:pt idx="174">
                  <c:v>9.4224194328254178</c:v>
                </c:pt>
                <c:pt idx="175">
                  <c:v>9.609783801218402</c:v>
                </c:pt>
                <c:pt idx="176">
                  <c:v>9.8017711332353983</c:v>
                </c:pt>
                <c:pt idx="177">
                  <c:v>9.9977657130945623</c:v>
                </c:pt>
                <c:pt idx="178">
                  <c:v>10.197712860620436</c:v>
                </c:pt>
                <c:pt idx="179">
                  <c:v>10.401665452192267</c:v>
                </c:pt>
                <c:pt idx="180">
                  <c:v>10.609698414727392</c:v>
                </c:pt>
                <c:pt idx="181">
                  <c:v>10.82189230949488</c:v>
                </c:pt>
                <c:pt idx="182">
                  <c:v>11.038330139770739</c:v>
                </c:pt>
                <c:pt idx="183">
                  <c:v>11.259096739052866</c:v>
                </c:pt>
                <c:pt idx="184">
                  <c:v>11.484278673042795</c:v>
                </c:pt>
                <c:pt idx="185">
                  <c:v>11.71396424632194</c:v>
                </c:pt>
                <c:pt idx="186">
                  <c:v>11.948243531205808</c:v>
                </c:pt>
                <c:pt idx="187">
                  <c:v>12.187208401819751</c:v>
                </c:pt>
                <c:pt idx="188">
                  <c:v>12.430952569853666</c:v>
                </c:pt>
                <c:pt idx="189">
                  <c:v>12.679571621250123</c:v>
                </c:pt>
                <c:pt idx="190">
                  <c:v>12.933163053674969</c:v>
                </c:pt>
                <c:pt idx="191">
                  <c:v>13.191826314748427</c:v>
                </c:pt>
                <c:pt idx="192">
                  <c:v>13.455662841043385</c:v>
                </c:pt>
                <c:pt idx="193">
                  <c:v>13.724776097864249</c:v>
                </c:pt>
                <c:pt idx="194">
                  <c:v>13.999271619821533</c:v>
                </c:pt>
                <c:pt idx="195">
                  <c:v>14.279257052217963</c:v>
                </c:pt>
                <c:pt idx="196">
                  <c:v>14.564842193262322</c:v>
                </c:pt>
                <c:pt idx="197">
                  <c:v>14.856139037127569</c:v>
                </c:pt>
                <c:pt idx="198">
                  <c:v>15.153261817870121</c:v>
                </c:pt>
                <c:pt idx="199">
                  <c:v>15.456327054227524</c:v>
                </c:pt>
                <c:pt idx="200">
                  <c:v>15.765453595312074</c:v>
                </c:pt>
              </c:numCache>
            </c:numRef>
          </c:xVal>
          <c:yVal>
            <c:numRef>
              <c:f>各種サイクル図!$AN$18:$AN$218</c:f>
              <c:numCache>
                <c:formatCode>0.00_ </c:formatCode>
                <c:ptCount val="201"/>
                <c:pt idx="0">
                  <c:v>0.1</c:v>
                </c:pt>
                <c:pt idx="1">
                  <c:v>0.1</c:v>
                </c:pt>
                <c:pt idx="2">
                  <c:v>0.1018</c:v>
                </c:pt>
                <c:pt idx="3">
                  <c:v>0.10549778319999999</c:v>
                </c:pt>
                <c:pt idx="4">
                  <c:v>0.11129388672529364</c:v>
                </c:pt>
                <c:pt idx="5">
                  <c:v>0.11950887325727168</c:v>
                </c:pt>
                <c:pt idx="6">
                  <c:v>0.13061119365626583</c:v>
                </c:pt>
                <c:pt idx="7">
                  <c:v>0.14525862722461422</c:v>
                </c:pt>
                <c:pt idx="8">
                  <c:v>0.16435767451860492</c:v>
                </c:pt>
                <c:pt idx="9">
                  <c:v>0.18914701234848252</c:v>
                </c:pt>
                <c:pt idx="10">
                  <c:v>0.22131318833948718</c:v>
                </c:pt>
                <c:pt idx="11">
                  <c:v>0.263148915948621</c:v>
                </c:pt>
                <c:pt idx="12">
                  <c:v>0.31776593381957469</c:v>
                </c:pt>
                <c:pt idx="13">
                  <c:v>0.3893736817114386</c:v>
                </c:pt>
                <c:pt idx="14">
                  <c:v>0.48362817792189028</c:v>
                </c:pt>
                <c:pt idx="15">
                  <c:v>0.60803461889264132</c:v>
                </c:pt>
                <c:pt idx="16">
                  <c:v>0.77233757471229092</c:v>
                </c:pt>
                <c:pt idx="17">
                  <c:v>0.98872909437635637</c:v>
                </c:pt>
                <c:pt idx="18">
                  <c:v>1.2715118915245527</c:v>
                </c:pt>
                <c:pt idx="19">
                  <c:v>1.635540961145536</c:v>
                </c:pt>
                <c:pt idx="20">
                  <c:v>2.0923661024518792</c:v>
                </c:pt>
                <c:pt idx="21">
                  <c:v>2.6427635228002555</c:v>
                </c:pt>
                <c:pt idx="22">
                  <c:v>3.2650180022571473</c:v>
                </c:pt>
                <c:pt idx="23">
                  <c:v>3.9012548903121225</c:v>
                </c:pt>
                <c:pt idx="24">
                  <c:v>4.450305558820455</c:v>
                </c:pt>
                <c:pt idx="25">
                  <c:v>4.7820561047560819</c:v>
                </c:pt>
                <c:pt idx="26">
                  <c:v>4.7839467147244585</c:v>
                </c:pt>
                <c:pt idx="27">
                  <c:v>4.4238319102116499</c:v>
                </c:pt>
                <c:pt idx="28">
                  <c:v>3.7812357140592336</c:v>
                </c:pt>
                <c:pt idx="29">
                  <c:v>3.0106664052980538</c:v>
                </c:pt>
                <c:pt idx="30">
                  <c:v>2.2637899881786243</c:v>
                </c:pt>
                <c:pt idx="31">
                  <c:v>1.633745288196335</c:v>
                </c:pt>
                <c:pt idx="32">
                  <c:v>1.1492494643697602</c:v>
                </c:pt>
                <c:pt idx="33">
                  <c:v>0.79818662712626054</c:v>
                </c:pt>
                <c:pt idx="34">
                  <c:v>0.55270867561357728</c:v>
                </c:pt>
                <c:pt idx="35">
                  <c:v>0.3842709166346675</c:v>
                </c:pt>
                <c:pt idx="36">
                  <c:v>0.26955450800050929</c:v>
                </c:pt>
                <c:pt idx="37">
                  <c:v>0.19141288757783775</c:v>
                </c:pt>
                <c:pt idx="38">
                  <c:v>0.1379095756879177</c:v>
                </c:pt>
                <c:pt idx="39">
                  <c:v>0.10096823940456207</c:v>
                </c:pt>
                <c:pt idx="40">
                  <c:v>7.5196797649817487E-2</c:v>
                </c:pt>
                <c:pt idx="41">
                  <c:v>5.7010312967633765E-2</c:v>
                </c:pt>
                <c:pt idx="42">
                  <c:v>4.4021705014094005E-2</c:v>
                </c:pt>
                <c:pt idx="43">
                  <c:v>3.4633367229883034E-2</c:v>
                </c:pt>
                <c:pt idx="44">
                  <c:v>2.7768199196311259E-2</c:v>
                </c:pt>
                <c:pt idx="45">
                  <c:v>2.2693728915019491E-2</c:v>
                </c:pt>
                <c:pt idx="46">
                  <c:v>1.8907218994832865E-2</c:v>
                </c:pt>
                <c:pt idx="47">
                  <c:v>1.6060398785567753E-2</c:v>
                </c:pt>
                <c:pt idx="48">
                  <c:v>1.3909903947422331E-2</c:v>
                </c:pt>
                <c:pt idx="49">
                  <c:v>1.228443888315749E-2</c:v>
                </c:pt>
                <c:pt idx="50">
                  <c:v>1.1062880510867264E-2</c:v>
                </c:pt>
                <c:pt idx="51">
                  <c:v>1.0159601402752322E-2</c:v>
                </c:pt>
                <c:pt idx="52">
                  <c:v>9.5146117609365855E-3</c:v>
                </c:pt>
                <c:pt idx="53">
                  <c:v>9.0869705912657132E-3</c:v>
                </c:pt>
                <c:pt idx="54">
                  <c:v>8.8504696067031579E-3</c:v>
                </c:pt>
                <c:pt idx="55">
                  <c:v>8.790959749049353E-3</c:v>
                </c:pt>
                <c:pt idx="56">
                  <c:v>8.9049414121250402E-3</c:v>
                </c:pt>
                <c:pt idx="57">
                  <c:v>9.1992229956361672E-3</c:v>
                </c:pt>
                <c:pt idx="58">
                  <c:v>9.6916017820989457E-3</c:v>
                </c:pt>
                <c:pt idx="59">
                  <c:v>1.0412662777629738E-2</c:v>
                </c:pt>
                <c:pt idx="60">
                  <c:v>1.1408950096425209E-2</c:v>
                </c:pt>
                <c:pt idx="61">
                  <c:v>1.2747970512169074E-2</c:v>
                </c:pt>
                <c:pt idx="62">
                  <c:v>1.4525778821085966E-2</c:v>
                </c:pt>
                <c:pt idx="63">
                  <c:v>1.6878327351904702E-2</c:v>
                </c:pt>
                <c:pt idx="64">
                  <c:v>1.9998427277652466E-2</c:v>
                </c:pt>
                <c:pt idx="65">
                  <c:v>2.416121109426245E-2</c:v>
                </c:pt>
                <c:pt idx="66">
                  <c:v>2.9762636252442892E-2</c:v>
                </c:pt>
                <c:pt idx="67">
                  <c:v>3.7378207428228921E-2</c:v>
                </c:pt>
                <c:pt idx="68">
                  <c:v>4.7853333307110502E-2</c:v>
                </c:pt>
                <c:pt idx="69">
                  <c:v>6.2443563273625165E-2</c:v>
                </c:pt>
                <c:pt idx="70">
                  <c:v>8.3033939301437987E-2</c:v>
                </c:pt>
                <c:pt idx="71">
                  <c:v>0.11248424813655229</c:v>
                </c:pt>
                <c:pt idx="72">
                  <c:v>0.15517447718668265</c:v>
                </c:pt>
                <c:pt idx="73">
                  <c:v>0.21786632984647042</c:v>
                </c:pt>
                <c:pt idx="74">
                  <c:v>0.31105465208521432</c:v>
                </c:pt>
                <c:pt idx="75">
                  <c:v>0.45104951951400479</c:v>
                </c:pt>
                <c:pt idx="76">
                  <c:v>0.66306331255985462</c:v>
                </c:pt>
                <c:pt idx="77">
                  <c:v>0.98543483867516679</c:v>
                </c:pt>
                <c:pt idx="78">
                  <c:v>1.4744077444767012</c:v>
                </c:pt>
                <c:pt idx="79">
                  <c:v>2.20665169259604</c:v>
                </c:pt>
                <c:pt idx="80">
                  <c:v>3.2712191908660464</c:v>
                </c:pt>
                <c:pt idx="81">
                  <c:v>4.7323419691636648</c:v>
                </c:pt>
                <c:pt idx="82">
                  <c:v>6.5351104409144121</c:v>
                </c:pt>
                <c:pt idx="83">
                  <c:v>8.3509763798513497</c:v>
                </c:pt>
                <c:pt idx="84">
                  <c:v>9.4900563866532757</c:v>
                </c:pt>
                <c:pt idx="85">
                  <c:v>9.1989745901272659</c:v>
                </c:pt>
                <c:pt idx="86">
                  <c:v>7.4027346885518828</c:v>
                </c:pt>
                <c:pt idx="87">
                  <c:v>4.9803731292845255</c:v>
                </c:pt>
                <c:pt idx="88">
                  <c:v>2.9216004454129676</c:v>
                </c:pt>
                <c:pt idx="89">
                  <c:v>1.5774400083273239</c:v>
                </c:pt>
                <c:pt idx="90">
                  <c:v>0.81896412744984359</c:v>
                </c:pt>
                <c:pt idx="91">
                  <c:v>0.42027362840123406</c:v>
                </c:pt>
                <c:pt idx="92">
                  <c:v>0.21645569547121757</c:v>
                </c:pt>
                <c:pt idx="93">
                  <c:v>0.11277487827539674</c:v>
                </c:pt>
                <c:pt idx="94">
                  <c:v>5.9677238729788806E-2</c:v>
                </c:pt>
                <c:pt idx="95">
                  <c:v>3.213984946433214E-2</c:v>
                </c:pt>
                <c:pt idx="96">
                  <c:v>1.7634804300719002E-2</c:v>
                </c:pt>
                <c:pt idx="97">
                  <c:v>9.8633364309623755E-3</c:v>
                </c:pt>
                <c:pt idx="98">
                  <c:v>5.625058253441932E-3</c:v>
                </c:pt>
                <c:pt idx="99">
                  <c:v>3.2714958488640152E-3</c:v>
                </c:pt>
                <c:pt idx="100">
                  <c:v>1.9405194105671958E-3</c:v>
                </c:pt>
                <c:pt idx="101">
                  <c:v>1.1739833054847054E-3</c:v>
                </c:pt>
                <c:pt idx="102">
                  <c:v>7.2441844179838857E-4</c:v>
                </c:pt>
                <c:pt idx="103">
                  <c:v>4.5593953183599152E-4</c:v>
                </c:pt>
                <c:pt idx="104">
                  <c:v>2.9269749323847981E-4</c:v>
                </c:pt>
                <c:pt idx="105">
                  <c:v>1.9165804163494209E-4</c:v>
                </c:pt>
                <c:pt idx="106">
                  <c:v>1.280067197544551E-4</c:v>
                </c:pt>
                <c:pt idx="107">
                  <c:v>8.720412541350494E-5</c:v>
                </c:pt>
                <c:pt idx="108">
                  <c:v>6.0595500182346616E-5</c:v>
                </c:pt>
                <c:pt idx="109">
                  <c:v>4.2948020102132032E-5</c:v>
                </c:pt>
                <c:pt idx="110">
                  <c:v>3.1048854093753518E-5</c:v>
                </c:pt>
                <c:pt idx="111">
                  <c:v>2.289537764355142E-5</c:v>
                </c:pt>
                <c:pt idx="112">
                  <c:v>1.7220666394322029E-5</c:v>
                </c:pt>
                <c:pt idx="113">
                  <c:v>1.3211498277160534E-5</c:v>
                </c:pt>
                <c:pt idx="114">
                  <c:v>1.0338421073268878E-5</c:v>
                </c:pt>
                <c:pt idx="115">
                  <c:v>8.2519468091492705E-6</c:v>
                </c:pt>
                <c:pt idx="116">
                  <c:v>6.7182893878852022E-6</c:v>
                </c:pt>
                <c:pt idx="117">
                  <c:v>5.5790608157112183E-6</c:v>
                </c:pt>
                <c:pt idx="118">
                  <c:v>4.7256722599809817E-6</c:v>
                </c:pt>
                <c:pt idx="119">
                  <c:v>4.0828763362737628E-6</c:v>
                </c:pt>
                <c:pt idx="120">
                  <c:v>3.5980648360474892E-6</c:v>
                </c:pt>
                <c:pt idx="121">
                  <c:v>3.2342372952194054E-6</c:v>
                </c:pt>
                <c:pt idx="122">
                  <c:v>2.965342880927169E-6</c:v>
                </c:pt>
                <c:pt idx="123">
                  <c:v>2.7731802530267385E-6</c:v>
                </c:pt>
                <c:pt idx="124">
                  <c:v>2.6453395607118548E-6</c:v>
                </c:pt>
                <c:pt idx="125">
                  <c:v>2.5738598936660285E-6</c:v>
                </c:pt>
                <c:pt idx="126">
                  <c:v>2.5543977783154891E-6</c:v>
                </c:pt>
                <c:pt idx="127">
                  <c:v>2.5857843507926027E-6</c:v>
                </c:pt>
                <c:pt idx="128">
                  <c:v>2.6699075763717102E-6</c:v>
                </c:pt>
                <c:pt idx="129">
                  <c:v>2.8119027887283955E-6</c:v>
                </c:pt>
                <c:pt idx="130">
                  <c:v>3.0206786513094346E-6</c:v>
                </c:pt>
                <c:pt idx="131">
                  <c:v>3.3098544618716453E-6</c:v>
                </c:pt>
                <c:pt idx="132">
                  <c:v>3.6992477247668193E-6</c:v>
                </c:pt>
                <c:pt idx="133">
                  <c:v>4.2171405597132103E-6</c:v>
                </c:pt>
                <c:pt idx="134">
                  <c:v>4.9036885400153945E-6</c:v>
                </c:pt>
                <c:pt idx="135">
                  <c:v>5.8160457656111467E-6</c:v>
                </c:pt>
                <c:pt idx="136">
                  <c:v>7.0361142465722839E-6</c:v>
                </c:pt>
                <c:pt idx="137">
                  <c:v>8.6823656554633809E-6</c:v>
                </c:pt>
                <c:pt idx="138">
                  <c:v>1.0928067615160906E-5</c:v>
                </c:pt>
                <c:pt idx="139">
                  <c:v>1.4029712538481394E-5</c:v>
                </c:pt>
                <c:pt idx="140">
                  <c:v>1.837190751749059E-5</c:v>
                </c:pt>
                <c:pt idx="141">
                  <c:v>2.4539164996817915E-5</c:v>
                </c:pt>
                <c:pt idx="142">
                  <c:v>3.3432228486381556E-5</c:v>
                </c:pt>
                <c:pt idx="143">
                  <c:v>4.6459104504552402E-5</c:v>
                </c:pt>
                <c:pt idx="144">
                  <c:v>6.5853100903944835E-5</c:v>
                </c:pt>
                <c:pt idx="145">
                  <c:v>9.5209744877567494E-5</c:v>
                </c:pt>
                <c:pt idx="146">
                  <c:v>1.4040616712190473E-4</c:v>
                </c:pt>
                <c:pt idx="147">
                  <c:v>2.1119825589226127E-4</c:v>
                </c:pt>
                <c:pt idx="148">
                  <c:v>3.2403613769159943E-4</c:v>
                </c:pt>
                <c:pt idx="149">
                  <c:v>5.0710155220904957E-4</c:v>
                </c:pt>
                <c:pt idx="150">
                  <c:v>8.0945711572702852E-4</c:v>
                </c:pt>
                <c:pt idx="151">
                  <c:v>1.3179186505422342E-3</c:v>
                </c:pt>
                <c:pt idx="152">
                  <c:v>2.1886516374231705E-3</c:v>
                </c:pt>
                <c:pt idx="153">
                  <c:v>3.7072649711817358E-3</c:v>
                </c:pt>
                <c:pt idx="154">
                  <c:v>6.4048969647746822E-3</c:v>
                </c:pt>
                <c:pt idx="155">
                  <c:v>1.1285979803562706E-2</c:v>
                </c:pt>
                <c:pt idx="156">
                  <c:v>2.0282057834966644E-2</c:v>
                </c:pt>
                <c:pt idx="157">
                  <c:v>3.7169679752021671E-2</c:v>
                </c:pt>
                <c:pt idx="158">
                  <c:v>6.9453325614795738E-2</c:v>
                </c:pt>
                <c:pt idx="159">
                  <c:v>0.13227592502673147</c:v>
                </c:pt>
                <c:pt idx="160">
                  <c:v>0.25661196500861777</c:v>
                </c:pt>
                <c:pt idx="161">
                  <c:v>0.50646017393266007</c:v>
                </c:pt>
                <c:pt idx="162">
                  <c:v>1.0144324983251616</c:v>
                </c:pt>
                <c:pt idx="163">
                  <c:v>2.0519502228099373</c:v>
                </c:pt>
                <c:pt idx="164">
                  <c:v>4.1493981740895336</c:v>
                </c:pt>
                <c:pt idx="165">
                  <c:v>8.2142665309289953</c:v>
                </c:pt>
                <c:pt idx="166">
                  <c:v>15.236935849559167</c:v>
                </c:pt>
                <c:pt idx="167">
                  <c:v>24.185521975540375</c:v>
                </c:pt>
                <c:pt idx="168">
                  <c:v>27.458575807853677</c:v>
                </c:pt>
                <c:pt idx="169">
                  <c:v>16.718599494495543</c:v>
                </c:pt>
                <c:pt idx="170">
                  <c:v>4.7927470527509008</c:v>
                </c:pt>
                <c:pt idx="171">
                  <c:v>0.94201468952994283</c:v>
                </c:pt>
                <c:pt idx="172">
                  <c:v>0.1711082648514991</c:v>
                </c:pt>
                <c:pt idx="173">
                  <c:v>3.1116279341602798E-2</c:v>
                </c:pt>
                <c:pt idx="174">
                  <c:v>5.7523456223293364E-3</c:v>
                </c:pt>
                <c:pt idx="175">
                  <c:v>1.0840202635232828E-3</c:v>
                </c:pt>
                <c:pt idx="176">
                  <c:v>2.0834400737197094E-4</c:v>
                </c:pt>
                <c:pt idx="177">
                  <c:v>4.0842805544823337E-5</c:v>
                </c:pt>
                <c:pt idx="178">
                  <c:v>8.1667360180524636E-6</c:v>
                </c:pt>
                <c:pt idx="179">
                  <c:v>1.6656405784117141E-6</c:v>
                </c:pt>
                <c:pt idx="180">
                  <c:v>3.4650872120469331E-7</c:v>
                </c:pt>
                <c:pt idx="181">
                  <c:v>7.352706060109304E-8</c:v>
                </c:pt>
                <c:pt idx="182">
                  <c:v>1.5914038633174649E-8</c:v>
                </c:pt>
                <c:pt idx="183">
                  <c:v>3.5132882458009515E-9</c:v>
                </c:pt>
                <c:pt idx="184">
                  <c:v>7.911290446330049E-10</c:v>
                </c:pt>
                <c:pt idx="185">
                  <c:v>1.8171092829807071E-10</c:v>
                </c:pt>
                <c:pt idx="186">
                  <c:v>4.2571106344991384E-11</c:v>
                </c:pt>
                <c:pt idx="187">
                  <c:v>1.0172998920056356E-11</c:v>
                </c:pt>
                <c:pt idx="188">
                  <c:v>2.4796091582042807E-12</c:v>
                </c:pt>
                <c:pt idx="189">
                  <c:v>6.1647807674824371E-13</c:v>
                </c:pt>
                <c:pt idx="190">
                  <c:v>1.5633355854119764E-13</c:v>
                </c:pt>
                <c:pt idx="191">
                  <c:v>4.0437748067491005E-14</c:v>
                </c:pt>
                <c:pt idx="192">
                  <c:v>1.0668954981317905E-14</c:v>
                </c:pt>
                <c:pt idx="193">
                  <c:v>2.8711572218976802E-15</c:v>
                </c:pt>
                <c:pt idx="194">
                  <c:v>7.881198002462318E-16</c:v>
                </c:pt>
                <c:pt idx="195">
                  <c:v>2.2066206305212971E-16</c:v>
                </c:pt>
                <c:pt idx="196">
                  <c:v>6.301780639988176E-17</c:v>
                </c:pt>
                <c:pt idx="197">
                  <c:v>1.8356888111596683E-17</c:v>
                </c:pt>
                <c:pt idx="198">
                  <c:v>5.4542496414974902E-18</c:v>
                </c:pt>
                <c:pt idx="199">
                  <c:v>1.6529934567527143E-18</c:v>
                </c:pt>
                <c:pt idx="200">
                  <c:v>5.1098414972136086E-19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0B-414D-88DC-782D24FB8FC6}"/>
            </c:ext>
          </c:extLst>
        </c:ser>
        <c:ser>
          <c:idx val="5"/>
          <c:order val="1"/>
          <c:tx>
            <c:v>平衡点</c:v>
          </c:tx>
          <c:marker>
            <c:symbol val="none"/>
          </c:marker>
          <c:xVal>
            <c:numRef>
              <c:f>各種サイクル図!$L$10</c:f>
              <c:numCache>
                <c:formatCode>General</c:formatCode>
                <c:ptCount val="1"/>
              </c:numCache>
            </c:numRef>
          </c:xVal>
          <c:yVal>
            <c:numRef>
              <c:f>各種サイクル図!$L$9</c:f>
              <c:numCache>
                <c:formatCode>General</c:formatCode>
                <c:ptCount val="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0B-414D-88DC-782D24FB8FC6}"/>
            </c:ext>
          </c:extLst>
        </c:ser>
        <c:ser>
          <c:idx val="1"/>
          <c:order val="2"/>
          <c:tx>
            <c:strRef>
              <c:f>各種サイクル図!$AP$17</c:f>
              <c:strCache>
                <c:ptCount val="1"/>
                <c:pt idx="0">
                  <c:v>x</c:v>
                </c:pt>
              </c:strCache>
            </c:strRef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各種サイクル図!$AP$18:$AP$218</c:f>
              <c:numCache>
                <c:formatCode>0.0</c:formatCode>
                <c:ptCount val="201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</c:numCache>
            </c:numRef>
          </c:xVal>
          <c:yVal>
            <c:numRef>
              <c:f>各種サイクル図!$AK$18:$AK$218</c:f>
              <c:numCache>
                <c:formatCode>0.0_ </c:formatCode>
                <c:ptCount val="20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  <c:pt idx="96">
                  <c:v>1920</c:v>
                </c:pt>
                <c:pt idx="97">
                  <c:v>1940</c:v>
                </c:pt>
                <c:pt idx="98">
                  <c:v>1960</c:v>
                </c:pt>
                <c:pt idx="99">
                  <c:v>1980</c:v>
                </c:pt>
                <c:pt idx="100">
                  <c:v>2000</c:v>
                </c:pt>
                <c:pt idx="101">
                  <c:v>2020</c:v>
                </c:pt>
                <c:pt idx="102">
                  <c:v>2040</c:v>
                </c:pt>
                <c:pt idx="103">
                  <c:v>2060</c:v>
                </c:pt>
                <c:pt idx="104">
                  <c:v>2080</c:v>
                </c:pt>
                <c:pt idx="105">
                  <c:v>2100</c:v>
                </c:pt>
                <c:pt idx="106">
                  <c:v>2120</c:v>
                </c:pt>
                <c:pt idx="107">
                  <c:v>2140</c:v>
                </c:pt>
                <c:pt idx="108">
                  <c:v>2160</c:v>
                </c:pt>
                <c:pt idx="109">
                  <c:v>2180</c:v>
                </c:pt>
                <c:pt idx="110">
                  <c:v>2200</c:v>
                </c:pt>
                <c:pt idx="111">
                  <c:v>2220</c:v>
                </c:pt>
                <c:pt idx="112">
                  <c:v>2240</c:v>
                </c:pt>
                <c:pt idx="113">
                  <c:v>2260</c:v>
                </c:pt>
                <c:pt idx="114">
                  <c:v>2280</c:v>
                </c:pt>
                <c:pt idx="115">
                  <c:v>2300</c:v>
                </c:pt>
                <c:pt idx="116">
                  <c:v>2320</c:v>
                </c:pt>
                <c:pt idx="117">
                  <c:v>2340</c:v>
                </c:pt>
                <c:pt idx="118">
                  <c:v>2360</c:v>
                </c:pt>
                <c:pt idx="119">
                  <c:v>2380</c:v>
                </c:pt>
                <c:pt idx="120">
                  <c:v>2400</c:v>
                </c:pt>
                <c:pt idx="121">
                  <c:v>2420</c:v>
                </c:pt>
                <c:pt idx="122">
                  <c:v>2440</c:v>
                </c:pt>
                <c:pt idx="123">
                  <c:v>2460</c:v>
                </c:pt>
                <c:pt idx="124">
                  <c:v>2480</c:v>
                </c:pt>
                <c:pt idx="125">
                  <c:v>2500</c:v>
                </c:pt>
                <c:pt idx="126">
                  <c:v>2520</c:v>
                </c:pt>
                <c:pt idx="127">
                  <c:v>2540</c:v>
                </c:pt>
                <c:pt idx="128">
                  <c:v>2560</c:v>
                </c:pt>
                <c:pt idx="129">
                  <c:v>2580</c:v>
                </c:pt>
                <c:pt idx="130">
                  <c:v>2600</c:v>
                </c:pt>
                <c:pt idx="131">
                  <c:v>2620</c:v>
                </c:pt>
                <c:pt idx="132">
                  <c:v>2640</c:v>
                </c:pt>
                <c:pt idx="133">
                  <c:v>2660</c:v>
                </c:pt>
                <c:pt idx="134">
                  <c:v>2680</c:v>
                </c:pt>
                <c:pt idx="135">
                  <c:v>2700</c:v>
                </c:pt>
                <c:pt idx="136">
                  <c:v>2720</c:v>
                </c:pt>
                <c:pt idx="137">
                  <c:v>2740</c:v>
                </c:pt>
                <c:pt idx="138">
                  <c:v>2760</c:v>
                </c:pt>
                <c:pt idx="139">
                  <c:v>2780</c:v>
                </c:pt>
                <c:pt idx="140">
                  <c:v>2800</c:v>
                </c:pt>
                <c:pt idx="141">
                  <c:v>2820</c:v>
                </c:pt>
                <c:pt idx="142">
                  <c:v>2840</c:v>
                </c:pt>
                <c:pt idx="143">
                  <c:v>2860</c:v>
                </c:pt>
                <c:pt idx="144">
                  <c:v>2880</c:v>
                </c:pt>
                <c:pt idx="145">
                  <c:v>2900</c:v>
                </c:pt>
                <c:pt idx="146">
                  <c:v>2920</c:v>
                </c:pt>
                <c:pt idx="147">
                  <c:v>2940</c:v>
                </c:pt>
                <c:pt idx="148">
                  <c:v>2960</c:v>
                </c:pt>
                <c:pt idx="149">
                  <c:v>2980</c:v>
                </c:pt>
                <c:pt idx="150">
                  <c:v>3000</c:v>
                </c:pt>
                <c:pt idx="151">
                  <c:v>3020</c:v>
                </c:pt>
                <c:pt idx="152">
                  <c:v>3040</c:v>
                </c:pt>
                <c:pt idx="153">
                  <c:v>3060</c:v>
                </c:pt>
                <c:pt idx="154">
                  <c:v>3080</c:v>
                </c:pt>
                <c:pt idx="155">
                  <c:v>3100</c:v>
                </c:pt>
                <c:pt idx="156">
                  <c:v>3120</c:v>
                </c:pt>
                <c:pt idx="157">
                  <c:v>3140</c:v>
                </c:pt>
                <c:pt idx="158">
                  <c:v>3160</c:v>
                </c:pt>
                <c:pt idx="159">
                  <c:v>3180</c:v>
                </c:pt>
                <c:pt idx="160">
                  <c:v>3200</c:v>
                </c:pt>
                <c:pt idx="161">
                  <c:v>3220</c:v>
                </c:pt>
                <c:pt idx="162">
                  <c:v>3240</c:v>
                </c:pt>
                <c:pt idx="163">
                  <c:v>3260</c:v>
                </c:pt>
                <c:pt idx="164">
                  <c:v>3280</c:v>
                </c:pt>
                <c:pt idx="165">
                  <c:v>3300</c:v>
                </c:pt>
                <c:pt idx="166">
                  <c:v>3320</c:v>
                </c:pt>
                <c:pt idx="167">
                  <c:v>3340</c:v>
                </c:pt>
                <c:pt idx="168">
                  <c:v>3360</c:v>
                </c:pt>
                <c:pt idx="169">
                  <c:v>3380</c:v>
                </c:pt>
                <c:pt idx="170">
                  <c:v>3400</c:v>
                </c:pt>
                <c:pt idx="171">
                  <c:v>3420</c:v>
                </c:pt>
                <c:pt idx="172">
                  <c:v>3440</c:v>
                </c:pt>
                <c:pt idx="173">
                  <c:v>3460</c:v>
                </c:pt>
                <c:pt idx="174">
                  <c:v>3480</c:v>
                </c:pt>
                <c:pt idx="175">
                  <c:v>3500</c:v>
                </c:pt>
                <c:pt idx="176">
                  <c:v>3520</c:v>
                </c:pt>
                <c:pt idx="177">
                  <c:v>3540</c:v>
                </c:pt>
                <c:pt idx="178">
                  <c:v>3560</c:v>
                </c:pt>
                <c:pt idx="179">
                  <c:v>3580</c:v>
                </c:pt>
                <c:pt idx="180">
                  <c:v>3600</c:v>
                </c:pt>
                <c:pt idx="181">
                  <c:v>3620</c:v>
                </c:pt>
                <c:pt idx="182">
                  <c:v>3640</c:v>
                </c:pt>
                <c:pt idx="183">
                  <c:v>3660</c:v>
                </c:pt>
                <c:pt idx="184">
                  <c:v>3680</c:v>
                </c:pt>
                <c:pt idx="185">
                  <c:v>3700</c:v>
                </c:pt>
                <c:pt idx="186">
                  <c:v>3720</c:v>
                </c:pt>
                <c:pt idx="187">
                  <c:v>3740</c:v>
                </c:pt>
                <c:pt idx="188">
                  <c:v>3760</c:v>
                </c:pt>
                <c:pt idx="189">
                  <c:v>3780</c:v>
                </c:pt>
                <c:pt idx="190">
                  <c:v>3800</c:v>
                </c:pt>
                <c:pt idx="191">
                  <c:v>3820</c:v>
                </c:pt>
                <c:pt idx="192">
                  <c:v>3840</c:v>
                </c:pt>
                <c:pt idx="193">
                  <c:v>3860</c:v>
                </c:pt>
                <c:pt idx="194">
                  <c:v>3880</c:v>
                </c:pt>
                <c:pt idx="195">
                  <c:v>3900</c:v>
                </c:pt>
                <c:pt idx="196">
                  <c:v>3920</c:v>
                </c:pt>
                <c:pt idx="197">
                  <c:v>3940</c:v>
                </c:pt>
                <c:pt idx="198">
                  <c:v>3960</c:v>
                </c:pt>
                <c:pt idx="199">
                  <c:v>3980</c:v>
                </c:pt>
                <c:pt idx="200">
                  <c:v>4000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76-4A6A-B748-3691CE00A395}"/>
            </c:ext>
          </c:extLst>
        </c:ser>
        <c:ser>
          <c:idx val="2"/>
          <c:order val="3"/>
          <c:tx>
            <c:strRef>
              <c:f>各種サイクル図!$AQ$17</c:f>
              <c:strCache>
                <c:ptCount val="1"/>
                <c:pt idx="0">
                  <c:v>y</c:v>
                </c:pt>
              </c:strCache>
            </c:strRef>
          </c:tx>
          <c:spPr>
            <a:ln w="952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各種サイクル図!$AK$18:$AK$25</c:f>
              <c:numCache>
                <c:formatCode>0.0_ 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各種サイクル図!$AQ$18:$AQ$28</c:f>
              <c:numCache>
                <c:formatCode>0.0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176-4A6A-B748-3691CE00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110"/>
          <c:min val="0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noFill/>
          </a:ln>
        </c:spPr>
        <c:crossAx val="185682944"/>
        <c:crosses val="autoZero"/>
        <c:crossBetween val="midCat"/>
      </c:valAx>
      <c:valAx>
        <c:axId val="185682944"/>
        <c:scaling>
          <c:orientation val="minMax"/>
          <c:max val="3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85681408"/>
        <c:crosses val="autoZero"/>
        <c:crossBetween val="midCat"/>
        <c:majorUnit val="5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各種サイクル図!$C$17</c:f>
              <c:strCache>
                <c:ptCount val="1"/>
                <c:pt idx="0">
                  <c:v>うさぎ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各種サイクル図!$B$18:$B$113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各種サイクル図!$C$18:$C$113</c:f>
              <c:numCache>
                <c:formatCode>0.00_ </c:formatCode>
                <c:ptCount val="96"/>
                <c:pt idx="0">
                  <c:v>100</c:v>
                </c:pt>
                <c:pt idx="1">
                  <c:v>99.090909090909093</c:v>
                </c:pt>
                <c:pt idx="2">
                  <c:v>98.557920110192839</c:v>
                </c:pt>
                <c:pt idx="3">
                  <c:v>98.144605982274101</c:v>
                </c:pt>
                <c:pt idx="4">
                  <c:v>97.745154116161345</c:v>
                </c:pt>
                <c:pt idx="5">
                  <c:v>97.310492561768186</c:v>
                </c:pt>
                <c:pt idx="6">
                  <c:v>96.813147159196646</c:v>
                </c:pt>
                <c:pt idx="7">
                  <c:v>96.233207567610947</c:v>
                </c:pt>
                <c:pt idx="8">
                  <c:v>95.552451465678018</c:v>
                </c:pt>
                <c:pt idx="9">
                  <c:v>94.751718616943108</c:v>
                </c:pt>
                <c:pt idx="10">
                  <c:v>93.809592858903557</c:v>
                </c:pt>
                <c:pt idx="11">
                  <c:v>92.701613060255596</c:v>
                </c:pt>
                <c:pt idx="12">
                  <c:v>91.399707860440103</c:v>
                </c:pt>
                <c:pt idx="13">
                  <c:v>89.871752882160237</c:v>
                </c:pt>
                <c:pt idx="14">
                  <c:v>88.081250470649792</c:v>
                </c:pt>
                <c:pt idx="15">
                  <c:v>85.987202285095151</c:v>
                </c:pt>
                <c:pt idx="16">
                  <c:v>83.544319924707651</c:v>
                </c:pt>
                <c:pt idx="17">
                  <c:v>80.70382334300794</c:v>
                </c:pt>
                <c:pt idx="18">
                  <c:v>77.415237660189092</c:v>
                </c:pt>
                <c:pt idx="19">
                  <c:v>73.629850604049707</c:v>
                </c:pt>
                <c:pt idx="20">
                  <c:v>69.306878579120394</c:v>
                </c:pt>
                <c:pt idx="21">
                  <c:v>64.423947252022515</c:v>
                </c:pt>
                <c:pt idx="22">
                  <c:v>58.994192939296674</c:v>
                </c:pt>
                <c:pt idx="23">
                  <c:v>53.092841286325424</c:v>
                </c:pt>
                <c:pt idx="24">
                  <c:v>46.89545596767848</c:v>
                </c:pt>
                <c:pt idx="25">
                  <c:v>40.725333085003399</c:v>
                </c:pt>
                <c:pt idx="26">
                  <c:v>35.093386462433813</c:v>
                </c:pt>
                <c:pt idx="27">
                  <c:v>30.687300278873142</c:v>
                </c:pt>
                <c:pt idx="28">
                  <c:v>28.250275500893402</c:v>
                </c:pt>
                <c:pt idx="29">
                  <c:v>28.354258250796441</c:v>
                </c:pt>
                <c:pt idx="30">
                  <c:v>31.218860083626705</c:v>
                </c:pt>
                <c:pt idx="31">
                  <c:v>36.706244303375463</c:v>
                </c:pt>
                <c:pt idx="32">
                  <c:v>44.370077393404237</c:v>
                </c:pt>
                <c:pt idx="33">
                  <c:v>53.405017876219105</c:v>
                </c:pt>
                <c:pt idx="34">
                  <c:v>62.621980916377197</c:v>
                </c:pt>
                <c:pt idx="35">
                  <c:v>70.691193636857733</c:v>
                </c:pt>
                <c:pt idx="36">
                  <c:v>76.630108879905364</c:v>
                </c:pt>
                <c:pt idx="37">
                  <c:v>80.147464670699279</c:v>
                </c:pt>
                <c:pt idx="38">
                  <c:v>81.536538156412718</c:v>
                </c:pt>
                <c:pt idx="39">
                  <c:v>81.302745001025528</c:v>
                </c:pt>
                <c:pt idx="40">
                  <c:v>79.883402174153943</c:v>
                </c:pt>
                <c:pt idx="41">
                  <c:v>77.562942388029825</c:v>
                </c:pt>
                <c:pt idx="42">
                  <c:v>74.496413094225687</c:v>
                </c:pt>
                <c:pt idx="43">
                  <c:v>70.758055164035071</c:v>
                </c:pt>
                <c:pt idx="44">
                  <c:v>66.384277205176431</c:v>
                </c:pt>
                <c:pt idx="45">
                  <c:v>61.408923620393864</c:v>
                </c:pt>
                <c:pt idx="46">
                  <c:v>55.896865968079624</c:v>
                </c:pt>
                <c:pt idx="47">
                  <c:v>49.982124795169355</c:v>
                </c:pt>
                <c:pt idx="48">
                  <c:v>43.913209027056979</c:v>
                </c:pt>
                <c:pt idx="49">
                  <c:v>38.098963760772293</c:v>
                </c:pt>
                <c:pt idx="50">
                  <c:v>33.128376472884668</c:v>
                </c:pt>
                <c:pt idx="51">
                  <c:v>29.713259997375772</c:v>
                </c:pt>
                <c:pt idx="52">
                  <c:v>28.516877907008666</c:v>
                </c:pt>
                <c:pt idx="53">
                  <c:v>29.939718454216017</c:v>
                </c:pt>
                <c:pt idx="54">
                  <c:v>34.02362595242878</c:v>
                </c:pt>
                <c:pt idx="55">
                  <c:v>40.488080470115982</c:v>
                </c:pt>
                <c:pt idx="56">
                  <c:v>48.732548472705943</c:v>
                </c:pt>
                <c:pt idx="57">
                  <c:v>57.779260192940797</c:v>
                </c:pt>
                <c:pt idx="58">
                  <c:v>66.362429990276908</c:v>
                </c:pt>
                <c:pt idx="59">
                  <c:v>73.301231179581862</c:v>
                </c:pt>
                <c:pt idx="60">
                  <c:v>77.94751946281977</c:v>
                </c:pt>
                <c:pt idx="61">
                  <c:v>80.314276034968771</c:v>
                </c:pt>
                <c:pt idx="62">
                  <c:v>80.81344519957068</c:v>
                </c:pt>
                <c:pt idx="63">
                  <c:v>79.915940019251664</c:v>
                </c:pt>
                <c:pt idx="64">
                  <c:v>77.97531556059181</c:v>
                </c:pt>
                <c:pt idx="65">
                  <c:v>75.205056490229452</c:v>
                </c:pt>
                <c:pt idx="66">
                  <c:v>71.717155127755902</c:v>
                </c:pt>
                <c:pt idx="67">
                  <c:v>67.567787857890394</c:v>
                </c:pt>
                <c:pt idx="68">
                  <c:v>62.796298611179182</c:v>
                </c:pt>
                <c:pt idx="69">
                  <c:v>57.460278136518099</c:v>
                </c:pt>
                <c:pt idx="70">
                  <c:v>51.67290999962826</c:v>
                </c:pt>
                <c:pt idx="71">
                  <c:v>45.646730786171489</c:v>
                </c:pt>
                <c:pt idx="72">
                  <c:v>39.740762989591346</c:v>
                </c:pt>
                <c:pt idx="73">
                  <c:v>34.491542731884387</c:v>
                </c:pt>
                <c:pt idx="74">
                  <c:v>30.583614838528387</c:v>
                </c:pt>
                <c:pt idx="75">
                  <c:v>28.711480108951545</c:v>
                </c:pt>
                <c:pt idx="76">
                  <c:v>29.36490069109011</c:v>
                </c:pt>
                <c:pt idx="77">
                  <c:v>32.687935263725322</c:v>
                </c:pt>
                <c:pt idx="78">
                  <c:v>38.489179146953497</c:v>
                </c:pt>
                <c:pt idx="79">
                  <c:v>46.267259398631808</c:v>
                </c:pt>
                <c:pt idx="80">
                  <c:v>55.158101250667727</c:v>
                </c:pt>
                <c:pt idx="81">
                  <c:v>63.959811328761347</c:v>
                </c:pt>
                <c:pt idx="82">
                  <c:v>71.426271765423323</c:v>
                </c:pt>
                <c:pt idx="83">
                  <c:v>76.728849569026607</c:v>
                </c:pt>
                <c:pt idx="84">
                  <c:v>79.702889211360372</c:v>
                </c:pt>
                <c:pt idx="85">
                  <c:v>80.678308600704966</c:v>
                </c:pt>
                <c:pt idx="86">
                  <c:v>80.130578524934876</c:v>
                </c:pt>
                <c:pt idx="87">
                  <c:v>78.45130301488544</c:v>
                </c:pt>
                <c:pt idx="88">
                  <c:v>75.890487729081968</c:v>
                </c:pt>
                <c:pt idx="89">
                  <c:v>72.584575687450339</c:v>
                </c:pt>
                <c:pt idx="90">
                  <c:v>68.602333365925659</c:v>
                </c:pt>
                <c:pt idx="91">
                  <c:v>63.985803816692737</c:v>
                </c:pt>
                <c:pt idx="92">
                  <c:v>58.78612224372668</c:v>
                </c:pt>
                <c:pt idx="93">
                  <c:v>53.10002217257022</c:v>
                </c:pt>
                <c:pt idx="94">
                  <c:v>47.112031929726513</c:v>
                </c:pt>
                <c:pt idx="95">
                  <c:v>41.141740681661318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D1D-4FE4-85DD-83D50EFE8B24}"/>
            </c:ext>
          </c:extLst>
        </c:ser>
        <c:ser>
          <c:idx val="1"/>
          <c:order val="1"/>
          <c:tx>
            <c:strRef>
              <c:f>各種サイクル図!$E$17</c:f>
              <c:strCache>
                <c:ptCount val="1"/>
                <c:pt idx="0">
                  <c:v>山猫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各種サイクル図!$B$18:$B$113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各種サイクル図!$E$18:$E$113</c:f>
              <c:numCache>
                <c:formatCode>0.00_ </c:formatCode>
                <c:ptCount val="96"/>
                <c:pt idx="0">
                  <c:v>1</c:v>
                </c:pt>
                <c:pt idx="1">
                  <c:v>1.1818181818181817</c:v>
                </c:pt>
                <c:pt idx="2">
                  <c:v>1.3945454545454545</c:v>
                </c:pt>
                <c:pt idx="3">
                  <c:v>1.6440573342981786</c:v>
                </c:pt>
                <c:pt idx="4">
                  <c:v>1.9368227176591479</c:v>
                </c:pt>
                <c:pt idx="5">
                  <c:v>2.2801287341900482</c:v>
                </c:pt>
                <c:pt idx="6">
                  <c:v>2.6822292592870878</c:v>
                </c:pt>
                <c:pt idx="7">
                  <c:v>3.1524470044587249</c:v>
                </c:pt>
                <c:pt idx="8">
                  <c:v>3.7012310995272046</c:v>
                </c:pt>
                <c:pt idx="9">
                  <c:v>4.3401557201620689</c:v>
                </c:pt>
                <c:pt idx="10">
                  <c:v>5.081831103084113</c:v>
                </c:pt>
                <c:pt idx="11">
                  <c:v>5.9396822726053218</c:v>
                </c:pt>
                <c:pt idx="12">
                  <c:v>6.9275304925036529</c:v>
                </c:pt>
                <c:pt idx="13">
                  <c:v>8.0588857779791176</c:v>
                </c:pt>
                <c:pt idx="14">
                  <c:v>9.3458238479427855</c:v>
                </c:pt>
                <c:pt idx="15">
                  <c:v>10.797276218707909</c:v>
                </c:pt>
                <c:pt idx="16">
                  <c:v>12.416507758581741</c:v>
                </c:pt>
                <c:pt idx="17">
                  <c:v>14.19749588885718</c:v>
                </c:pt>
                <c:pt idx="18">
                  <c:v>16.119873092455645</c:v>
                </c:pt>
                <c:pt idx="19">
                  <c:v>18.142084156387913</c:v>
                </c:pt>
                <c:pt idx="20">
                  <c:v>20.192523013638649</c:v>
                </c:pt>
                <c:pt idx="21">
                  <c:v>22.158832100644151</c:v>
                </c:pt>
                <c:pt idx="22">
                  <c:v>23.876654587558413</c:v>
                </c:pt>
                <c:pt idx="23">
                  <c:v>25.121694084110757</c:v>
                </c:pt>
                <c:pt idx="24">
                  <c:v>25.614285072639369</c:v>
                </c:pt>
                <c:pt idx="25">
                  <c:v>25.055219857240651</c:v>
                </c:pt>
                <c:pt idx="26">
                  <c:v>23.222772008994845</c:v>
                </c:pt>
                <c:pt idx="27">
                  <c:v>20.152052200470507</c:v>
                </c:pt>
                <c:pt idx="28">
                  <c:v>16.32588993121572</c:v>
                </c:pt>
                <c:pt idx="29">
                  <c:v>12.612624041683638</c:v>
                </c:pt>
                <c:pt idx="30">
                  <c:v>9.7653824029494434</c:v>
                </c:pt>
                <c:pt idx="31">
                  <c:v>7.9855659512127097</c:v>
                </c:pt>
                <c:pt idx="32">
                  <c:v>7.0764098892080991</c:v>
                </c:pt>
                <c:pt idx="33">
                  <c:v>6.7833101408261083</c:v>
                </c:pt>
                <c:pt idx="34">
                  <c:v>6.9290228497763184</c:v>
                </c:pt>
                <c:pt idx="35">
                  <c:v>7.4107392286215852</c:v>
                </c:pt>
                <c:pt idx="36">
                  <c:v>8.1708570727657381</c:v>
                </c:pt>
                <c:pt idx="37">
                  <c:v>9.1755461643680132</c:v>
                </c:pt>
                <c:pt idx="38">
                  <c:v>10.402954854496443</c:v>
                </c:pt>
                <c:pt idx="39">
                  <c:v>11.83658207840422</c:v>
                </c:pt>
                <c:pt idx="40">
                  <c:v>13.459830143858696</c:v>
                </c:pt>
                <c:pt idx="41">
                  <c:v>15.249818095607093</c:v>
                </c:pt>
                <c:pt idx="42">
                  <c:v>17.169944789086557</c:v>
                </c:pt>
                <c:pt idx="43">
                  <c:v>19.161044978816406</c:v>
                </c:pt>
                <c:pt idx="44">
                  <c:v>21.131107422063351</c:v>
                </c:pt>
                <c:pt idx="45">
                  <c:v>22.944139812095493</c:v>
                </c:pt>
                <c:pt idx="46">
                  <c:v>24.410443603724559</c:v>
                </c:pt>
                <c:pt idx="47">
                  <c:v>25.284203604524933</c:v>
                </c:pt>
                <c:pt idx="48">
                  <c:v>25.281189637814315</c:v>
                </c:pt>
                <c:pt idx="49">
                  <c:v>24.139493050653396</c:v>
                </c:pt>
                <c:pt idx="50">
                  <c:v>21.750377284906175</c:v>
                </c:pt>
                <c:pt idx="51">
                  <c:v>18.346918057968914</c:v>
                </c:pt>
                <c:pt idx="52">
                  <c:v>14.598052751861463</c:v>
                </c:pt>
                <c:pt idx="53">
                  <c:v>11.341176632822727</c:v>
                </c:pt>
                <c:pt idx="54">
                  <c:v>9.0626708734424959</c:v>
                </c:pt>
                <c:pt idx="55">
                  <c:v>7.7471170851143594</c:v>
                </c:pt>
                <c:pt idx="56">
                  <c:v>7.1632964794106844</c:v>
                </c:pt>
                <c:pt idx="57">
                  <c:v>7.1014627514394988</c:v>
                </c:pt>
                <c:pt idx="58">
                  <c:v>7.4274865312014313</c:v>
                </c:pt>
                <c:pt idx="59">
                  <c:v>8.0640913557780305</c:v>
                </c:pt>
                <c:pt idx="60">
                  <c:v>8.966374571876802</c:v>
                </c:pt>
                <c:pt idx="61">
                  <c:v>10.106090299570049</c:v>
                </c:pt>
                <c:pt idx="62">
                  <c:v>11.46294693143572</c:v>
                </c:pt>
                <c:pt idx="63">
                  <c:v>13.018720468365913</c:v>
                </c:pt>
                <c:pt idx="64">
                  <c:v>14.75130430422705</c:v>
                </c:pt>
                <c:pt idx="65">
                  <c:v>16.627614222351053</c:v>
                </c:pt>
                <c:pt idx="66">
                  <c:v>18.595102881055997</c:v>
                </c:pt>
                <c:pt idx="67">
                  <c:v>20.571837060081798</c:v>
                </c:pt>
                <c:pt idx="68">
                  <c:v>22.435505880859402</c:v>
                </c:pt>
                <c:pt idx="69">
                  <c:v>24.013011541018091</c:v>
                </c:pt>
                <c:pt idx="70">
                  <c:v>25.075229189328901</c:v>
                </c:pt>
                <c:pt idx="71">
                  <c:v>25.347300681684622</c:v>
                </c:pt>
                <c:pt idx="72">
                  <c:v>24.554128309095539</c:v>
                </c:pt>
                <c:pt idx="73">
                  <c:v>22.528372315286521</c:v>
                </c:pt>
                <c:pt idx="74">
                  <c:v>19.387278274315531</c:v>
                </c:pt>
                <c:pt idx="75">
                  <c:v>15.677102493232841</c:v>
                </c:pt>
                <c:pt idx="76">
                  <c:v>12.228592569852056</c:v>
                </c:pt>
                <c:pt idx="77">
                  <c:v>9.6644989975879749</c:v>
                </c:pt>
                <c:pt idx="78">
                  <c:v>8.09672645242971</c:v>
                </c:pt>
                <c:pt idx="79">
                  <c:v>7.3278953909049509</c:v>
                </c:pt>
                <c:pt idx="80">
                  <c:v>7.1334438896905521</c:v>
                </c:pt>
                <c:pt idx="81">
                  <c:v>7.3593254003099444</c:v>
                </c:pt>
                <c:pt idx="82">
                  <c:v>7.9149503660828699</c:v>
                </c:pt>
                <c:pt idx="83">
                  <c:v>8.7480371518420643</c:v>
                </c:pt>
                <c:pt idx="84">
                  <c:v>9.8264555568722987</c:v>
                </c:pt>
                <c:pt idx="85">
                  <c:v>11.127970472666869</c:v>
                </c:pt>
                <c:pt idx="86">
                  <c:v>12.633897601340077</c:v>
                </c:pt>
                <c:pt idx="87">
                  <c:v>14.323298246417936</c:v>
                </c:pt>
                <c:pt idx="88">
                  <c:v>16.166194776784852</c:v>
                </c:pt>
                <c:pt idx="89">
                  <c:v>18.115424213294755</c:v>
                </c:pt>
                <c:pt idx="90">
                  <c:v>20.097049309021187</c:v>
                </c:pt>
                <c:pt idx="91">
                  <c:v>21.999547593276564</c:v>
                </c:pt>
                <c:pt idx="92">
                  <c:v>23.663009180896118</c:v>
                </c:pt>
                <c:pt idx="93">
                  <c:v>24.872009395102793</c:v>
                </c:pt>
                <c:pt idx="94">
                  <c:v>25.360781208147966</c:v>
                </c:pt>
                <c:pt idx="95">
                  <c:v>24.847816609329684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D1D-4FE4-85DD-83D50EFE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2000"/>
        </c:scaling>
        <c:delete val="1"/>
        <c:axPos val="b"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  <c:max val="11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066663045784931"/>
          <c:y val="0.62597918740280578"/>
          <c:w val="9.555558230777457E-2"/>
          <c:h val="9.508385818882210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各種サイクル図!$J$15</c:f>
              <c:strCache>
                <c:ptCount val="1"/>
              </c:strCache>
            </c:strRef>
          </c:tx>
          <c:spPr>
            <a:ln w="9525">
              <a:solidFill>
                <a:schemeClr val="accent4"/>
              </a:solidFill>
              <a:tailEnd type="triangle"/>
            </a:ln>
          </c:spPr>
          <c:marker>
            <c:symbol val="none"/>
          </c:marker>
          <c:xVal>
            <c:numRef>
              <c:f>各種サイクル図!$C$18:$C$218</c:f>
              <c:numCache>
                <c:formatCode>0.00_ </c:formatCode>
                <c:ptCount val="201"/>
                <c:pt idx="0">
                  <c:v>100</c:v>
                </c:pt>
                <c:pt idx="1">
                  <c:v>99.090909090909093</c:v>
                </c:pt>
                <c:pt idx="2">
                  <c:v>98.557920110192839</c:v>
                </c:pt>
                <c:pt idx="3">
                  <c:v>98.144605982274101</c:v>
                </c:pt>
                <c:pt idx="4">
                  <c:v>97.745154116161345</c:v>
                </c:pt>
                <c:pt idx="5">
                  <c:v>97.310492561768186</c:v>
                </c:pt>
                <c:pt idx="6">
                  <c:v>96.813147159196646</c:v>
                </c:pt>
                <c:pt idx="7">
                  <c:v>96.233207567610947</c:v>
                </c:pt>
                <c:pt idx="8">
                  <c:v>95.552451465678018</c:v>
                </c:pt>
                <c:pt idx="9">
                  <c:v>94.751718616943108</c:v>
                </c:pt>
                <c:pt idx="10">
                  <c:v>93.809592858903557</c:v>
                </c:pt>
                <c:pt idx="11">
                  <c:v>92.701613060255596</c:v>
                </c:pt>
                <c:pt idx="12">
                  <c:v>91.399707860440103</c:v>
                </c:pt>
                <c:pt idx="13">
                  <c:v>89.871752882160237</c:v>
                </c:pt>
                <c:pt idx="14">
                  <c:v>88.081250470649792</c:v>
                </c:pt>
                <c:pt idx="15">
                  <c:v>85.987202285095151</c:v>
                </c:pt>
                <c:pt idx="16">
                  <c:v>83.544319924707651</c:v>
                </c:pt>
                <c:pt idx="17">
                  <c:v>80.70382334300794</c:v>
                </c:pt>
                <c:pt idx="18">
                  <c:v>77.415237660189092</c:v>
                </c:pt>
                <c:pt idx="19">
                  <c:v>73.629850604049707</c:v>
                </c:pt>
                <c:pt idx="20">
                  <c:v>69.306878579120394</c:v>
                </c:pt>
                <c:pt idx="21">
                  <c:v>64.423947252022515</c:v>
                </c:pt>
                <c:pt idx="22">
                  <c:v>58.994192939296674</c:v>
                </c:pt>
                <c:pt idx="23">
                  <c:v>53.092841286325424</c:v>
                </c:pt>
                <c:pt idx="24">
                  <c:v>46.89545596767848</c:v>
                </c:pt>
                <c:pt idx="25">
                  <c:v>40.725333085003399</c:v>
                </c:pt>
                <c:pt idx="26">
                  <c:v>35.093386462433813</c:v>
                </c:pt>
                <c:pt idx="27">
                  <c:v>30.687300278873142</c:v>
                </c:pt>
                <c:pt idx="28">
                  <c:v>28.250275500893402</c:v>
                </c:pt>
                <c:pt idx="29">
                  <c:v>28.354258250796441</c:v>
                </c:pt>
                <c:pt idx="30">
                  <c:v>31.218860083626705</c:v>
                </c:pt>
                <c:pt idx="31">
                  <c:v>36.706244303375463</c:v>
                </c:pt>
                <c:pt idx="32">
                  <c:v>44.370077393404237</c:v>
                </c:pt>
                <c:pt idx="33">
                  <c:v>53.405017876219105</c:v>
                </c:pt>
                <c:pt idx="34">
                  <c:v>62.621980916377197</c:v>
                </c:pt>
                <c:pt idx="35">
                  <c:v>70.691193636857733</c:v>
                </c:pt>
                <c:pt idx="36">
                  <c:v>76.630108879905364</c:v>
                </c:pt>
                <c:pt idx="37">
                  <c:v>80.147464670699279</c:v>
                </c:pt>
                <c:pt idx="38">
                  <c:v>81.536538156412718</c:v>
                </c:pt>
                <c:pt idx="39">
                  <c:v>81.302745001025528</c:v>
                </c:pt>
                <c:pt idx="40">
                  <c:v>79.883402174153943</c:v>
                </c:pt>
                <c:pt idx="41">
                  <c:v>77.562942388029825</c:v>
                </c:pt>
                <c:pt idx="42">
                  <c:v>74.496413094225687</c:v>
                </c:pt>
                <c:pt idx="43">
                  <c:v>70.758055164035071</c:v>
                </c:pt>
                <c:pt idx="44">
                  <c:v>66.384277205176431</c:v>
                </c:pt>
                <c:pt idx="45">
                  <c:v>61.408923620393864</c:v>
                </c:pt>
                <c:pt idx="46">
                  <c:v>55.896865968079624</c:v>
                </c:pt>
                <c:pt idx="47">
                  <c:v>49.982124795169355</c:v>
                </c:pt>
                <c:pt idx="48">
                  <c:v>43.913209027056979</c:v>
                </c:pt>
                <c:pt idx="49">
                  <c:v>38.098963760772293</c:v>
                </c:pt>
                <c:pt idx="50">
                  <c:v>33.128376472884668</c:v>
                </c:pt>
                <c:pt idx="51">
                  <c:v>29.713259997375772</c:v>
                </c:pt>
                <c:pt idx="52">
                  <c:v>28.516877907008666</c:v>
                </c:pt>
                <c:pt idx="53">
                  <c:v>29.939718454216017</c:v>
                </c:pt>
                <c:pt idx="54">
                  <c:v>34.02362595242878</c:v>
                </c:pt>
                <c:pt idx="55">
                  <c:v>40.488080470115982</c:v>
                </c:pt>
                <c:pt idx="56">
                  <c:v>48.732548472705943</c:v>
                </c:pt>
                <c:pt idx="57">
                  <c:v>57.779260192940797</c:v>
                </c:pt>
                <c:pt idx="58">
                  <c:v>66.362429990276908</c:v>
                </c:pt>
                <c:pt idx="59">
                  <c:v>73.301231179581862</c:v>
                </c:pt>
                <c:pt idx="60">
                  <c:v>77.94751946281977</c:v>
                </c:pt>
                <c:pt idx="61">
                  <c:v>80.314276034968771</c:v>
                </c:pt>
                <c:pt idx="62">
                  <c:v>80.81344519957068</c:v>
                </c:pt>
                <c:pt idx="63">
                  <c:v>79.915940019251664</c:v>
                </c:pt>
                <c:pt idx="64">
                  <c:v>77.97531556059181</c:v>
                </c:pt>
                <c:pt idx="65">
                  <c:v>75.205056490229452</c:v>
                </c:pt>
                <c:pt idx="66">
                  <c:v>71.717155127755902</c:v>
                </c:pt>
                <c:pt idx="67">
                  <c:v>67.567787857890394</c:v>
                </c:pt>
                <c:pt idx="68">
                  <c:v>62.796298611179182</c:v>
                </c:pt>
                <c:pt idx="69">
                  <c:v>57.460278136518099</c:v>
                </c:pt>
                <c:pt idx="70">
                  <c:v>51.67290999962826</c:v>
                </c:pt>
                <c:pt idx="71">
                  <c:v>45.646730786171489</c:v>
                </c:pt>
                <c:pt idx="72">
                  <c:v>39.740762989591346</c:v>
                </c:pt>
                <c:pt idx="73">
                  <c:v>34.491542731884387</c:v>
                </c:pt>
                <c:pt idx="74">
                  <c:v>30.583614838528387</c:v>
                </c:pt>
                <c:pt idx="75">
                  <c:v>28.711480108951545</c:v>
                </c:pt>
                <c:pt idx="76">
                  <c:v>29.36490069109011</c:v>
                </c:pt>
                <c:pt idx="77">
                  <c:v>32.687935263725322</c:v>
                </c:pt>
                <c:pt idx="78">
                  <c:v>38.489179146953497</c:v>
                </c:pt>
                <c:pt idx="79">
                  <c:v>46.267259398631808</c:v>
                </c:pt>
                <c:pt idx="80">
                  <c:v>55.158101250667727</c:v>
                </c:pt>
                <c:pt idx="81">
                  <c:v>63.959811328761347</c:v>
                </c:pt>
                <c:pt idx="82">
                  <c:v>71.426271765423323</c:v>
                </c:pt>
                <c:pt idx="83">
                  <c:v>76.728849569026607</c:v>
                </c:pt>
                <c:pt idx="84">
                  <c:v>79.702889211360372</c:v>
                </c:pt>
                <c:pt idx="85">
                  <c:v>80.678308600704966</c:v>
                </c:pt>
                <c:pt idx="86">
                  <c:v>80.130578524934876</c:v>
                </c:pt>
                <c:pt idx="87">
                  <c:v>78.45130301488544</c:v>
                </c:pt>
                <c:pt idx="88">
                  <c:v>75.890487729081968</c:v>
                </c:pt>
                <c:pt idx="89">
                  <c:v>72.584575687450339</c:v>
                </c:pt>
                <c:pt idx="90">
                  <c:v>68.602333365925659</c:v>
                </c:pt>
                <c:pt idx="91">
                  <c:v>63.985803816692737</c:v>
                </c:pt>
                <c:pt idx="92">
                  <c:v>58.78612224372668</c:v>
                </c:pt>
                <c:pt idx="93">
                  <c:v>53.10002217257022</c:v>
                </c:pt>
                <c:pt idx="94">
                  <c:v>47.112031929726513</c:v>
                </c:pt>
                <c:pt idx="95">
                  <c:v>41.141740681661318</c:v>
                </c:pt>
                <c:pt idx="96">
                  <c:v>35.681729215772144</c:v>
                </c:pt>
                <c:pt idx="97">
                  <c:v>31.387866062956899</c:v>
                </c:pt>
                <c:pt idx="98">
                  <c:v>28.969710530252417</c:v>
                </c:pt>
                <c:pt idx="99">
                  <c:v>28.984397691349105</c:v>
                </c:pt>
                <c:pt idx="100">
                  <c:v>31.663483866197698</c:v>
                </c:pt>
                <c:pt idx="101">
                  <c:v>36.892208822707708</c:v>
                </c:pt>
                <c:pt idx="102">
                  <c:v>44.247455708932122</c:v>
                </c:pt>
                <c:pt idx="103">
                  <c:v>52.958652120806363</c:v>
                </c:pt>
                <c:pt idx="104">
                  <c:v>61.891841219596856</c:v>
                </c:pt>
                <c:pt idx="105">
                  <c:v>69.772235577203446</c:v>
                </c:pt>
                <c:pt idx="106">
                  <c:v>75.633831794067163</c:v>
                </c:pt>
                <c:pt idx="107">
                  <c:v>79.151811851941019</c:v>
                </c:pt>
                <c:pt idx="108">
                  <c:v>80.566585576675962</c:v>
                </c:pt>
                <c:pt idx="109">
                  <c:v>80.345521261095612</c:v>
                </c:pt>
                <c:pt idx="110">
                  <c:v>78.910501335366291</c:v>
                </c:pt>
                <c:pt idx="111">
                  <c:v>76.544761568292628</c:v>
                </c:pt>
                <c:pt idx="112">
                  <c:v>73.408108115845394</c:v>
                </c:pt>
                <c:pt idx="113">
                  <c:v>69.581841121021796</c:v>
                </c:pt>
                <c:pt idx="114">
                  <c:v>65.111378984439597</c:v>
                </c:pt>
                <c:pt idx="115">
                  <c:v>60.042892276985384</c:v>
                </c:pt>
                <c:pt idx="116">
                  <c:v>54.459158951159395</c:v>
                </c:pt>
                <c:pt idx="117">
                  <c:v>48.520215095814578</c:v>
                </c:pt>
                <c:pt idx="118">
                  <c:v>42.510044855119531</c:v>
                </c:pt>
                <c:pt idx="119">
                  <c:v>36.879098022735398</c:v>
                </c:pt>
                <c:pt idx="120">
                  <c:v>32.250421178671928</c:v>
                </c:pt>
                <c:pt idx="121">
                  <c:v>29.336858376030566</c:v>
                </c:pt>
                <c:pt idx="122">
                  <c:v>28.750522347024468</c:v>
                </c:pt>
                <c:pt idx="123">
                  <c:v>30.806448359616457</c:v>
                </c:pt>
                <c:pt idx="124">
                  <c:v>35.466221973714752</c:v>
                </c:pt>
                <c:pt idx="125">
                  <c:v>42.378956425917906</c:v>
                </c:pt>
                <c:pt idx="126">
                  <c:v>50.86128399263346</c:v>
                </c:pt>
                <c:pt idx="127">
                  <c:v>59.85560688208102</c:v>
                </c:pt>
                <c:pt idx="128">
                  <c:v>68.084830251325769</c:v>
                </c:pt>
                <c:pt idx="129">
                  <c:v>74.470170762442251</c:v>
                </c:pt>
                <c:pt idx="130">
                  <c:v>78.528159627316541</c:v>
                </c:pt>
                <c:pt idx="131">
                  <c:v>80.393665154049614</c:v>
                </c:pt>
                <c:pt idx="132">
                  <c:v>80.511577888702803</c:v>
                </c:pt>
                <c:pt idx="133">
                  <c:v>79.328580031658461</c:v>
                </c:pt>
                <c:pt idx="134">
                  <c:v>77.161168215540286</c:v>
                </c:pt>
                <c:pt idx="135">
                  <c:v>74.194163510447893</c:v>
                </c:pt>
                <c:pt idx="136">
                  <c:v>70.523124400811355</c:v>
                </c:pt>
                <c:pt idx="137">
                  <c:v>66.198458706451405</c:v>
                </c:pt>
                <c:pt idx="138">
                  <c:v>61.263122877991762</c:v>
                </c:pt>
                <c:pt idx="139">
                  <c:v>55.788111107156965</c:v>
                </c:pt>
                <c:pt idx="140">
                  <c:v>49.911654696519378</c:v>
                </c:pt>
                <c:pt idx="141">
                  <c:v>43.884849138033182</c:v>
                </c:pt>
                <c:pt idx="142">
                  <c:v>38.117028796720447</c:v>
                </c:pt>
                <c:pt idx="143">
                  <c:v>33.194570660752127</c:v>
                </c:pt>
                <c:pt idx="144">
                  <c:v>29.823097299859953</c:v>
                </c:pt>
                <c:pt idx="145">
                  <c:v>28.658013702021812</c:v>
                </c:pt>
                <c:pt idx="146">
                  <c:v>30.094324746936589</c:v>
                </c:pt>
                <c:pt idx="147">
                  <c:v>34.172363858079649</c:v>
                </c:pt>
                <c:pt idx="148">
                  <c:v>40.611513730285623</c:v>
                </c:pt>
                <c:pt idx="149">
                  <c:v>48.811342347169997</c:v>
                </c:pt>
                <c:pt idx="150">
                  <c:v>57.797560576258299</c:v>
                </c:pt>
                <c:pt idx="151">
                  <c:v>66.314241902405087</c:v>
                </c:pt>
                <c:pt idx="152">
                  <c:v>73.193750213878374</c:v>
                </c:pt>
                <c:pt idx="153">
                  <c:v>77.796345777582786</c:v>
                </c:pt>
                <c:pt idx="154">
                  <c:v>80.134200085658151</c:v>
                </c:pt>
                <c:pt idx="155">
                  <c:v>80.612851914101071</c:v>
                </c:pt>
                <c:pt idx="156">
                  <c:v>79.696936959384288</c:v>
                </c:pt>
                <c:pt idx="157">
                  <c:v>77.736285035758144</c:v>
                </c:pt>
                <c:pt idx="158">
                  <c:v>74.942946416116968</c:v>
                </c:pt>
                <c:pt idx="159">
                  <c:v>71.428969807530791</c:v>
                </c:pt>
                <c:pt idx="160">
                  <c:v>67.251655572435467</c:v>
                </c:pt>
                <c:pt idx="161">
                  <c:v>62.452568704249607</c:v>
                </c:pt>
                <c:pt idx="162">
                  <c:v>57.092985520072901</c:v>
                </c:pt>
                <c:pt idx="163">
                  <c:v>51.291808786057068</c:v>
                </c:pt>
                <c:pt idx="164">
                  <c:v>45.269824984159158</c:v>
                </c:pt>
                <c:pt idx="165">
                  <c:v>39.396571563306182</c:v>
                </c:pt>
                <c:pt idx="166">
                  <c:v>34.218992057229265</c:v>
                </c:pt>
                <c:pt idx="167">
                  <c:v>30.42623802710548</c:v>
                </c:pt>
                <c:pt idx="168">
                  <c:v>28.704923811276831</c:v>
                </c:pt>
                <c:pt idx="169">
                  <c:v>29.524765930420198</c:v>
                </c:pt>
                <c:pt idx="170">
                  <c:v>33.00740940633117</c:v>
                </c:pt>
                <c:pt idx="171">
                  <c:v>38.942570066761661</c:v>
                </c:pt>
                <c:pt idx="172">
                  <c:v>46.808635825322988</c:v>
                </c:pt>
                <c:pt idx="173">
                  <c:v>55.718588311856649</c:v>
                </c:pt>
                <c:pt idx="174">
                  <c:v>64.458212985864634</c:v>
                </c:pt>
                <c:pt idx="175">
                  <c:v>71.796545799760608</c:v>
                </c:pt>
                <c:pt idx="176">
                  <c:v>76.944799984753359</c:v>
                </c:pt>
                <c:pt idx="177">
                  <c:v>79.777308908697336</c:v>
                </c:pt>
                <c:pt idx="178">
                  <c:v>80.641504757683578</c:v>
                </c:pt>
                <c:pt idx="179">
                  <c:v>80.010892895418166</c:v>
                </c:pt>
                <c:pt idx="180">
                  <c:v>78.267801667271911</c:v>
                </c:pt>
                <c:pt idx="181">
                  <c:v>75.653684820551462</c:v>
                </c:pt>
                <c:pt idx="182">
                  <c:v>72.299496440719267</c:v>
                </c:pt>
                <c:pt idx="183">
                  <c:v>68.271465669416244</c:v>
                </c:pt>
                <c:pt idx="184">
                  <c:v>63.611612410563403</c:v>
                </c:pt>
                <c:pt idx="185">
                  <c:v>58.373489106824138</c:v>
                </c:pt>
                <c:pt idx="186">
                  <c:v>52.659037187786055</c:v>
                </c:pt>
                <c:pt idx="187">
                  <c:v>46.66131767298458</c:v>
                </c:pt>
                <c:pt idx="188">
                  <c:v>40.711812825231412</c:v>
                </c:pt>
                <c:pt idx="189">
                  <c:v>35.316430868923895</c:v>
                </c:pt>
                <c:pt idx="190">
                  <c:v>31.140051672025692</c:v>
                </c:pt>
                <c:pt idx="191">
                  <c:v>28.888308267104634</c:v>
                </c:pt>
                <c:pt idx="192">
                  <c:v>29.098237682626394</c:v>
                </c:pt>
                <c:pt idx="193">
                  <c:v>31.97443915236504</c:v>
                </c:pt>
                <c:pt idx="194">
                  <c:v>37.378495474867975</c:v>
                </c:pt>
                <c:pt idx="195">
                  <c:v>44.863824991028906</c:v>
                </c:pt>
                <c:pt idx="196">
                  <c:v>53.631698474565354</c:v>
                </c:pt>
                <c:pt idx="197">
                  <c:v>62.526602471719016</c:v>
                </c:pt>
                <c:pt idx="198">
                  <c:v>70.280631905943423</c:v>
                </c:pt>
                <c:pt idx="199">
                  <c:v>75.968659695701433</c:v>
                </c:pt>
                <c:pt idx="200">
                  <c:v>79.315748381324752</c:v>
                </c:pt>
              </c:numCache>
            </c:numRef>
          </c:xVal>
          <c:yVal>
            <c:numRef>
              <c:f>各種サイクル図!$E$18:$E$218</c:f>
              <c:numCache>
                <c:formatCode>0.00_ </c:formatCode>
                <c:ptCount val="201"/>
                <c:pt idx="0">
                  <c:v>1</c:v>
                </c:pt>
                <c:pt idx="1">
                  <c:v>1.1818181818181817</c:v>
                </c:pt>
                <c:pt idx="2">
                  <c:v>1.3945454545454545</c:v>
                </c:pt>
                <c:pt idx="3">
                  <c:v>1.6440573342981786</c:v>
                </c:pt>
                <c:pt idx="4">
                  <c:v>1.9368227176591479</c:v>
                </c:pt>
                <c:pt idx="5">
                  <c:v>2.2801287341900482</c:v>
                </c:pt>
                <c:pt idx="6">
                  <c:v>2.6822292592870878</c:v>
                </c:pt>
                <c:pt idx="7">
                  <c:v>3.1524470044587249</c:v>
                </c:pt>
                <c:pt idx="8">
                  <c:v>3.7012310995272046</c:v>
                </c:pt>
                <c:pt idx="9">
                  <c:v>4.3401557201620689</c:v>
                </c:pt>
                <c:pt idx="10">
                  <c:v>5.081831103084113</c:v>
                </c:pt>
                <c:pt idx="11">
                  <c:v>5.9396822726053218</c:v>
                </c:pt>
                <c:pt idx="12">
                  <c:v>6.9275304925036529</c:v>
                </c:pt>
                <c:pt idx="13">
                  <c:v>8.0588857779791176</c:v>
                </c:pt>
                <c:pt idx="14">
                  <c:v>9.3458238479427855</c:v>
                </c:pt>
                <c:pt idx="15">
                  <c:v>10.797276218707909</c:v>
                </c:pt>
                <c:pt idx="16">
                  <c:v>12.416507758581741</c:v>
                </c:pt>
                <c:pt idx="17">
                  <c:v>14.19749588885718</c:v>
                </c:pt>
                <c:pt idx="18">
                  <c:v>16.119873092455645</c:v>
                </c:pt>
                <c:pt idx="19">
                  <c:v>18.142084156387913</c:v>
                </c:pt>
                <c:pt idx="20">
                  <c:v>20.192523013638649</c:v>
                </c:pt>
                <c:pt idx="21">
                  <c:v>22.158832100644151</c:v>
                </c:pt>
                <c:pt idx="22">
                  <c:v>23.876654587558413</c:v>
                </c:pt>
                <c:pt idx="23">
                  <c:v>25.121694084110757</c:v>
                </c:pt>
                <c:pt idx="24">
                  <c:v>25.614285072639369</c:v>
                </c:pt>
                <c:pt idx="25">
                  <c:v>25.055219857240651</c:v>
                </c:pt>
                <c:pt idx="26">
                  <c:v>23.222772008994845</c:v>
                </c:pt>
                <c:pt idx="27">
                  <c:v>20.152052200470507</c:v>
                </c:pt>
                <c:pt idx="28">
                  <c:v>16.32588993121572</c:v>
                </c:pt>
                <c:pt idx="29">
                  <c:v>12.612624041683638</c:v>
                </c:pt>
                <c:pt idx="30">
                  <c:v>9.7653824029494434</c:v>
                </c:pt>
                <c:pt idx="31">
                  <c:v>7.9855659512127097</c:v>
                </c:pt>
                <c:pt idx="32">
                  <c:v>7.0764098892080991</c:v>
                </c:pt>
                <c:pt idx="33">
                  <c:v>6.7833101408261083</c:v>
                </c:pt>
                <c:pt idx="34">
                  <c:v>6.9290228497763184</c:v>
                </c:pt>
                <c:pt idx="35">
                  <c:v>7.4107392286215852</c:v>
                </c:pt>
                <c:pt idx="36">
                  <c:v>8.1708570727657381</c:v>
                </c:pt>
                <c:pt idx="37">
                  <c:v>9.1755461643680132</c:v>
                </c:pt>
                <c:pt idx="38">
                  <c:v>10.402954854496443</c:v>
                </c:pt>
                <c:pt idx="39">
                  <c:v>11.83658207840422</c:v>
                </c:pt>
                <c:pt idx="40">
                  <c:v>13.459830143858696</c:v>
                </c:pt>
                <c:pt idx="41">
                  <c:v>15.249818095607093</c:v>
                </c:pt>
                <c:pt idx="42">
                  <c:v>17.169944789086557</c:v>
                </c:pt>
                <c:pt idx="43">
                  <c:v>19.161044978816406</c:v>
                </c:pt>
                <c:pt idx="44">
                  <c:v>21.131107422063351</c:v>
                </c:pt>
                <c:pt idx="45">
                  <c:v>22.944139812095493</c:v>
                </c:pt>
                <c:pt idx="46">
                  <c:v>24.410443603724559</c:v>
                </c:pt>
                <c:pt idx="47">
                  <c:v>25.284203604524933</c:v>
                </c:pt>
                <c:pt idx="48">
                  <c:v>25.281189637814315</c:v>
                </c:pt>
                <c:pt idx="49">
                  <c:v>24.139493050653396</c:v>
                </c:pt>
                <c:pt idx="50">
                  <c:v>21.750377284906175</c:v>
                </c:pt>
                <c:pt idx="51">
                  <c:v>18.346918057968914</c:v>
                </c:pt>
                <c:pt idx="52">
                  <c:v>14.598052751861463</c:v>
                </c:pt>
                <c:pt idx="53">
                  <c:v>11.341176632822727</c:v>
                </c:pt>
                <c:pt idx="54">
                  <c:v>9.0626708734424959</c:v>
                </c:pt>
                <c:pt idx="55">
                  <c:v>7.7471170851143594</c:v>
                </c:pt>
                <c:pt idx="56">
                  <c:v>7.1632964794106844</c:v>
                </c:pt>
                <c:pt idx="57">
                  <c:v>7.1014627514394988</c:v>
                </c:pt>
                <c:pt idx="58">
                  <c:v>7.4274865312014313</c:v>
                </c:pt>
                <c:pt idx="59">
                  <c:v>8.0640913557780305</c:v>
                </c:pt>
                <c:pt idx="60">
                  <c:v>8.966374571876802</c:v>
                </c:pt>
                <c:pt idx="61">
                  <c:v>10.106090299570049</c:v>
                </c:pt>
                <c:pt idx="62">
                  <c:v>11.46294693143572</c:v>
                </c:pt>
                <c:pt idx="63">
                  <c:v>13.018720468365913</c:v>
                </c:pt>
                <c:pt idx="64">
                  <c:v>14.75130430422705</c:v>
                </c:pt>
                <c:pt idx="65">
                  <c:v>16.627614222351053</c:v>
                </c:pt>
                <c:pt idx="66">
                  <c:v>18.595102881055997</c:v>
                </c:pt>
                <c:pt idx="67">
                  <c:v>20.571837060081798</c:v>
                </c:pt>
                <c:pt idx="68">
                  <c:v>22.435505880859402</c:v>
                </c:pt>
                <c:pt idx="69">
                  <c:v>24.013011541018091</c:v>
                </c:pt>
                <c:pt idx="70">
                  <c:v>25.075229189328901</c:v>
                </c:pt>
                <c:pt idx="71">
                  <c:v>25.347300681684622</c:v>
                </c:pt>
                <c:pt idx="72">
                  <c:v>24.554128309095539</c:v>
                </c:pt>
                <c:pt idx="73">
                  <c:v>22.528372315286521</c:v>
                </c:pt>
                <c:pt idx="74">
                  <c:v>19.387278274315531</c:v>
                </c:pt>
                <c:pt idx="75">
                  <c:v>15.677102493232841</c:v>
                </c:pt>
                <c:pt idx="76">
                  <c:v>12.228592569852056</c:v>
                </c:pt>
                <c:pt idx="77">
                  <c:v>9.6644989975879749</c:v>
                </c:pt>
                <c:pt idx="78">
                  <c:v>8.09672645242971</c:v>
                </c:pt>
                <c:pt idx="79">
                  <c:v>7.3278953909049509</c:v>
                </c:pt>
                <c:pt idx="80">
                  <c:v>7.1334438896905521</c:v>
                </c:pt>
                <c:pt idx="81">
                  <c:v>7.3593254003099444</c:v>
                </c:pt>
                <c:pt idx="82">
                  <c:v>7.9149503660828699</c:v>
                </c:pt>
                <c:pt idx="83">
                  <c:v>8.7480371518420643</c:v>
                </c:pt>
                <c:pt idx="84">
                  <c:v>9.8264555568722987</c:v>
                </c:pt>
                <c:pt idx="85">
                  <c:v>11.127970472666869</c:v>
                </c:pt>
                <c:pt idx="86">
                  <c:v>12.633897601340077</c:v>
                </c:pt>
                <c:pt idx="87">
                  <c:v>14.323298246417936</c:v>
                </c:pt>
                <c:pt idx="88">
                  <c:v>16.166194776784852</c:v>
                </c:pt>
                <c:pt idx="89">
                  <c:v>18.115424213294755</c:v>
                </c:pt>
                <c:pt idx="90">
                  <c:v>20.097049309021187</c:v>
                </c:pt>
                <c:pt idx="91">
                  <c:v>21.999547593276564</c:v>
                </c:pt>
                <c:pt idx="92">
                  <c:v>23.663009180896118</c:v>
                </c:pt>
                <c:pt idx="93">
                  <c:v>24.872009395102793</c:v>
                </c:pt>
                <c:pt idx="94">
                  <c:v>25.360781208147966</c:v>
                </c:pt>
                <c:pt idx="95">
                  <c:v>24.847816609329684</c:v>
                </c:pt>
                <c:pt idx="96">
                  <c:v>23.126260791430873</c:v>
                </c:pt>
                <c:pt idx="97">
                  <c:v>20.226825328518899</c:v>
                </c:pt>
                <c:pt idx="98">
                  <c:v>16.588421922429653</c:v>
                </c:pt>
                <c:pt idx="99">
                  <c:v>13.007596608326473</c:v>
                </c:pt>
                <c:pt idx="100">
                  <c:v>10.202756790343532</c:v>
                </c:pt>
                <c:pt idx="101">
                  <c:v>8.4066226495096785</c:v>
                </c:pt>
                <c:pt idx="102">
                  <c:v>7.466660494067705</c:v>
                </c:pt>
                <c:pt idx="103">
                  <c:v>7.1499466896160886</c:v>
                </c:pt>
                <c:pt idx="104">
                  <c:v>7.2843473111306256</c:v>
                </c:pt>
                <c:pt idx="105">
                  <c:v>7.7663174492872749</c:v>
                </c:pt>
                <c:pt idx="106">
                  <c:v>8.536296914265618</c:v>
                </c:pt>
                <c:pt idx="107">
                  <c:v>9.5584069596071082</c:v>
                </c:pt>
                <c:pt idx="108">
                  <c:v>10.808610967815085</c:v>
                </c:pt>
                <c:pt idx="109">
                  <c:v>12.26779077462367</c:v>
                </c:pt>
                <c:pt idx="110">
                  <c:v>13.916007534377194</c:v>
                </c:pt>
                <c:pt idx="111">
                  <c:v>15.726001847143692</c:v>
                </c:pt>
                <c:pt idx="112">
                  <c:v>17.655375557997601</c:v>
                </c:pt>
                <c:pt idx="113">
                  <c:v>19.637336061470286</c:v>
                </c:pt>
                <c:pt idx="114">
                  <c:v>21.570114642006271</c:v>
                </c:pt>
                <c:pt idx="115">
                  <c:v>23.305959098600219</c:v>
                </c:pt>
                <c:pt idx="116">
                  <c:v>24.642621415247447</c:v>
                </c:pt>
                <c:pt idx="117">
                  <c:v>25.324512818435576</c:v>
                </c:pt>
                <c:pt idx="118">
                  <c:v>25.0683631668103</c:v>
                </c:pt>
                <c:pt idx="119">
                  <c:v>23.638077466670197</c:v>
                </c:pt>
                <c:pt idx="120">
                  <c:v>20.991670769845538</c:v>
                </c:pt>
                <c:pt idx="121">
                  <c:v>17.464195260476387</c:v>
                </c:pt>
                <c:pt idx="122">
                  <c:v>13.794709135618302</c:v>
                </c:pt>
                <c:pt idx="123">
                  <c:v>10.768888106610914</c:v>
                </c:pt>
                <c:pt idx="124">
                  <c:v>8.7428043057153673</c:v>
                </c:pt>
                <c:pt idx="125">
                  <c:v>7.6249108754674939</c:v>
                </c:pt>
                <c:pt idx="126">
                  <c:v>7.1811465701391288</c:v>
                </c:pt>
                <c:pt idx="127">
                  <c:v>7.2217964295168171</c:v>
                </c:pt>
                <c:pt idx="128">
                  <c:v>7.6293524712924201</c:v>
                </c:pt>
                <c:pt idx="129">
                  <c:v>8.3361506748705736</c:v>
                </c:pt>
                <c:pt idx="130">
                  <c:v>9.3021107465707207</c:v>
                </c:pt>
                <c:pt idx="131">
                  <c:v>10.501151148478105</c:v>
                </c:pt>
                <c:pt idx="132">
                  <c:v>11.913499994804791</c:v>
                </c:pt>
                <c:pt idx="133">
                  <c:v>13.519922914380988</c:v>
                </c:pt>
                <c:pt idx="134">
                  <c:v>15.295480708205746</c:v>
                </c:pt>
                <c:pt idx="135">
                  <c:v>17.202032136822588</c:v>
                </c:pt>
                <c:pt idx="136">
                  <c:v>19.179313035532953</c:v>
                </c:pt>
                <c:pt idx="137">
                  <c:v>21.134624284465957</c:v>
                </c:pt>
                <c:pt idx="138">
                  <c:v>22.931764775546792</c:v>
                </c:pt>
                <c:pt idx="139">
                  <c:v>24.381509182164436</c:v>
                </c:pt>
                <c:pt idx="140">
                  <c:v>25.239554088647147</c:v>
                </c:pt>
                <c:pt idx="141">
                  <c:v>25.224666861265607</c:v>
                </c:pt>
                <c:pt idx="142">
                  <c:v>24.079612948954505</c:v>
                </c:pt>
                <c:pt idx="143">
                  <c:v>21.700934510870677</c:v>
                </c:pt>
                <c:pt idx="144">
                  <c:v>18.323718199289615</c:v>
                </c:pt>
                <c:pt idx="145">
                  <c:v>14.610135838500693</c:v>
                </c:pt>
                <c:pt idx="146">
                  <c:v>11.383800194043364</c:v>
                </c:pt>
                <c:pt idx="147">
                  <c:v>9.1231088743752267</c:v>
                </c:pt>
                <c:pt idx="148">
                  <c:v>7.815528884219697</c:v>
                </c:pt>
                <c:pt idx="149">
                  <c:v>7.2356135233705317</c:v>
                </c:pt>
                <c:pt idx="150">
                  <c:v>7.1771168657924473</c:v>
                </c:pt>
                <c:pt idx="151">
                  <c:v>7.5072998579132539</c:v>
                </c:pt>
                <c:pt idx="152">
                  <c:v>8.1492555551081072</c:v>
                </c:pt>
                <c:pt idx="153">
                  <c:v>9.0580343866348372</c:v>
                </c:pt>
                <c:pt idx="154">
                  <c:v>10.205144798332284</c:v>
                </c:pt>
                <c:pt idx="155">
                  <c:v>11.569882600249011</c:v>
                </c:pt>
                <c:pt idx="156">
                  <c:v>13.133400777739858</c:v>
                </c:pt>
                <c:pt idx="157">
                  <c:v>14.872687706280018</c:v>
                </c:pt>
                <c:pt idx="158">
                  <c:v>16.753383271637375</c:v>
                </c:pt>
                <c:pt idx="159">
                  <c:v>18.721192295760574</c:v>
                </c:pt>
                <c:pt idx="160">
                  <c:v>20.691871111494429</c:v>
                </c:pt>
                <c:pt idx="161">
                  <c:v>22.540214844296457</c:v>
                </c:pt>
                <c:pt idx="162">
                  <c:v>24.089827668117209</c:v>
                </c:pt>
                <c:pt idx="163">
                  <c:v>25.108526105854107</c:v>
                </c:pt>
                <c:pt idx="164">
                  <c:v>25.320204731568687</c:v>
                </c:pt>
                <c:pt idx="165">
                  <c:v>24.453409876679466</c:v>
                </c:pt>
                <c:pt idx="166">
                  <c:v>22.353750135491083</c:v>
                </c:pt>
                <c:pt idx="167">
                  <c:v>19.162680488472979</c:v>
                </c:pt>
                <c:pt idx="168">
                  <c:v>15.451370557605722</c:v>
                </c:pt>
                <c:pt idx="169">
                  <c:v>12.050892470127442</c:v>
                </c:pt>
                <c:pt idx="170">
                  <c:v>9.5537761607474589</c:v>
                </c:pt>
                <c:pt idx="171">
                  <c:v>8.0438651090091362</c:v>
                </c:pt>
                <c:pt idx="172">
                  <c:v>7.3169357735536256</c:v>
                </c:pt>
                <c:pt idx="173">
                  <c:v>7.1525170625116496</c:v>
                </c:pt>
                <c:pt idx="174">
                  <c:v>7.4014712870299215</c:v>
                </c:pt>
                <c:pt idx="175">
                  <c:v>7.9763550720971566</c:v>
                </c:pt>
                <c:pt idx="176">
                  <c:v>8.8265473971849335</c:v>
                </c:pt>
                <c:pt idx="177">
                  <c:v>9.9207108398050732</c:v>
                </c:pt>
                <c:pt idx="178">
                  <c:v>11.236910110474547</c:v>
                </c:pt>
                <c:pt idx="179">
                  <c:v>12.756372240024337</c:v>
                </c:pt>
                <c:pt idx="180">
                  <c:v>14.457633537250919</c:v>
                </c:pt>
                <c:pt idx="181">
                  <c:v>16.309658895034993</c:v>
                </c:pt>
                <c:pt idx="182">
                  <c:v>18.263586970402706</c:v>
                </c:pt>
                <c:pt idx="183">
                  <c:v>20.243034282985569</c:v>
                </c:pt>
                <c:pt idx="184">
                  <c:v>22.133224547256603</c:v>
                </c:pt>
                <c:pt idx="185">
                  <c:v>23.770297090935813</c:v>
                </c:pt>
                <c:pt idx="186">
                  <c:v>24.934726909317327</c:v>
                </c:pt>
                <c:pt idx="187">
                  <c:v>25.35798503197541</c:v>
                </c:pt>
                <c:pt idx="188">
                  <c:v>24.760312687229749</c:v>
                </c:pt>
                <c:pt idx="189">
                  <c:v>22.946309945601367</c:v>
                </c:pt>
                <c:pt idx="190">
                  <c:v>19.972256412004207</c:v>
                </c:pt>
                <c:pt idx="191">
                  <c:v>16.309881586358728</c:v>
                </c:pt>
                <c:pt idx="192">
                  <c:v>12.768157015711896</c:v>
                </c:pt>
                <c:pt idx="193">
                  <c:v>10.037834638118849</c:v>
                </c:pt>
                <c:pt idx="194">
                  <c:v>8.3135700361203284</c:v>
                </c:pt>
                <c:pt idx="195">
                  <c:v>7.4276849038112607</c:v>
                </c:pt>
                <c:pt idx="196">
                  <c:v>7.1495425060932316</c:v>
                </c:pt>
                <c:pt idx="197">
                  <c:v>7.3127629338716744</c:v>
                </c:pt>
                <c:pt idx="198">
                  <c:v>7.8179793434132723</c:v>
                </c:pt>
                <c:pt idx="199">
                  <c:v>8.6079759219045577</c:v>
                </c:pt>
                <c:pt idx="200">
                  <c:v>9.6480647085669311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E-4BA3-908B-F5E98ADA5855}"/>
            </c:ext>
          </c:extLst>
        </c:ser>
        <c:ser>
          <c:idx val="5"/>
          <c:order val="1"/>
          <c:tx>
            <c:v>平衡点</c:v>
          </c:tx>
          <c:marker>
            <c:symbol val="none"/>
          </c:marker>
          <c:xVal>
            <c:numRef>
              <c:f>各種サイクル図!$L$10</c:f>
              <c:numCache>
                <c:formatCode>General</c:formatCode>
                <c:ptCount val="1"/>
              </c:numCache>
            </c:numRef>
          </c:xVal>
          <c:yVal>
            <c:numRef>
              <c:f>各種サイクル図!$L$9</c:f>
              <c:numCache>
                <c:formatCode>General</c:formatCode>
                <c:ptCount val="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E-4BA3-908B-F5E98ADA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110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  <c:max val="33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各種サイクル図!$O$16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各種サイクル図!$N$18:$N$113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各種サイクル図!$O$18:$O$113</c:f>
              <c:numCache>
                <c:formatCode>0.00_ </c:formatCode>
                <c:ptCount val="96"/>
                <c:pt idx="0">
                  <c:v>50</c:v>
                </c:pt>
                <c:pt idx="1">
                  <c:v>55.25454545454545</c:v>
                </c:pt>
                <c:pt idx="2">
                  <c:v>60.71022401202103</c:v>
                </c:pt>
                <c:pt idx="3">
                  <c:v>66.135100654038311</c:v>
                </c:pt>
                <c:pt idx="4">
                  <c:v>71.40177766980824</c:v>
                </c:pt>
                <c:pt idx="5">
                  <c:v>76.407653829408815</c:v>
                </c:pt>
                <c:pt idx="6">
                  <c:v>81.070585470350693</c:v>
                </c:pt>
                <c:pt idx="7">
                  <c:v>85.331434219953692</c:v>
                </c:pt>
                <c:pt idx="8">
                  <c:v>89.155352198506492</c:v>
                </c:pt>
                <c:pt idx="9">
                  <c:v>92.530601629017966</c:v>
                </c:pt>
                <c:pt idx="10">
                  <c:v>95.465254241349754</c:v>
                </c:pt>
                <c:pt idx="11">
                  <c:v>97.9826120762187</c:v>
                </c:pt>
                <c:pt idx="12">
                  <c:v>100.11624425597931</c:v>
                </c:pt>
                <c:pt idx="13">
                  <c:v>101.90534260655883</c:v>
                </c:pt>
                <c:pt idx="14">
                  <c:v>103.39080891799621</c:v>
                </c:pt>
                <c:pt idx="15">
                  <c:v>104.61220481180136</c:v>
                </c:pt>
                <c:pt idx="16">
                  <c:v>105.6054762344987</c:v>
                </c:pt>
                <c:pt idx="17">
                  <c:v>106.4012164473732</c:v>
                </c:pt>
                <c:pt idx="18">
                  <c:v>107.02313236330426</c:v>
                </c:pt>
                <c:pt idx="19">
                  <c:v>107.48629508289071</c:v>
                </c:pt>
                <c:pt idx="20">
                  <c:v>107.79465241209398</c:v>
                </c:pt>
                <c:pt idx="21">
                  <c:v>107.93713617982503</c:v>
                </c:pt>
                <c:pt idx="22">
                  <c:v>107.88152124450792</c:v>
                </c:pt>
                <c:pt idx="23">
                  <c:v>107.56509177263959</c:v>
                </c:pt>
                <c:pt idx="24">
                  <c:v>106.88149821179144</c:v>
                </c:pt>
                <c:pt idx="25">
                  <c:v>105.66488495770767</c:v>
                </c:pt>
                <c:pt idx="26">
                  <c:v>103.67750742735312</c:v>
                </c:pt>
                <c:pt idx="27">
                  <c:v>100.61904477623698</c:v>
                </c:pt>
                <c:pt idx="28">
                  <c:v>96.19630867658347</c:v>
                </c:pt>
                <c:pt idx="29">
                  <c:v>90.306690725413048</c:v>
                </c:pt>
                <c:pt idx="30">
                  <c:v>83.338141771525869</c:v>
                </c:pt>
                <c:pt idx="31">
                  <c:v>76.38755454495282</c:v>
                </c:pt>
                <c:pt idx="32">
                  <c:v>70.980841747905473</c:v>
                </c:pt>
                <c:pt idx="33">
                  <c:v>68.215204457156418</c:v>
                </c:pt>
                <c:pt idx="34">
                  <c:v>68.122998604574803</c:v>
                </c:pt>
                <c:pt idx="35">
                  <c:v>69.953588505010259</c:v>
                </c:pt>
                <c:pt idx="36">
                  <c:v>72.858672661484619</c:v>
                </c:pt>
                <c:pt idx="37">
                  <c:v>76.23145692708502</c:v>
                </c:pt>
                <c:pt idx="38">
                  <c:v>79.699893317522083</c:v>
                </c:pt>
                <c:pt idx="39">
                  <c:v>83.03950565195359</c:v>
                </c:pt>
                <c:pt idx="40">
                  <c:v>86.1103410317846</c:v>
                </c:pt>
                <c:pt idx="41">
                  <c:v>88.82126446109659</c:v>
                </c:pt>
                <c:pt idx="42">
                  <c:v>91.108973742149999</c:v>
                </c:pt>
                <c:pt idx="43">
                  <c:v>92.923635289555108</c:v>
                </c:pt>
                <c:pt idx="44">
                  <c:v>94.217622034559611</c:v>
                </c:pt>
                <c:pt idx="45">
                  <c:v>94.936642914893667</c:v>
                </c:pt>
                <c:pt idx="46">
                  <c:v>95.014666337822703</c:v>
                </c:pt>
                <c:pt idx="47">
                  <c:v>94.376346520691541</c:v>
                </c:pt>
                <c:pt idx="48">
                  <c:v>92.953201909293952</c:v>
                </c:pt>
                <c:pt idx="49">
                  <c:v>90.720730871337196</c:v>
                </c:pt>
                <c:pt idx="50">
                  <c:v>87.757886666423857</c:v>
                </c:pt>
                <c:pt idx="51">
                  <c:v>84.311005562634648</c:v>
                </c:pt>
                <c:pt idx="52">
                  <c:v>80.814186367276847</c:v>
                </c:pt>
                <c:pt idx="53">
                  <c:v>77.808988575970218</c:v>
                </c:pt>
                <c:pt idx="54">
                  <c:v>75.765261867388205</c:v>
                </c:pt>
                <c:pt idx="55">
                  <c:v>74.908539481561078</c:v>
                </c:pt>
                <c:pt idx="56">
                  <c:v>75.178937941474373</c:v>
                </c:pt>
                <c:pt idx="57">
                  <c:v>76.328333386873538</c:v>
                </c:pt>
                <c:pt idx="58">
                  <c:v>78.053139950416735</c:v>
                </c:pt>
                <c:pt idx="59">
                  <c:v>80.078982375259088</c:v>
                </c:pt>
                <c:pt idx="60">
                  <c:v>82.188506060399817</c:v>
                </c:pt>
                <c:pt idx="61">
                  <c:v>84.218484725209066</c:v>
                </c:pt>
                <c:pt idx="62">
                  <c:v>86.047618715731105</c:v>
                </c:pt>
                <c:pt idx="63">
                  <c:v>87.584325797932422</c:v>
                </c:pt>
                <c:pt idx="64">
                  <c:v>88.757185161409538</c:v>
                </c:pt>
                <c:pt idx="65">
                  <c:v>89.508682672928728</c:v>
                </c:pt>
                <c:pt idx="66">
                  <c:v>89.792872716485959</c:v>
                </c:pt>
                <c:pt idx="67">
                  <c:v>89.578003865485755</c:v>
                </c:pt>
                <c:pt idx="68">
                  <c:v>88.855195164174944</c:v>
                </c:pt>
                <c:pt idx="69">
                  <c:v>87.653068350395543</c:v>
                </c:pt>
                <c:pt idx="70">
                  <c:v>86.055045258966956</c:v>
                </c:pt>
                <c:pt idx="71">
                  <c:v>84.211043047492254</c:v>
                </c:pt>
                <c:pt idx="72">
                  <c:v>82.33153777739048</c:v>
                </c:pt>
                <c:pt idx="73">
                  <c:v>80.655302688010892</c:v>
                </c:pt>
                <c:pt idx="74">
                  <c:v>79.396043675456241</c:v>
                </c:pt>
                <c:pt idx="75">
                  <c:v>78.69016530028675</c:v>
                </c:pt>
                <c:pt idx="76">
                  <c:v>78.571419347350428</c:v>
                </c:pt>
                <c:pt idx="77">
                  <c:v>78.981463666165325</c:v>
                </c:pt>
                <c:pt idx="78">
                  <c:v>79.803456050087163</c:v>
                </c:pt>
                <c:pt idx="79">
                  <c:v>80.898063363465511</c:v>
                </c:pt>
                <c:pt idx="80">
                  <c:v>82.128951257737668</c:v>
                </c:pt>
                <c:pt idx="81">
                  <c:v>83.375717392339723</c:v>
                </c:pt>
                <c:pt idx="82">
                  <c:v>84.537950397019912</c:v>
                </c:pt>
                <c:pt idx="83">
                  <c:v>85.53477911084515</c:v>
                </c:pt>
                <c:pt idx="84">
                  <c:v>86.303015215997704</c:v>
                </c:pt>
                <c:pt idx="85">
                  <c:v>86.795728172877872</c:v>
                </c:pt>
                <c:pt idx="86">
                  <c:v>86.982283800647295</c:v>
                </c:pt>
                <c:pt idx="87">
                  <c:v>86.850325657514247</c:v>
                </c:pt>
                <c:pt idx="88">
                  <c:v>86.409556553308306</c:v>
                </c:pt>
                <c:pt idx="89">
                  <c:v>85.696265604456713</c:v>
                </c:pt>
                <c:pt idx="90">
                  <c:v>84.776402859293455</c:v>
                </c:pt>
                <c:pt idx="91">
                  <c:v>83.744149101795898</c:v>
                </c:pt>
                <c:pt idx="92">
                  <c:v>82.713307966665781</c:v>
                </c:pt>
                <c:pt idx="93">
                  <c:v>81.801212150215619</c:v>
                </c:pt>
                <c:pt idx="94">
                  <c:v>81.108643101873056</c:v>
                </c:pt>
                <c:pt idx="95">
                  <c:v>80.702232983545869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DB-4CFE-B6E6-016D26DE207B}"/>
            </c:ext>
          </c:extLst>
        </c:ser>
        <c:ser>
          <c:idx val="1"/>
          <c:order val="1"/>
          <c:tx>
            <c:strRef>
              <c:f>各種サイクル図!$Q$16</c:f>
              <c:strCache>
                <c:ptCount val="1"/>
                <c:pt idx="0">
                  <c:v>感染者数</c:v>
                </c:pt>
              </c:strCache>
            </c:strRef>
          </c:tx>
          <c:spPr>
            <a:ln w="9525">
              <a:tailEnd type="triangle"/>
            </a:ln>
          </c:spPr>
          <c:marker>
            <c:symbol val="none"/>
          </c:marker>
          <c:xVal>
            <c:numRef>
              <c:f>各種サイクル図!$N$18:$N$113</c:f>
              <c:numCache>
                <c:formatCode>0.0_ </c:formatCode>
                <c:ptCount val="9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  <c:pt idx="36">
                  <c:v>720</c:v>
                </c:pt>
                <c:pt idx="37">
                  <c:v>740</c:v>
                </c:pt>
                <c:pt idx="38">
                  <c:v>760</c:v>
                </c:pt>
                <c:pt idx="39">
                  <c:v>780</c:v>
                </c:pt>
                <c:pt idx="40">
                  <c:v>800</c:v>
                </c:pt>
                <c:pt idx="41">
                  <c:v>820</c:v>
                </c:pt>
                <c:pt idx="42">
                  <c:v>840</c:v>
                </c:pt>
                <c:pt idx="43">
                  <c:v>860</c:v>
                </c:pt>
                <c:pt idx="44">
                  <c:v>880</c:v>
                </c:pt>
                <c:pt idx="45">
                  <c:v>900</c:v>
                </c:pt>
                <c:pt idx="46">
                  <c:v>920</c:v>
                </c:pt>
                <c:pt idx="47">
                  <c:v>940</c:v>
                </c:pt>
                <c:pt idx="48">
                  <c:v>960</c:v>
                </c:pt>
                <c:pt idx="49">
                  <c:v>980</c:v>
                </c:pt>
                <c:pt idx="50">
                  <c:v>1000</c:v>
                </c:pt>
                <c:pt idx="51">
                  <c:v>1020</c:v>
                </c:pt>
                <c:pt idx="52">
                  <c:v>1040</c:v>
                </c:pt>
                <c:pt idx="53">
                  <c:v>1060</c:v>
                </c:pt>
                <c:pt idx="54">
                  <c:v>1080</c:v>
                </c:pt>
                <c:pt idx="55">
                  <c:v>1100</c:v>
                </c:pt>
                <c:pt idx="56">
                  <c:v>1120</c:v>
                </c:pt>
                <c:pt idx="57">
                  <c:v>1140</c:v>
                </c:pt>
                <c:pt idx="58">
                  <c:v>1160</c:v>
                </c:pt>
                <c:pt idx="59">
                  <c:v>1180</c:v>
                </c:pt>
                <c:pt idx="60">
                  <c:v>1200</c:v>
                </c:pt>
                <c:pt idx="61">
                  <c:v>1220</c:v>
                </c:pt>
                <c:pt idx="62">
                  <c:v>1240</c:v>
                </c:pt>
                <c:pt idx="63">
                  <c:v>1260</c:v>
                </c:pt>
                <c:pt idx="64">
                  <c:v>1280</c:v>
                </c:pt>
                <c:pt idx="65">
                  <c:v>1300</c:v>
                </c:pt>
                <c:pt idx="66">
                  <c:v>1320</c:v>
                </c:pt>
                <c:pt idx="67">
                  <c:v>1340</c:v>
                </c:pt>
                <c:pt idx="68">
                  <c:v>1360</c:v>
                </c:pt>
                <c:pt idx="69">
                  <c:v>1380</c:v>
                </c:pt>
                <c:pt idx="70">
                  <c:v>1400</c:v>
                </c:pt>
                <c:pt idx="71">
                  <c:v>1420</c:v>
                </c:pt>
                <c:pt idx="72">
                  <c:v>1440</c:v>
                </c:pt>
                <c:pt idx="73">
                  <c:v>1460</c:v>
                </c:pt>
                <c:pt idx="74">
                  <c:v>1480</c:v>
                </c:pt>
                <c:pt idx="75">
                  <c:v>1500</c:v>
                </c:pt>
                <c:pt idx="76">
                  <c:v>1520</c:v>
                </c:pt>
                <c:pt idx="77">
                  <c:v>1540</c:v>
                </c:pt>
                <c:pt idx="78">
                  <c:v>1560</c:v>
                </c:pt>
                <c:pt idx="79">
                  <c:v>1580</c:v>
                </c:pt>
                <c:pt idx="80">
                  <c:v>1600</c:v>
                </c:pt>
                <c:pt idx="81">
                  <c:v>1620</c:v>
                </c:pt>
                <c:pt idx="82">
                  <c:v>1640</c:v>
                </c:pt>
                <c:pt idx="83">
                  <c:v>1660</c:v>
                </c:pt>
                <c:pt idx="84">
                  <c:v>1680</c:v>
                </c:pt>
                <c:pt idx="85">
                  <c:v>1700</c:v>
                </c:pt>
                <c:pt idx="86">
                  <c:v>1720</c:v>
                </c:pt>
                <c:pt idx="87">
                  <c:v>1740</c:v>
                </c:pt>
                <c:pt idx="88">
                  <c:v>1760</c:v>
                </c:pt>
                <c:pt idx="89">
                  <c:v>1780</c:v>
                </c:pt>
                <c:pt idx="90">
                  <c:v>1800</c:v>
                </c:pt>
                <c:pt idx="91">
                  <c:v>1820</c:v>
                </c:pt>
                <c:pt idx="92">
                  <c:v>1840</c:v>
                </c:pt>
                <c:pt idx="93">
                  <c:v>1860</c:v>
                </c:pt>
                <c:pt idx="94">
                  <c:v>1880</c:v>
                </c:pt>
                <c:pt idx="95">
                  <c:v>1900</c:v>
                </c:pt>
              </c:numCache>
            </c:numRef>
          </c:xVal>
          <c:yVal>
            <c:numRef>
              <c:f>各種サイクル図!$Q$18:$Q$113</c:f>
              <c:numCache>
                <c:formatCode>0.00_ </c:formatCode>
                <c:ptCount val="96"/>
                <c:pt idx="0">
                  <c:v>1</c:v>
                </c:pt>
                <c:pt idx="1">
                  <c:v>0.19999999999999984</c:v>
                </c:pt>
                <c:pt idx="2">
                  <c:v>6.5221818181818048E-2</c:v>
                </c:pt>
                <c:pt idx="3">
                  <c:v>2.9809330433129444E-2</c:v>
                </c:pt>
                <c:pt idx="4">
                  <c:v>1.7505303213858618E-2</c:v>
                </c:pt>
                <c:pt idx="5">
                  <c:v>1.2492531220985686E-2</c:v>
                </c:pt>
                <c:pt idx="6">
                  <c:v>1.0416068802682059E-2</c:v>
                </c:pt>
                <c:pt idx="7">
                  <c:v>9.8504143045072823E-3</c:v>
                </c:pt>
                <c:pt idx="8">
                  <c:v>1.0322785221837209E-2</c:v>
                </c:pt>
                <c:pt idx="9">
                  <c:v>1.1765172029101212E-2</c:v>
                </c:pt>
                <c:pt idx="10">
                  <c:v>1.4362150677817886E-2</c:v>
                </c:pt>
                <c:pt idx="11">
                  <c:v>1.8543922104033109E-2</c:v>
                </c:pt>
                <c:pt idx="12">
                  <c:v>2.506364411735313E-2</c:v>
                </c:pt>
                <c:pt idx="13">
                  <c:v>3.515902587619562E-2</c:v>
                </c:pt>
                <c:pt idx="14">
                  <c:v>5.0830395986842331E-2</c:v>
                </c:pt>
                <c:pt idx="15">
                  <c:v>7.5299102221998371E-2</c:v>
                </c:pt>
                <c:pt idx="16">
                  <c:v>0.11375382026902064</c:v>
                </c:pt>
                <c:pt idx="17">
                  <c:v>0.1745588124430632</c:v>
                </c:pt>
                <c:pt idx="18">
                  <c:v>0.2711996672101557</c:v>
                </c:pt>
                <c:pt idx="19">
                  <c:v>0.42539164192704165</c:v>
                </c:pt>
                <c:pt idx="20">
                  <c:v>0.67197887527212719</c:v>
                </c:pt>
                <c:pt idx="21">
                  <c:v>1.0664786276453642</c:v>
                </c:pt>
                <c:pt idx="22">
                  <c:v>1.6962249451153695</c:v>
                </c:pt>
                <c:pt idx="23">
                  <c:v>2.6955669137309024</c:v>
                </c:pt>
                <c:pt idx="24">
                  <c:v>4.2632067451832256</c:v>
                </c:pt>
                <c:pt idx="25">
                  <c:v>6.6725834334999279</c:v>
                </c:pt>
                <c:pt idx="26">
                  <c:v>10.248802827415492</c:v>
                </c:pt>
                <c:pt idx="27">
                  <c:v>15.252885122844843</c:v>
                </c:pt>
                <c:pt idx="28">
                  <c:v>21.580652424570928</c:v>
                </c:pt>
                <c:pt idx="29">
                  <c:v>28.242846025255098</c:v>
                </c:pt>
                <c:pt idx="30">
                  <c:v>32.969585043741063</c:v>
                </c:pt>
                <c:pt idx="31">
                  <c:v>32.973389816827037</c:v>
                </c:pt>
                <c:pt idx="32">
                  <c:v>27.476768899129763</c:v>
                </c:pt>
                <c:pt idx="33">
                  <c:v>19.331011540219841</c:v>
                </c:pt>
                <c:pt idx="34">
                  <c:v>12.317042169694073</c:v>
                </c:pt>
                <c:pt idx="35">
                  <c:v>7.8207301472313189</c:v>
                </c:pt>
                <c:pt idx="36">
                  <c:v>5.3093851774442307</c:v>
                </c:pt>
                <c:pt idx="37">
                  <c:v>3.9746489828073099</c:v>
                </c:pt>
                <c:pt idx="38">
                  <c:v>3.2971898027884752</c:v>
                </c:pt>
                <c:pt idx="39">
                  <c:v>3.0096664099282391</c:v>
                </c:pt>
                <c:pt idx="40">
                  <c:v>2.9884426506573005</c:v>
                </c:pt>
                <c:pt idx="41">
                  <c:v>3.1876169285914293</c:v>
                </c:pt>
                <c:pt idx="42">
                  <c:v>3.607459060570676</c:v>
                </c:pt>
                <c:pt idx="43">
                  <c:v>4.2806663672392791</c:v>
                </c:pt>
                <c:pt idx="44">
                  <c:v>5.2659355600953006</c:v>
                </c:pt>
                <c:pt idx="45">
                  <c:v>6.6415186701304414</c:v>
                </c:pt>
                <c:pt idx="46">
                  <c:v>8.4910450034401137</c:v>
                </c:pt>
                <c:pt idx="47">
                  <c:v>10.871526385231061</c:v>
                </c:pt>
                <c:pt idx="48">
                  <c:v>13.752832206962724</c:v>
                </c:pt>
                <c:pt idx="49">
                  <c:v>16.928042728039998</c:v>
                </c:pt>
                <c:pt idx="50">
                  <c:v>19.92934307617632</c:v>
                </c:pt>
                <c:pt idx="51">
                  <c:v>22.045625668192322</c:v>
                </c:pt>
                <c:pt idx="52">
                  <c:v>22.56290717203305</c:v>
                </c:pt>
                <c:pt idx="53">
                  <c:v>21.198764472484854</c:v>
                </c:pt>
                <c:pt idx="54">
                  <c:v>18.388141671457316</c:v>
                </c:pt>
                <c:pt idx="55">
                  <c:v>15.048235184365009</c:v>
                </c:pt>
                <c:pt idx="56">
                  <c:v>12.005556482094732</c:v>
                </c:pt>
                <c:pt idx="57">
                  <c:v>9.656003175191632</c:v>
                </c:pt>
                <c:pt idx="58">
                  <c:v>8.0326359337860396</c:v>
                </c:pt>
                <c:pt idx="59">
                  <c:v>7.0147030272671138</c:v>
                </c:pt>
                <c:pt idx="60">
                  <c:v>6.4668236948496798</c:v>
                </c:pt>
                <c:pt idx="61">
                  <c:v>6.2891421876068776</c:v>
                </c:pt>
                <c:pt idx="62">
                  <c:v>6.4227464186724266</c:v>
                </c:pt>
                <c:pt idx="63">
                  <c:v>6.8411424199296302</c:v>
                </c:pt>
                <c:pt idx="64">
                  <c:v>7.5391018969625065</c:v>
                </c:pt>
                <c:pt idx="65">
                  <c:v>8.5204852155039337</c:v>
                </c:pt>
                <c:pt idx="66">
                  <c:v>9.7832925614701995</c:v>
                </c:pt>
                <c:pt idx="67">
                  <c:v>11.299986087815496</c:v>
                </c:pt>
                <c:pt idx="68">
                  <c:v>12.993538651087023</c:v>
                </c:pt>
                <c:pt idx="69">
                  <c:v>14.71550325408708</c:v>
                </c:pt>
                <c:pt idx="70">
                  <c:v>16.241113046896025</c:v>
                </c:pt>
                <c:pt idx="71">
                  <c:v>17.30200019246324</c:v>
                </c:pt>
                <c:pt idx="72">
                  <c:v>17.66646739990254</c:v>
                </c:pt>
                <c:pt idx="73">
                  <c:v>17.241710875172174</c:v>
                </c:pt>
                <c:pt idx="74">
                  <c:v>16.13353895273616</c:v>
                </c:pt>
                <c:pt idx="75">
                  <c:v>14.609000967210587</c:v>
                </c:pt>
                <c:pt idx="76">
                  <c:v>12.981031856353809</c:v>
                </c:pt>
                <c:pt idx="77">
                  <c:v>11.497482484771545</c:v>
                </c:pt>
                <c:pt idx="78">
                  <c:v>10.296629398188996</c:v>
                </c:pt>
                <c:pt idx="79">
                  <c:v>9.4243292812288644</c:v>
                </c:pt>
                <c:pt idx="80">
                  <c:v>8.8735104151955184</c:v>
                </c:pt>
                <c:pt idx="81">
                  <c:v>8.6170200897953677</c:v>
                </c:pt>
                <c:pt idx="82">
                  <c:v>8.6257854727060455</c:v>
                </c:pt>
                <c:pt idx="83">
                  <c:v>8.8751639135409608</c:v>
                </c:pt>
                <c:pt idx="84">
                  <c:v>9.3440805244735206</c:v>
                </c:pt>
                <c:pt idx="85">
                  <c:v>10.010055243921979</c:v>
                </c:pt>
                <c:pt idx="86">
                  <c:v>10.841865570804643</c:v>
                </c:pt>
                <c:pt idx="87">
                  <c:v>11.791339901392067</c:v>
                </c:pt>
                <c:pt idx="88">
                  <c:v>12.786621147592161</c:v>
                </c:pt>
                <c:pt idx="89">
                  <c:v>13.730649168694065</c:v>
                </c:pt>
                <c:pt idx="90">
                  <c:v>14.509319425274398</c:v>
                </c:pt>
                <c:pt idx="91">
                  <c:v>15.011830386195228</c:v>
                </c:pt>
                <c:pt idx="92">
                  <c:v>15.159840705462454</c:v>
                </c:pt>
                <c:pt idx="93">
                  <c:v>14.934253046453822</c:v>
                </c:pt>
                <c:pt idx="94">
                  <c:v>14.385106995737528</c:v>
                </c:pt>
                <c:pt idx="95">
                  <c:v>13.61704922745125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DB-4CFE-B6E6-016D26DE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681408"/>
        <c:axId val="185682944"/>
      </c:scatterChart>
      <c:valAx>
        <c:axId val="185681408"/>
        <c:scaling>
          <c:orientation val="minMax"/>
          <c:max val="2000"/>
        </c:scaling>
        <c:delete val="1"/>
        <c:axPos val="b"/>
        <c:numFmt formatCode="General" sourceLinked="0"/>
        <c:majorTickMark val="out"/>
        <c:minorTickMark val="none"/>
        <c:tickLblPos val="nextTo"/>
        <c:crossAx val="185682944"/>
        <c:crosses val="autoZero"/>
        <c:crossBetween val="midCat"/>
      </c:valAx>
      <c:valAx>
        <c:axId val="1856829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5681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39906192715762"/>
          <c:y val="0.52606565333062894"/>
          <c:w val="0.19006355476764067"/>
          <c:h val="0.139739377614786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各種サイクル図!$W$16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  <a:tailEnd type="none"/>
            </a:ln>
            <a:effectLst/>
          </c:spPr>
          <c:marker>
            <c:symbol val="none"/>
          </c:marker>
          <c:xVal>
            <c:numRef>
              <c:f>各種サイクル図!$AB$17:$AB$167</c:f>
              <c:numCache>
                <c:formatCode>0.00_ </c:formatCode>
                <c:ptCount val="151"/>
                <c:pt idx="1">
                  <c:v>1</c:v>
                </c:pt>
                <c:pt idx="2">
                  <c:v>0.19999999999999984</c:v>
                </c:pt>
                <c:pt idx="3">
                  <c:v>6.5221818181818048E-2</c:v>
                </c:pt>
                <c:pt idx="4">
                  <c:v>2.9809330433129444E-2</c:v>
                </c:pt>
                <c:pt idx="5">
                  <c:v>1.7505303213858618E-2</c:v>
                </c:pt>
                <c:pt idx="6">
                  <c:v>1.2492531220985686E-2</c:v>
                </c:pt>
                <c:pt idx="7">
                  <c:v>1.0416068802682059E-2</c:v>
                </c:pt>
                <c:pt idx="8">
                  <c:v>9.8504143045072823E-3</c:v>
                </c:pt>
                <c:pt idx="9">
                  <c:v>1.0322785221837209E-2</c:v>
                </c:pt>
                <c:pt idx="10">
                  <c:v>1.1765172029101212E-2</c:v>
                </c:pt>
                <c:pt idx="11">
                  <c:v>1.4362150677817886E-2</c:v>
                </c:pt>
                <c:pt idx="12">
                  <c:v>1.8543922104033109E-2</c:v>
                </c:pt>
                <c:pt idx="13">
                  <c:v>2.506364411735313E-2</c:v>
                </c:pt>
                <c:pt idx="14">
                  <c:v>3.515902587619562E-2</c:v>
                </c:pt>
                <c:pt idx="15">
                  <c:v>5.0830395986842331E-2</c:v>
                </c:pt>
                <c:pt idx="16">
                  <c:v>7.5299102221998371E-2</c:v>
                </c:pt>
                <c:pt idx="17">
                  <c:v>0.11375382026902064</c:v>
                </c:pt>
                <c:pt idx="18">
                  <c:v>0.1745588124430632</c:v>
                </c:pt>
                <c:pt idx="19">
                  <c:v>0.2711996672101557</c:v>
                </c:pt>
                <c:pt idx="20">
                  <c:v>0.42539164192704165</c:v>
                </c:pt>
                <c:pt idx="21">
                  <c:v>0.67197887527212719</c:v>
                </c:pt>
                <c:pt idx="22">
                  <c:v>1.0664786276453642</c:v>
                </c:pt>
                <c:pt idx="23">
                  <c:v>1.6962249451153695</c:v>
                </c:pt>
                <c:pt idx="24">
                  <c:v>2.6955669137309024</c:v>
                </c:pt>
                <c:pt idx="25">
                  <c:v>4.2632067451832256</c:v>
                </c:pt>
                <c:pt idx="26">
                  <c:v>6.6725834334999279</c:v>
                </c:pt>
                <c:pt idx="27">
                  <c:v>10.248802827415492</c:v>
                </c:pt>
                <c:pt idx="28">
                  <c:v>15.252885122844843</c:v>
                </c:pt>
                <c:pt idx="29">
                  <c:v>21.580652424570928</c:v>
                </c:pt>
                <c:pt idx="30">
                  <c:v>28.242846025255098</c:v>
                </c:pt>
                <c:pt idx="31">
                  <c:v>32.969585043741063</c:v>
                </c:pt>
                <c:pt idx="32">
                  <c:v>32.973389816827037</c:v>
                </c:pt>
                <c:pt idx="33">
                  <c:v>27.476768899129763</c:v>
                </c:pt>
                <c:pt idx="34">
                  <c:v>19.331011540219841</c:v>
                </c:pt>
                <c:pt idx="35">
                  <c:v>12.317042169694073</c:v>
                </c:pt>
                <c:pt idx="36">
                  <c:v>7.8207301472313189</c:v>
                </c:pt>
                <c:pt idx="37">
                  <c:v>5.3093851774442307</c:v>
                </c:pt>
                <c:pt idx="38">
                  <c:v>3.9746489828073099</c:v>
                </c:pt>
                <c:pt idx="39">
                  <c:v>3.2971898027884752</c:v>
                </c:pt>
                <c:pt idx="40">
                  <c:v>3.0096664099282391</c:v>
                </c:pt>
                <c:pt idx="41">
                  <c:v>2.9884426506573005</c:v>
                </c:pt>
                <c:pt idx="42">
                  <c:v>3.1876169285914293</c:v>
                </c:pt>
                <c:pt idx="43">
                  <c:v>3.607459060570676</c:v>
                </c:pt>
                <c:pt idx="44">
                  <c:v>4.2806663672392791</c:v>
                </c:pt>
                <c:pt idx="45">
                  <c:v>5.2659355600953006</c:v>
                </c:pt>
                <c:pt idx="46">
                  <c:v>6.6415186701304414</c:v>
                </c:pt>
                <c:pt idx="47">
                  <c:v>8.4910450034401137</c:v>
                </c:pt>
                <c:pt idx="48">
                  <c:v>10.871526385231061</c:v>
                </c:pt>
                <c:pt idx="49">
                  <c:v>13.752832206962724</c:v>
                </c:pt>
                <c:pt idx="50">
                  <c:v>16.928042728039998</c:v>
                </c:pt>
                <c:pt idx="51">
                  <c:v>19.92934307617632</c:v>
                </c:pt>
                <c:pt idx="52">
                  <c:v>22.045625668192322</c:v>
                </c:pt>
                <c:pt idx="53">
                  <c:v>22.56290717203305</c:v>
                </c:pt>
                <c:pt idx="54">
                  <c:v>21.198764472484854</c:v>
                </c:pt>
                <c:pt idx="55">
                  <c:v>18.388141671457316</c:v>
                </c:pt>
                <c:pt idx="56">
                  <c:v>15.048235184365009</c:v>
                </c:pt>
                <c:pt idx="57">
                  <c:v>12.005556482094732</c:v>
                </c:pt>
                <c:pt idx="58">
                  <c:v>9.656003175191632</c:v>
                </c:pt>
                <c:pt idx="59">
                  <c:v>8.0326359337860396</c:v>
                </c:pt>
                <c:pt idx="60">
                  <c:v>7.0147030272671138</c:v>
                </c:pt>
                <c:pt idx="61">
                  <c:v>6.4668236948496798</c:v>
                </c:pt>
                <c:pt idx="62">
                  <c:v>6.2891421876068776</c:v>
                </c:pt>
                <c:pt idx="63">
                  <c:v>6.4227464186724266</c:v>
                </c:pt>
                <c:pt idx="64">
                  <c:v>6.8411424199296302</c:v>
                </c:pt>
                <c:pt idx="65">
                  <c:v>7.5391018969625065</c:v>
                </c:pt>
                <c:pt idx="66">
                  <c:v>8.5204852155039337</c:v>
                </c:pt>
                <c:pt idx="67">
                  <c:v>9.7832925614701995</c:v>
                </c:pt>
                <c:pt idx="68">
                  <c:v>11.299986087815496</c:v>
                </c:pt>
                <c:pt idx="69">
                  <c:v>12.993538651087023</c:v>
                </c:pt>
                <c:pt idx="70">
                  <c:v>14.71550325408708</c:v>
                </c:pt>
                <c:pt idx="71">
                  <c:v>16.241113046896025</c:v>
                </c:pt>
                <c:pt idx="72">
                  <c:v>17.30200019246324</c:v>
                </c:pt>
                <c:pt idx="73">
                  <c:v>17.66646739990254</c:v>
                </c:pt>
                <c:pt idx="74">
                  <c:v>17.241710875172174</c:v>
                </c:pt>
                <c:pt idx="75">
                  <c:v>16.13353895273616</c:v>
                </c:pt>
                <c:pt idx="76">
                  <c:v>14.609000967210587</c:v>
                </c:pt>
                <c:pt idx="77">
                  <c:v>12.981031856353809</c:v>
                </c:pt>
                <c:pt idx="78">
                  <c:v>11.497482484771545</c:v>
                </c:pt>
                <c:pt idx="79">
                  <c:v>10.296629398188996</c:v>
                </c:pt>
                <c:pt idx="80">
                  <c:v>9.4243292812288644</c:v>
                </c:pt>
                <c:pt idx="81">
                  <c:v>8.8735104151955184</c:v>
                </c:pt>
                <c:pt idx="82">
                  <c:v>8.6170200897953677</c:v>
                </c:pt>
                <c:pt idx="83">
                  <c:v>8.6257854727060455</c:v>
                </c:pt>
                <c:pt idx="84">
                  <c:v>8.8751639135409608</c:v>
                </c:pt>
                <c:pt idx="85">
                  <c:v>9.3440805244735206</c:v>
                </c:pt>
                <c:pt idx="86">
                  <c:v>10.010055243921979</c:v>
                </c:pt>
                <c:pt idx="87">
                  <c:v>10.841865570804643</c:v>
                </c:pt>
                <c:pt idx="88">
                  <c:v>11.791339901392067</c:v>
                </c:pt>
                <c:pt idx="89">
                  <c:v>12.786621147592161</c:v>
                </c:pt>
                <c:pt idx="90">
                  <c:v>13.730649168694065</c:v>
                </c:pt>
                <c:pt idx="91">
                  <c:v>14.509319425274398</c:v>
                </c:pt>
                <c:pt idx="92">
                  <c:v>15.011830386195228</c:v>
                </c:pt>
                <c:pt idx="93">
                  <c:v>15.159840705462454</c:v>
                </c:pt>
                <c:pt idx="94">
                  <c:v>14.934253046453822</c:v>
                </c:pt>
                <c:pt idx="95">
                  <c:v>14.385106995737528</c:v>
                </c:pt>
                <c:pt idx="96">
                  <c:v>13.61704922745125</c:v>
                </c:pt>
                <c:pt idx="97">
                  <c:v>12.757181475801163</c:v>
                </c:pt>
                <c:pt idx="98">
                  <c:v>11.92197235588935</c:v>
                </c:pt>
                <c:pt idx="99">
                  <c:v>11.197164205125855</c:v>
                </c:pt>
                <c:pt idx="100">
                  <c:v>10.633733825340283</c:v>
                </c:pt>
                <c:pt idx="101">
                  <c:v>10.254318440268987</c:v>
                </c:pt>
                <c:pt idx="102">
                  <c:v>10.062735427021572</c:v>
                </c:pt>
                <c:pt idx="103">
                  <c:v>10.051835616178103</c:v>
                </c:pt>
                <c:pt idx="104">
                  <c:v>10.208038519999386</c:v>
                </c:pt>
                <c:pt idx="105">
                  <c:v>10.512754404469003</c:v>
                </c:pt>
                <c:pt idx="106">
                  <c:v>10.941612631334589</c:v>
                </c:pt>
                <c:pt idx="107">
                  <c:v>11.4626217733455</c:v>
                </c:pt>
                <c:pt idx="108">
                  <c:v>12.034517045758603</c:v>
                </c:pt>
                <c:pt idx="109">
                  <c:v>12.60669026111737</c:v>
                </c:pt>
                <c:pt idx="110">
                  <c:v>13.12204490137508</c:v>
                </c:pt>
                <c:pt idx="111">
                  <c:v>13.523524216568934</c:v>
                </c:pt>
                <c:pt idx="112">
                  <c:v>13.763701994730921</c:v>
                </c:pt>
                <c:pt idx="113">
                  <c:v>13.815000384002044</c:v>
                </c:pt>
                <c:pt idx="114">
                  <c:v>13.676807705845064</c:v>
                </c:pt>
                <c:pt idx="115">
                  <c:v>13.376224522160122</c:v>
                </c:pt>
                <c:pt idx="116">
                  <c:v>12.961665222920054</c:v>
                </c:pt>
                <c:pt idx="117">
                  <c:v>12.491756407133233</c:v>
                </c:pt>
                <c:pt idx="118">
                  <c:v>12.023789420244622</c:v>
                </c:pt>
                <c:pt idx="119">
                  <c:v>11.605347819287298</c:v>
                </c:pt>
                <c:pt idx="120">
                  <c:v>11.270485104356702</c:v>
                </c:pt>
                <c:pt idx="121">
                  <c:v>11.039687810486726</c:v>
                </c:pt>
                <c:pt idx="122">
                  <c:v>10.921884042410751</c:v>
                </c:pt>
                <c:pt idx="123">
                  <c:v>10.916895795884358</c:v>
                </c:pt>
                <c:pt idx="124">
                  <c:v>11.017384702862014</c:v>
                </c:pt>
                <c:pt idx="125">
                  <c:v>11.209998005637704</c:v>
                </c:pt>
                <c:pt idx="126">
                  <c:v>11.475881633298821</c:v>
                </c:pt>
                <c:pt idx="127">
                  <c:v>11.790989591293714</c:v>
                </c:pt>
                <c:pt idx="128">
                  <c:v>12.126730216332204</c:v>
                </c:pt>
                <c:pt idx="129">
                  <c:v>12.451459954438356</c:v>
                </c:pt>
                <c:pt idx="130">
                  <c:v>12.733132891103164</c:v>
                </c:pt>
                <c:pt idx="131">
                  <c:v>12.943019721428648</c:v>
                </c:pt>
                <c:pt idx="132">
                  <c:v>13.059891555229871</c:v>
                </c:pt>
                <c:pt idx="133">
                  <c:v>13.07362088910719</c:v>
                </c:pt>
                <c:pt idx="134">
                  <c:v>12.987054056156186</c:v>
                </c:pt>
                <c:pt idx="135">
                  <c:v>12.815422356968963</c:v>
                </c:pt>
                <c:pt idx="136">
                  <c:v>12.583367971031768</c:v>
                </c:pt>
                <c:pt idx="137">
                  <c:v>12.320474721585782</c:v>
                </c:pt>
                <c:pt idx="138">
                  <c:v>12.056590602649049</c:v>
                </c:pt>
                <c:pt idx="139">
                  <c:v>11.818051923645108</c:v>
                </c:pt>
                <c:pt idx="140">
                  <c:v>11.625358569367314</c:v>
                </c:pt>
                <c:pt idx="141">
                  <c:v>11.49225777401989</c:v>
                </c:pt>
                <c:pt idx="142">
                  <c:v>11.42582948576446</c:v>
                </c:pt>
                <c:pt idx="143">
                  <c:v>11.427087409838467</c:v>
                </c:pt>
                <c:pt idx="144">
                  <c:v>11.491727930978117</c:v>
                </c:pt>
                <c:pt idx="145">
                  <c:v>11.610850858611979</c:v>
                </c:pt>
                <c:pt idx="146">
                  <c:v>11.771651900605892</c:v>
                </c:pt>
                <c:pt idx="147">
                  <c:v>11.958202823298148</c:v>
                </c:pt>
                <c:pt idx="148">
                  <c:v>12.152475238724161</c:v>
                </c:pt>
                <c:pt idx="149">
                  <c:v>12.335723853717411</c:v>
                </c:pt>
                <c:pt idx="150">
                  <c:v>12.49023110505698</c:v>
                </c:pt>
              </c:numCache>
            </c:numRef>
          </c:xVal>
          <c:yVal>
            <c:numRef>
              <c:f>各種サイクル図!$Z$17:$Z$167</c:f>
              <c:numCache>
                <c:formatCode>0.00_ </c:formatCode>
                <c:ptCount val="151"/>
                <c:pt idx="1">
                  <c:v>50</c:v>
                </c:pt>
                <c:pt idx="2">
                  <c:v>55.25454545454545</c:v>
                </c:pt>
                <c:pt idx="3">
                  <c:v>60.71022401202103</c:v>
                </c:pt>
                <c:pt idx="4">
                  <c:v>66.135100654038311</c:v>
                </c:pt>
                <c:pt idx="5">
                  <c:v>71.40177766980824</c:v>
                </c:pt>
                <c:pt idx="6">
                  <c:v>76.407653829408815</c:v>
                </c:pt>
                <c:pt idx="7">
                  <c:v>81.070585470350693</c:v>
                </c:pt>
                <c:pt idx="8">
                  <c:v>85.331434219953692</c:v>
                </c:pt>
                <c:pt idx="9">
                  <c:v>89.155352198506492</c:v>
                </c:pt>
                <c:pt idx="10">
                  <c:v>92.530601629017966</c:v>
                </c:pt>
                <c:pt idx="11">
                  <c:v>95.465254241349754</c:v>
                </c:pt>
                <c:pt idx="12">
                  <c:v>97.9826120762187</c:v>
                </c:pt>
                <c:pt idx="13">
                  <c:v>100.11624425597931</c:v>
                </c:pt>
                <c:pt idx="14">
                  <c:v>101.90534260655883</c:v>
                </c:pt>
                <c:pt idx="15">
                  <c:v>103.39080891799621</c:v>
                </c:pt>
                <c:pt idx="16">
                  <c:v>104.61220481180136</c:v>
                </c:pt>
                <c:pt idx="17">
                  <c:v>105.6054762344987</c:v>
                </c:pt>
                <c:pt idx="18">
                  <c:v>106.4012164473732</c:v>
                </c:pt>
                <c:pt idx="19">
                  <c:v>107.02313236330426</c:v>
                </c:pt>
                <c:pt idx="20">
                  <c:v>107.48629508289071</c:v>
                </c:pt>
                <c:pt idx="21">
                  <c:v>107.79465241209398</c:v>
                </c:pt>
                <c:pt idx="22">
                  <c:v>107.93713617982503</c:v>
                </c:pt>
                <c:pt idx="23">
                  <c:v>107.88152124450792</c:v>
                </c:pt>
                <c:pt idx="24">
                  <c:v>107.56509177263959</c:v>
                </c:pt>
                <c:pt idx="25">
                  <c:v>106.88149821179144</c:v>
                </c:pt>
                <c:pt idx="26">
                  <c:v>105.66488495770767</c:v>
                </c:pt>
                <c:pt idx="27">
                  <c:v>103.67750742735312</c:v>
                </c:pt>
                <c:pt idx="28">
                  <c:v>100.61904477623698</c:v>
                </c:pt>
                <c:pt idx="29">
                  <c:v>96.19630867658347</c:v>
                </c:pt>
                <c:pt idx="30">
                  <c:v>90.306690725413048</c:v>
                </c:pt>
                <c:pt idx="31">
                  <c:v>83.338141771525869</c:v>
                </c:pt>
                <c:pt idx="32">
                  <c:v>76.38755454495282</c:v>
                </c:pt>
                <c:pt idx="33">
                  <c:v>70.980841747905473</c:v>
                </c:pt>
                <c:pt idx="34">
                  <c:v>68.215204457156418</c:v>
                </c:pt>
                <c:pt idx="35">
                  <c:v>68.122998604574803</c:v>
                </c:pt>
                <c:pt idx="36">
                  <c:v>69.953588505010259</c:v>
                </c:pt>
                <c:pt idx="37">
                  <c:v>72.858672661484619</c:v>
                </c:pt>
                <c:pt idx="38">
                  <c:v>76.23145692708502</c:v>
                </c:pt>
                <c:pt idx="39">
                  <c:v>79.699893317522083</c:v>
                </c:pt>
                <c:pt idx="40">
                  <c:v>83.03950565195359</c:v>
                </c:pt>
                <c:pt idx="41">
                  <c:v>86.1103410317846</c:v>
                </c:pt>
                <c:pt idx="42">
                  <c:v>88.82126446109659</c:v>
                </c:pt>
                <c:pt idx="43">
                  <c:v>91.108973742149999</c:v>
                </c:pt>
                <c:pt idx="44">
                  <c:v>92.923635289555108</c:v>
                </c:pt>
                <c:pt idx="45">
                  <c:v>94.217622034559611</c:v>
                </c:pt>
                <c:pt idx="46">
                  <c:v>94.936642914893667</c:v>
                </c:pt>
                <c:pt idx="47">
                  <c:v>95.014666337822703</c:v>
                </c:pt>
                <c:pt idx="48">
                  <c:v>94.376346520691541</c:v>
                </c:pt>
                <c:pt idx="49">
                  <c:v>92.953201909293952</c:v>
                </c:pt>
                <c:pt idx="50">
                  <c:v>90.720730871337196</c:v>
                </c:pt>
                <c:pt idx="51">
                  <c:v>87.757886666423857</c:v>
                </c:pt>
                <c:pt idx="52">
                  <c:v>84.311005562634648</c:v>
                </c:pt>
                <c:pt idx="53">
                  <c:v>80.814186367276847</c:v>
                </c:pt>
                <c:pt idx="54">
                  <c:v>77.808988575970218</c:v>
                </c:pt>
                <c:pt idx="55">
                  <c:v>75.765261867388205</c:v>
                </c:pt>
                <c:pt idx="56">
                  <c:v>74.908539481561078</c:v>
                </c:pt>
                <c:pt idx="57">
                  <c:v>75.178937941474373</c:v>
                </c:pt>
                <c:pt idx="58">
                  <c:v>76.328333386873538</c:v>
                </c:pt>
                <c:pt idx="59">
                  <c:v>78.053139950416735</c:v>
                </c:pt>
                <c:pt idx="60">
                  <c:v>80.078982375259088</c:v>
                </c:pt>
                <c:pt idx="61">
                  <c:v>82.188506060399817</c:v>
                </c:pt>
                <c:pt idx="62">
                  <c:v>84.218484725209066</c:v>
                </c:pt>
                <c:pt idx="63">
                  <c:v>86.047618715731105</c:v>
                </c:pt>
                <c:pt idx="64">
                  <c:v>87.584325797932422</c:v>
                </c:pt>
                <c:pt idx="65">
                  <c:v>88.757185161409538</c:v>
                </c:pt>
                <c:pt idx="66">
                  <c:v>89.508682672928728</c:v>
                </c:pt>
                <c:pt idx="67">
                  <c:v>89.792872716485959</c:v>
                </c:pt>
                <c:pt idx="68">
                  <c:v>89.578003865485755</c:v>
                </c:pt>
                <c:pt idx="69">
                  <c:v>88.855195164174944</c:v>
                </c:pt>
                <c:pt idx="70">
                  <c:v>87.653068350395543</c:v>
                </c:pt>
                <c:pt idx="71">
                  <c:v>86.055045258966956</c:v>
                </c:pt>
                <c:pt idx="72">
                  <c:v>84.211043047492254</c:v>
                </c:pt>
                <c:pt idx="73">
                  <c:v>82.33153777739048</c:v>
                </c:pt>
                <c:pt idx="74">
                  <c:v>80.655302688010892</c:v>
                </c:pt>
                <c:pt idx="75">
                  <c:v>79.396043675456241</c:v>
                </c:pt>
                <c:pt idx="76">
                  <c:v>78.69016530028675</c:v>
                </c:pt>
                <c:pt idx="77">
                  <c:v>78.571419347350428</c:v>
                </c:pt>
                <c:pt idx="78">
                  <c:v>78.981463666165325</c:v>
                </c:pt>
                <c:pt idx="79">
                  <c:v>79.803456050087163</c:v>
                </c:pt>
                <c:pt idx="80">
                  <c:v>80.898063363465511</c:v>
                </c:pt>
                <c:pt idx="81">
                  <c:v>82.128951257737668</c:v>
                </c:pt>
                <c:pt idx="82">
                  <c:v>83.375717392339723</c:v>
                </c:pt>
                <c:pt idx="83">
                  <c:v>84.537950397019912</c:v>
                </c:pt>
                <c:pt idx="84">
                  <c:v>85.53477911084515</c:v>
                </c:pt>
                <c:pt idx="85">
                  <c:v>86.303015215997704</c:v>
                </c:pt>
                <c:pt idx="86">
                  <c:v>86.795728172877872</c:v>
                </c:pt>
                <c:pt idx="87">
                  <c:v>86.982283800647295</c:v>
                </c:pt>
                <c:pt idx="88">
                  <c:v>86.850325657514247</c:v>
                </c:pt>
                <c:pt idx="89">
                  <c:v>86.409556553308306</c:v>
                </c:pt>
                <c:pt idx="90">
                  <c:v>85.696265604456713</c:v>
                </c:pt>
                <c:pt idx="91">
                  <c:v>84.776402859293455</c:v>
                </c:pt>
                <c:pt idx="92">
                  <c:v>83.744149101795898</c:v>
                </c:pt>
                <c:pt idx="93">
                  <c:v>82.713307966665781</c:v>
                </c:pt>
                <c:pt idx="94">
                  <c:v>81.801212150215619</c:v>
                </c:pt>
                <c:pt idx="95">
                  <c:v>81.108643101873056</c:v>
                </c:pt>
                <c:pt idx="96">
                  <c:v>80.702232983545869</c:v>
                </c:pt>
                <c:pt idx="97">
                  <c:v>80.605428265718089</c:v>
                </c:pt>
                <c:pt idx="98">
                  <c:v>80.800166948307549</c:v>
                </c:pt>
                <c:pt idx="99">
                  <c:v>81.236707313179792</c:v>
                </c:pt>
                <c:pt idx="100">
                  <c:v>81.846651925124903</c:v>
                </c:pt>
                <c:pt idx="101">
                  <c:v>82.554868572513399</c:v>
                </c:pt>
                <c:pt idx="102">
                  <c:v>83.288200596967727</c:v>
                </c:pt>
                <c:pt idx="103">
                  <c:v>83.980822466105451</c:v>
                </c:pt>
                <c:pt idx="104">
                  <c:v>84.577107557084489</c:v>
                </c:pt>
                <c:pt idx="105">
                  <c:v>85.03308699432155</c:v>
                </c:pt>
                <c:pt idx="106">
                  <c:v>85.317384037914607</c:v>
                </c:pt>
                <c:pt idx="107">
                  <c:v>85.412174470645382</c:v>
                </c:pt>
                <c:pt idx="108">
                  <c:v>85.314347656492316</c:v>
                </c:pt>
                <c:pt idx="109">
                  <c:v>85.036644001397207</c:v>
                </c:pt>
                <c:pt idx="110">
                  <c:v>84.608157869102996</c:v>
                </c:pt>
                <c:pt idx="111">
                  <c:v>84.073333296594043</c:v>
                </c:pt>
                <c:pt idx="112">
                  <c:v>83.488628245059502</c:v>
                </c:pt>
                <c:pt idx="113">
                  <c:v>82.916537958994553</c:v>
                </c:pt>
                <c:pt idx="114">
                  <c:v>82.417600686536431</c:v>
                </c:pt>
                <c:pt idx="115">
                  <c:v>82.041989568402784</c:v>
                </c:pt>
                <c:pt idx="116">
                  <c:v>81.822760914251347</c:v>
                </c:pt>
                <c:pt idx="117">
                  <c:v>81.772413970339883</c:v>
                </c:pt>
                <c:pt idx="118">
                  <c:v>81.883285757050999</c:v>
                </c:pt>
                <c:pt idx="119">
                  <c:v>82.131076120592169</c:v>
                </c:pt>
                <c:pt idx="120">
                  <c:v>82.480082224600537</c:v>
                </c:pt>
                <c:pt idx="121">
                  <c:v>82.888711128361535</c:v>
                </c:pt>
                <c:pt idx="122">
                  <c:v>83.314303319421896</c:v>
                </c:pt>
                <c:pt idx="123">
                  <c:v>83.716870729771088</c:v>
                </c:pt>
                <c:pt idx="124">
                  <c:v>84.061777923294486</c:v>
                </c:pt>
                <c:pt idx="125">
                  <c:v>84.321601527521096</c:v>
                </c:pt>
                <c:pt idx="126">
                  <c:v>84.477428285627923</c:v>
                </c:pt>
                <c:pt idx="127">
                  <c:v>84.519764090618253</c:v>
                </c:pt>
                <c:pt idx="128">
                  <c:v>84.449083870621649</c:v>
                </c:pt>
                <c:pt idx="129">
                  <c:v>84.275903313398246</c:v>
                </c:pt>
                <c:pt idx="130">
                  <c:v>84.020146600082938</c:v>
                </c:pt>
                <c:pt idx="131">
                  <c:v>83.709571633708904</c:v>
                </c:pt>
                <c:pt idx="132">
                  <c:v>83.377135808706313</c:v>
                </c:pt>
                <c:pt idx="133">
                  <c:v>83.057437970942686</c:v>
                </c:pt>
                <c:pt idx="134">
                  <c:v>82.782683373107943</c:v>
                </c:pt>
                <c:pt idx="135">
                  <c:v>82.578857009568239</c:v>
                </c:pt>
                <c:pt idx="136">
                  <c:v>82.462828281045304</c:v>
                </c:pt>
                <c:pt idx="137">
                  <c:v>82.440902491922657</c:v>
                </c:pt>
                <c:pt idx="138">
                  <c:v>82.508961671996474</c:v>
                </c:pt>
                <c:pt idx="139">
                  <c:v>82.653958271060105</c:v>
                </c:pt>
                <c:pt idx="140">
                  <c:v>82.856284265150393</c:v>
                </c:pt>
                <c:pt idx="141">
                  <c:v>83.092488984172164</c:v>
                </c:pt>
                <c:pt idx="142">
                  <c:v>83.337920615433859</c:v>
                </c:pt>
                <c:pt idx="143">
                  <c:v>83.569032505912219</c:v>
                </c:pt>
                <c:pt idx="144">
                  <c:v>83.765248824884239</c:v>
                </c:pt>
                <c:pt idx="145">
                  <c:v>83.910383499423759</c:v>
                </c:pt>
                <c:pt idx="146">
                  <c:v>83.993644662432132</c:v>
                </c:pt>
                <c:pt idx="147">
                  <c:v>84.010248091821381</c:v>
                </c:pt>
                <c:pt idx="148">
                  <c:v>83.961629940243682</c:v>
                </c:pt>
                <c:pt idx="149">
                  <c:v>83.855216136117448</c:v>
                </c:pt>
                <c:pt idx="150">
                  <c:v>83.703696070390706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5-4711-8C59-631AFD61DAB0}"/>
            </c:ext>
          </c:extLst>
        </c:ser>
        <c:ser>
          <c:idx val="1"/>
          <c:order val="1"/>
          <c:tx>
            <c:strRef>
              <c:f>各種サイクル図!$Z$16</c:f>
              <c:strCache>
                <c:ptCount val="1"/>
                <c:pt idx="0">
                  <c:v>夜間滞留人口</c:v>
                </c:pt>
              </c:strCache>
            </c:strRef>
          </c:tx>
          <c:spPr>
            <a:ln w="9525" cap="rnd">
              <a:solidFill>
                <a:schemeClr val="accent4"/>
              </a:solidFill>
              <a:prstDash val="dash"/>
              <a:round/>
              <a:tailEnd type="triangle"/>
            </a:ln>
            <a:effectLst/>
          </c:spPr>
          <c:marker>
            <c:symbol val="none"/>
          </c:marker>
          <c:xVal>
            <c:numRef>
              <c:f>各種サイクル図!$AB$168:$AB$218</c:f>
              <c:numCache>
                <c:formatCode>0.00_ </c:formatCode>
                <c:ptCount val="51"/>
                <c:pt idx="0">
                  <c:v>12.601253093342127</c:v>
                </c:pt>
                <c:pt idx="1">
                  <c:v>5.0980974608436496</c:v>
                </c:pt>
                <c:pt idx="2">
                  <c:v>2.0393789832092417</c:v>
                </c:pt>
                <c:pt idx="3">
                  <c:v>0.93038302395100336</c:v>
                </c:pt>
                <c:pt idx="4">
                  <c:v>0.49345147470878098</c:v>
                </c:pt>
                <c:pt idx="5">
                  <c:v>0.29838801767382411</c:v>
                </c:pt>
                <c:pt idx="6">
                  <c:v>0.20082996146881046</c:v>
                </c:pt>
                <c:pt idx="7">
                  <c:v>0.14731395730587737</c:v>
                </c:pt>
                <c:pt idx="8">
                  <c:v>0.11576379038857415</c:v>
                </c:pt>
                <c:pt idx="9">
                  <c:v>9.6126127517475249E-2</c:v>
                </c:pt>
                <c:pt idx="10">
                  <c:v>8.3421789198853097E-2</c:v>
                </c:pt>
                <c:pt idx="11">
                  <c:v>7.5002450443601196E-2</c:v>
                </c:pt>
                <c:pt idx="12">
                  <c:v>6.9371387113711103E-2</c:v>
                </c:pt>
                <c:pt idx="13">
                  <c:v>6.5637578017140347E-2</c:v>
                </c:pt>
                <c:pt idx="14">
                  <c:v>6.3246257364697148E-2</c:v>
                </c:pt>
                <c:pt idx="15">
                  <c:v>6.1838308179884206E-2</c:v>
                </c:pt>
                <c:pt idx="16">
                  <c:v>6.1173242819418688E-2</c:v>
                </c:pt>
                <c:pt idx="17">
                  <c:v>6.108518141326065E-2</c:v>
                </c:pt>
                <c:pt idx="18">
                  <c:v>6.1456727381814437E-2</c:v>
                </c:pt>
                <c:pt idx="19">
                  <c:v>6.2202935912169167E-2</c:v>
                </c:pt>
                <c:pt idx="20">
                  <c:v>6.3261174838556755E-2</c:v>
                </c:pt>
                <c:pt idx="21">
                  <c:v>6.4584533620382995E-2</c:v>
                </c:pt>
                <c:pt idx="22">
                  <c:v>6.6137429087203561E-2</c:v>
                </c:pt>
                <c:pt idx="23">
                  <c:v>6.789260611921058E-2</c:v>
                </c:pt>
                <c:pt idx="24">
                  <c:v>6.9829044929386366E-2</c:v>
                </c:pt>
                <c:pt idx="25">
                  <c:v>7.1930470442088293E-2</c:v>
                </c:pt>
                <c:pt idx="26">
                  <c:v>7.4184269752728627E-2</c:v>
                </c:pt>
                <c:pt idx="27">
                  <c:v>7.6580691561709741E-2</c:v>
                </c:pt>
                <c:pt idx="28">
                  <c:v>7.9112244067427118E-2</c:v>
                </c:pt>
                <c:pt idx="29">
                  <c:v>8.1773235016390194E-2</c:v>
                </c:pt>
                <c:pt idx="30">
                  <c:v>8.4559415297352919E-2</c:v>
                </c:pt>
                <c:pt idx="31">
                  <c:v>8.7467699151630413E-2</c:v>
                </c:pt>
                <c:pt idx="32">
                  <c:v>9.0495941911397412E-2</c:v>
                </c:pt>
                <c:pt idx="33">
                  <c:v>9.3642761517050921E-2</c:v>
                </c:pt>
                <c:pt idx="34">
                  <c:v>9.690739375548299E-2</c:v>
                </c:pt>
                <c:pt idx="35">
                  <c:v>0.10028957375032956</c:v>
                </c:pt>
                <c:pt idx="36">
                  <c:v>0.10378943807878704</c:v>
                </c:pt>
                <c:pt idx="37">
                  <c:v>0.10740744322173688</c:v>
                </c:pt>
                <c:pt idx="38">
                  <c:v>0.11114429703080458</c:v>
                </c:pt>
                <c:pt idx="39">
                  <c:v>0.11500090062279109</c:v>
                </c:pt>
                <c:pt idx="40">
                  <c:v>0.11897829866033333</c:v>
                </c:pt>
                <c:pt idx="41">
                  <c:v>0.12307763639709707</c:v>
                </c:pt>
                <c:pt idx="42">
                  <c:v>0.12730012219073764</c:v>
                </c:pt>
                <c:pt idx="43">
                  <c:v>0.13164699444162709</c:v>
                </c:pt>
                <c:pt idx="44">
                  <c:v>0.13611949211732555</c:v>
                </c:pt>
                <c:pt idx="45">
                  <c:v>0.14071882818457901</c:v>
                </c:pt>
                <c:pt idx="46">
                  <c:v>0.14544616540148037</c:v>
                </c:pt>
                <c:pt idx="47">
                  <c:v>0.15030259402920865</c:v>
                </c:pt>
                <c:pt idx="48">
                  <c:v>0.15528911111061422</c:v>
                </c:pt>
                <c:pt idx="49">
                  <c:v>0.16040660103576992</c:v>
                </c:pt>
                <c:pt idx="50">
                  <c:v>0.16565581717547448</c:v>
                </c:pt>
              </c:numCache>
            </c:numRef>
          </c:xVal>
          <c:yVal>
            <c:numRef>
              <c:f>各種サイクル図!$Z$168:$Z$218</c:f>
              <c:numCache>
                <c:formatCode>0.00_ </c:formatCode>
                <c:ptCount val="51"/>
                <c:pt idx="0">
                  <c:v>83.523778095321703</c:v>
                </c:pt>
                <c:pt idx="1">
                  <c:v>83.33447754180898</c:v>
                </c:pt>
                <c:pt idx="2">
                  <c:v>85.675374538260144</c:v>
                </c:pt>
                <c:pt idx="3">
                  <c:v>88.765606118026071</c:v>
                </c:pt>
                <c:pt idx="4">
                  <c:v>91.862323599458563</c:v>
                </c:pt>
                <c:pt idx="5">
                  <c:v>94.710403564800529</c:v>
                </c:pt>
                <c:pt idx="6">
                  <c:v>97.230241491456056</c:v>
                </c:pt>
                <c:pt idx="7">
                  <c:v>99.409601242616375</c:v>
                </c:pt>
                <c:pt idx="8">
                  <c:v>101.26518231464303</c:v>
                </c:pt>
                <c:pt idx="9">
                  <c:v>102.8265325954553</c:v>
                </c:pt>
                <c:pt idx="10">
                  <c:v>104.12812765700087</c:v>
                </c:pt>
                <c:pt idx="11">
                  <c:v>105.20506702526318</c:v>
                </c:pt>
                <c:pt idx="12">
                  <c:v>106.09068855575714</c:v>
                </c:pt>
                <c:pt idx="13">
                  <c:v>106.81532545540026</c:v>
                </c:pt>
                <c:pt idx="14">
                  <c:v>107.40577569100633</c:v>
                </c:pt>
                <c:pt idx="15">
                  <c:v>107.88521213626805</c:v>
                </c:pt>
                <c:pt idx="16">
                  <c:v>108.2733524481052</c:v>
                </c:pt>
                <c:pt idx="17">
                  <c:v>108.58676766331169</c:v>
                </c:pt>
                <c:pt idx="18">
                  <c:v>108.83925064170134</c:v>
                </c:pt>
                <c:pt idx="19">
                  <c:v>109.04219518933549</c:v>
                </c:pt>
                <c:pt idx="20">
                  <c:v>109.20495719083327</c:v>
                </c:pt>
                <c:pt idx="21">
                  <c:v>109.33518275698189</c:v>
                </c:pt>
                <c:pt idx="22">
                  <c:v>109.43909715486322</c:v>
                </c:pt>
                <c:pt idx="23">
                  <c:v>109.52175361995954</c:v>
                </c:pt>
                <c:pt idx="24">
                  <c:v>109.58724417302939</c:v>
                </c:pt>
                <c:pt idx="25">
                  <c:v>109.63887608917588</c:v>
                </c:pt>
                <c:pt idx="26">
                  <c:v>109.6793182576356</c:v>
                </c:pt>
                <c:pt idx="27">
                  <c:v>109.71072170961737</c:v>
                </c:pt>
                <c:pt idx="28">
                  <c:v>109.73481832697053</c:v>
                </c:pt>
                <c:pt idx="29">
                  <c:v>109.75300133371078</c:v>
                </c:pt>
                <c:pt idx="30">
                  <c:v>109.76639071082474</c:v>
                </c:pt>
                <c:pt idx="31">
                  <c:v>109.77588621720676</c:v>
                </c:pt>
                <c:pt idx="32">
                  <c:v>109.7822102752107</c:v>
                </c:pt>
                <c:pt idx="33">
                  <c:v>109.78594260141045</c:v>
                </c:pt>
                <c:pt idx="34">
                  <c:v>109.78754813563749</c:v>
                </c:pt>
                <c:pt idx="35">
                  <c:v>109.78739954280226</c:v>
                </c:pt>
                <c:pt idx="36">
                  <c:v>109.78579532831149</c:v>
                </c:pt>
                <c:pt idx="37">
                  <c:v>109.78297441382206</c:v>
                </c:pt>
                <c:pt idx="38">
                  <c:v>109.77912786013874</c:v>
                </c:pt>
                <c:pt idx="39">
                  <c:v>109.77440829303747</c:v>
                </c:pt>
                <c:pt idx="40">
                  <c:v>109.76893748093885</c:v>
                </c:pt>
                <c:pt idx="41">
                  <c:v>109.76281242651902</c:v>
                </c:pt>
                <c:pt idx="42">
                  <c:v>109.75611026397145</c:v>
                </c:pt>
                <c:pt idx="43">
                  <c:v>109.74889219672541</c:v>
                </c:pt>
                <c:pt idx="44">
                  <c:v>109.74120666448749</c:v>
                </c:pt>
                <c:pt idx="45">
                  <c:v>109.73309189143612</c:v>
                </c:pt>
                <c:pt idx="46">
                  <c:v>109.72457793757201</c:v>
                </c:pt>
                <c:pt idx="47">
                  <c:v>109.71568835122604</c:v>
                </c:pt>
                <c:pt idx="48">
                  <c:v>109.70644150142377</c:v>
                </c:pt>
                <c:pt idx="49">
                  <c:v>109.69685165329066</c:v>
                </c:pt>
                <c:pt idx="50">
                  <c:v>109.68692983721475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76-47C9-855A-CC5FBC13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737912"/>
        <c:axId val="572738872"/>
      </c:scatterChart>
      <c:valAx>
        <c:axId val="572737912"/>
        <c:scaling>
          <c:orientation val="minMax"/>
          <c:max val="37"/>
          <c:min val="-5"/>
        </c:scaling>
        <c:delete val="0"/>
        <c:axPos val="b"/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572738872"/>
        <c:crosses val="autoZero"/>
        <c:crossBetween val="midCat"/>
      </c:valAx>
      <c:valAx>
        <c:axId val="572738872"/>
        <c:scaling>
          <c:orientation val="minMax"/>
          <c:max val="115"/>
          <c:min val="60"/>
        </c:scaling>
        <c:delete val="0"/>
        <c:axPos val="l"/>
        <c:numFmt formatCode="#,##0_);[Red]\(#,##0\)" sourceLinked="0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ja-JP"/>
          </a:p>
        </c:txPr>
        <c:crossAx val="572737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chart" Target="../charts/chart2.xml"/><Relationship Id="rId16" Type="http://schemas.openxmlformats.org/officeDocument/2006/relationships/chart" Target="../charts/chart10.xml"/><Relationship Id="rId20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chart" Target="../charts/chart3.xml"/><Relationship Id="rId15" Type="http://schemas.openxmlformats.org/officeDocument/2006/relationships/chart" Target="../charts/chart9.xml"/><Relationship Id="rId10" Type="http://schemas.openxmlformats.org/officeDocument/2006/relationships/image" Target="../media/image5.png"/><Relationship Id="rId19" Type="http://schemas.openxmlformats.org/officeDocument/2006/relationships/image" Target="../media/image7.png"/><Relationship Id="rId4" Type="http://schemas.openxmlformats.org/officeDocument/2006/relationships/image" Target="../media/image2.png"/><Relationship Id="rId9" Type="http://schemas.openxmlformats.org/officeDocument/2006/relationships/chart" Target="../charts/chart5.xml"/><Relationship Id="rId14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22</xdr:row>
      <xdr:rowOff>20411</xdr:rowOff>
    </xdr:from>
    <xdr:to>
      <xdr:col>11</xdr:col>
      <xdr:colOff>581025</xdr:colOff>
      <xdr:row>44</xdr:row>
      <xdr:rowOff>28576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DEBB5C4-3309-4E83-9348-091907352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8166</xdr:colOff>
      <xdr:row>69</xdr:row>
      <xdr:rowOff>8165</xdr:rowOff>
    </xdr:from>
    <xdr:to>
      <xdr:col>7</xdr:col>
      <xdr:colOff>255814</xdr:colOff>
      <xdr:row>88</xdr:row>
      <xdr:rowOff>96610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57C6CCE6-74DF-48FB-958D-828308175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330654</xdr:colOff>
      <xdr:row>2</xdr:row>
      <xdr:rowOff>85726</xdr:rowOff>
    </xdr:from>
    <xdr:to>
      <xdr:col>12</xdr:col>
      <xdr:colOff>92529</xdr:colOff>
      <xdr:row>5</xdr:row>
      <xdr:rowOff>190501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B944ECC-A666-465B-A4CF-F72A271440FD}"/>
            </a:ext>
          </a:extLst>
        </xdr:cNvPr>
        <xdr:cNvSpPr txBox="1"/>
      </xdr:nvSpPr>
      <xdr:spPr>
        <a:xfrm>
          <a:off x="2502354" y="962026"/>
          <a:ext cx="5076825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100"/>
            <a:t>y</a:t>
          </a:r>
          <a:r>
            <a:rPr kumimoji="1" lang="ja-JP" altLang="en-US" sz="1100" baseline="0"/>
            <a:t>  が</a:t>
          </a:r>
          <a:r>
            <a:rPr kumimoji="1" lang="ja-JP" altLang="en-US" sz="1100"/>
            <a:t> </a:t>
          </a:r>
          <a:r>
            <a:rPr kumimoji="1" lang="en-US" altLang="ja-JP" sz="1100"/>
            <a:t>x </a:t>
          </a:r>
          <a:r>
            <a:rPr kumimoji="1" lang="ja-JP" altLang="en-US" sz="1100"/>
            <a:t>を捕食するモデル</a:t>
          </a:r>
          <a:endParaRPr kumimoji="1" lang="en-US" altLang="ja-JP" sz="1100"/>
        </a:p>
        <a:p>
          <a:pPr algn="ctr"/>
          <a:r>
            <a:rPr kumimoji="1" lang="ja-JP" altLang="en-US" sz="1100"/>
            <a:t>↓　</a:t>
          </a:r>
          <a:endParaRPr kumimoji="1" lang="en-US" altLang="ja-JP" sz="1100"/>
        </a:p>
        <a:p>
          <a:pPr algn="ctr"/>
          <a:r>
            <a:rPr kumimoji="1" lang="en-US" altLang="ja-JP" sz="1100"/>
            <a:t>y</a:t>
          </a:r>
          <a:r>
            <a:rPr kumimoji="1" lang="ja-JP" altLang="en-US" sz="1100" baseline="0"/>
            <a:t> を感染者（ウィルス）、</a:t>
          </a:r>
          <a:r>
            <a:rPr kumimoji="1" lang="en-US" altLang="ja-JP" sz="1100" baseline="0"/>
            <a:t>x </a:t>
          </a:r>
          <a:r>
            <a:rPr kumimoji="1" lang="ja-JP" altLang="en-US" sz="1100" baseline="0"/>
            <a:t>をウィルスに感染する可能性のある夜間滞留者とみなす。</a:t>
          </a:r>
          <a:endParaRPr kumimoji="1" lang="ja-JP" altLang="en-US" sz="1100"/>
        </a:p>
      </xdr:txBody>
    </xdr:sp>
    <xdr:clientData/>
  </xdr:twoCellAnchor>
  <xdr:twoCellAnchor>
    <xdr:from>
      <xdr:col>1</xdr:col>
      <xdr:colOff>229961</xdr:colOff>
      <xdr:row>4</xdr:row>
      <xdr:rowOff>10886</xdr:rowOff>
    </xdr:from>
    <xdr:to>
      <xdr:col>3</xdr:col>
      <xdr:colOff>47625</xdr:colOff>
      <xdr:row>5</xdr:row>
      <xdr:rowOff>136071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A4F18C7-E29D-4A88-A661-CB35A01A5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86" y="1325336"/>
          <a:ext cx="1132114" cy="34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216354</xdr:colOff>
      <xdr:row>2</xdr:row>
      <xdr:rowOff>19050</xdr:rowOff>
    </xdr:from>
    <xdr:to>
      <xdr:col>3</xdr:col>
      <xdr:colOff>582386</xdr:colOff>
      <xdr:row>3</xdr:row>
      <xdr:rowOff>163286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6D39E83-8FB4-47C9-8CD2-185E1B62C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79" y="895350"/>
          <a:ext cx="1680482" cy="363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16329</xdr:colOff>
      <xdr:row>21</xdr:row>
      <xdr:rowOff>210910</xdr:rowOff>
    </xdr:from>
    <xdr:to>
      <xdr:col>23</xdr:col>
      <xdr:colOff>474890</xdr:colOff>
      <xdr:row>43</xdr:row>
      <xdr:rowOff>217713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29ABF75-DF30-4F75-B9C0-F16EF310A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125186</xdr:colOff>
      <xdr:row>2</xdr:row>
      <xdr:rowOff>17689</xdr:rowOff>
    </xdr:from>
    <xdr:to>
      <xdr:col>15</xdr:col>
      <xdr:colOff>303439</xdr:colOff>
      <xdr:row>3</xdr:row>
      <xdr:rowOff>152400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53084FE-C065-46BE-ADC3-C959475D8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061" y="893989"/>
          <a:ext cx="1492703" cy="353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103414</xdr:colOff>
      <xdr:row>4</xdr:row>
      <xdr:rowOff>19050</xdr:rowOff>
    </xdr:from>
    <xdr:to>
      <xdr:col>14</xdr:col>
      <xdr:colOff>397329</xdr:colOff>
      <xdr:row>5</xdr:row>
      <xdr:rowOff>151039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FF3832F-35F4-4B2A-A855-5BB67FE05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289" y="1333500"/>
          <a:ext cx="951140" cy="35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8165</xdr:colOff>
      <xdr:row>20</xdr:row>
      <xdr:rowOff>178254</xdr:rowOff>
    </xdr:from>
    <xdr:to>
      <xdr:col>46</xdr:col>
      <xdr:colOff>465364</xdr:colOff>
      <xdr:row>43</xdr:row>
      <xdr:rowOff>180975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4147EB2-E739-4A50-9734-C142D70DA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36</xdr:col>
      <xdr:colOff>9527</xdr:colOff>
      <xdr:row>44</xdr:row>
      <xdr:rowOff>219074</xdr:rowOff>
    </xdr:from>
    <xdr:to>
      <xdr:col>42</xdr:col>
      <xdr:colOff>323850</xdr:colOff>
      <xdr:row>63</xdr:row>
      <xdr:rowOff>208189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DEB9F429-1F97-4106-8D90-E2FF4D02D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38100</xdr:colOff>
      <xdr:row>2</xdr:row>
      <xdr:rowOff>31296</xdr:rowOff>
    </xdr:from>
    <xdr:to>
      <xdr:col>37</xdr:col>
      <xdr:colOff>323850</xdr:colOff>
      <xdr:row>3</xdr:row>
      <xdr:rowOff>159204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0EA3163-05F1-464D-BA8A-6832717EF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8675" y="907596"/>
          <a:ext cx="942975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36740</xdr:colOff>
      <xdr:row>4</xdr:row>
      <xdr:rowOff>8164</xdr:rowOff>
    </xdr:from>
    <xdr:to>
      <xdr:col>37</xdr:col>
      <xdr:colOff>330654</xdr:colOff>
      <xdr:row>5</xdr:row>
      <xdr:rowOff>141515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26B5A9F-8F97-4FDF-9697-31687E573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7315" y="1322614"/>
          <a:ext cx="951139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468086</xdr:colOff>
      <xdr:row>6</xdr:row>
      <xdr:rowOff>47625</xdr:rowOff>
    </xdr:from>
    <xdr:to>
      <xdr:col>22</xdr:col>
      <xdr:colOff>85725</xdr:colOff>
      <xdr:row>8</xdr:row>
      <xdr:rowOff>16329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06D3C09-46E6-4712-8F3B-165DF1B02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5311" y="1362075"/>
          <a:ext cx="1627414" cy="406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11</xdr:col>
      <xdr:colOff>511627</xdr:colOff>
      <xdr:row>67</xdr:row>
      <xdr:rowOff>12247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2DDFDC97-93C0-4DED-BB7B-6D8FB9F4B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180975</xdr:colOff>
      <xdr:row>90</xdr:row>
      <xdr:rowOff>191861</xdr:rowOff>
    </xdr:from>
    <xdr:to>
      <xdr:col>7</xdr:col>
      <xdr:colOff>225879</xdr:colOff>
      <xdr:row>108</xdr:row>
      <xdr:rowOff>193221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C9732ADA-6EBF-4F30-8970-1869C1760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9526</xdr:colOff>
      <xdr:row>44</xdr:row>
      <xdr:rowOff>189140</xdr:rowOff>
    </xdr:from>
    <xdr:to>
      <xdr:col>23</xdr:col>
      <xdr:colOff>466725</xdr:colOff>
      <xdr:row>66</xdr:row>
      <xdr:rowOff>202745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30DC5366-8A5F-42A4-842A-B1050674D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27896</xdr:colOff>
      <xdr:row>67</xdr:row>
      <xdr:rowOff>197304</xdr:rowOff>
    </xdr:from>
    <xdr:to>
      <xdr:col>30</xdr:col>
      <xdr:colOff>427265</xdr:colOff>
      <xdr:row>86</xdr:row>
      <xdr:rowOff>210231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93751C7-03E4-4F64-804E-C263A3AE0A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644979</xdr:colOff>
      <xdr:row>67</xdr:row>
      <xdr:rowOff>200025</xdr:rowOff>
    </xdr:from>
    <xdr:to>
      <xdr:col>19</xdr:col>
      <xdr:colOff>409575</xdr:colOff>
      <xdr:row>86</xdr:row>
      <xdr:rowOff>66675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3F2E7C6A-CBE7-436E-BEFE-1E5BB9660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125186</xdr:colOff>
      <xdr:row>2</xdr:row>
      <xdr:rowOff>17689</xdr:rowOff>
    </xdr:from>
    <xdr:to>
      <xdr:col>26</xdr:col>
      <xdr:colOff>303439</xdr:colOff>
      <xdr:row>3</xdr:row>
      <xdr:rowOff>152400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1FCF4B8-0228-41D9-A5A1-9AF305202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896710"/>
          <a:ext cx="1494064" cy="35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103414</xdr:colOff>
      <xdr:row>4</xdr:row>
      <xdr:rowOff>19050</xdr:rowOff>
    </xdr:from>
    <xdr:to>
      <xdr:col>25</xdr:col>
      <xdr:colOff>397329</xdr:colOff>
      <xdr:row>5</xdr:row>
      <xdr:rowOff>151039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21AB30F3-6BB7-48AF-904C-E69FE6D7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330779"/>
          <a:ext cx="952500" cy="353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649061</xdr:colOff>
      <xdr:row>21</xdr:row>
      <xdr:rowOff>209550</xdr:rowOff>
    </xdr:from>
    <xdr:to>
      <xdr:col>34</xdr:col>
      <xdr:colOff>483054</xdr:colOff>
      <xdr:row>43</xdr:row>
      <xdr:rowOff>217713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FB61B95E-6D06-4A73-9700-BD3770D20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0</xdr:colOff>
      <xdr:row>45</xdr:row>
      <xdr:rowOff>0</xdr:rowOff>
    </xdr:from>
    <xdr:to>
      <xdr:col>34</xdr:col>
      <xdr:colOff>492579</xdr:colOff>
      <xdr:row>67</xdr:row>
      <xdr:rowOff>12245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6675AC6E-558D-480C-B8F6-617D8022B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647700</xdr:colOff>
      <xdr:row>7</xdr:row>
      <xdr:rowOff>114300</xdr:rowOff>
    </xdr:from>
    <xdr:to>
      <xdr:col>10</xdr:col>
      <xdr:colOff>409575</xdr:colOff>
      <xdr:row>9</xdr:row>
      <xdr:rowOff>85725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532B0B3C-BFA8-4618-8F0F-7F7BBF09F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1647825"/>
          <a:ext cx="24479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42</xdr:col>
      <xdr:colOff>114300</xdr:colOff>
      <xdr:row>6</xdr:row>
      <xdr:rowOff>28575</xdr:rowOff>
    </xdr:from>
    <xdr:to>
      <xdr:col>43</xdr:col>
      <xdr:colOff>428625</xdr:colOff>
      <xdr:row>7</xdr:row>
      <xdr:rowOff>123825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3F30426-9B96-44D6-A4E2-E75F93104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0" y="1343025"/>
          <a:ext cx="9715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0.80809</cdr:x>
      <cdr:y>0.84934</cdr:y>
    </cdr:from>
    <cdr:to>
      <cdr:x>0.98758</cdr:x>
      <cdr:y>0.9159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D425FE5A-0307-43EC-8A01-001210B44B12}"/>
            </a:ext>
          </a:extLst>
        </cdr:cNvPr>
        <cdr:cNvSpPr txBox="1"/>
      </cdr:nvSpPr>
      <cdr:spPr>
        <a:xfrm xmlns:a="http://schemas.openxmlformats.org/drawingml/2006/main">
          <a:off x="3089275" y="3146425"/>
          <a:ext cx="686181" cy="2465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感染者</a:t>
          </a:r>
        </a:p>
      </cdr:txBody>
    </cdr:sp>
  </cdr:relSizeAnchor>
  <cdr:relSizeAnchor xmlns:cdr="http://schemas.openxmlformats.org/drawingml/2006/chartDrawing">
    <cdr:from>
      <cdr:x>0.01329</cdr:x>
      <cdr:y>0.01371</cdr:y>
    </cdr:from>
    <cdr:to>
      <cdr:x>0.29767</cdr:x>
      <cdr:y>0.07915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2CB250F-DB61-465A-B830-1BD67A53BC5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87187" cy="24241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夜間滞留人口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0.80809</cdr:x>
      <cdr:y>0.84934</cdr:y>
    </cdr:from>
    <cdr:to>
      <cdr:x>0.98758</cdr:x>
      <cdr:y>0.9159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D425FE5A-0307-43EC-8A01-001210B44B12}"/>
            </a:ext>
          </a:extLst>
        </cdr:cNvPr>
        <cdr:cNvSpPr txBox="1"/>
      </cdr:nvSpPr>
      <cdr:spPr>
        <a:xfrm xmlns:a="http://schemas.openxmlformats.org/drawingml/2006/main">
          <a:off x="3089275" y="3146425"/>
          <a:ext cx="686181" cy="2465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感染者</a:t>
          </a:r>
        </a:p>
      </cdr:txBody>
    </cdr:sp>
  </cdr:relSizeAnchor>
  <cdr:relSizeAnchor xmlns:cdr="http://schemas.openxmlformats.org/drawingml/2006/chartDrawing">
    <cdr:from>
      <cdr:x>0.01329</cdr:x>
      <cdr:y>0.01371</cdr:y>
    </cdr:from>
    <cdr:to>
      <cdr:x>0.29767</cdr:x>
      <cdr:y>0.07915</cdr:y>
    </cdr:to>
    <cdr:sp macro="" textlink="">
      <cdr:nvSpPr>
        <cdr:cNvPr id="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2CB250F-DB61-465A-B830-1BD67A53BC5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87187" cy="24241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夜間滞留人口</a:t>
          </a:r>
        </a:p>
      </cdr:txBody>
    </cdr:sp>
  </cdr:relSizeAnchor>
  <cdr:relSizeAnchor xmlns:cdr="http://schemas.openxmlformats.org/drawingml/2006/chartDrawing">
    <cdr:from>
      <cdr:x>0.68102</cdr:x>
      <cdr:y>0.21941</cdr:y>
    </cdr:from>
    <cdr:to>
      <cdr:x>0.85774</cdr:x>
      <cdr:y>0.32201</cdr:y>
    </cdr:to>
    <cdr:sp macro="" textlink="">
      <cdr:nvSpPr>
        <cdr:cNvPr id="4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254C14F7-DB91-4D5B-959C-21A8D667FFF4}"/>
            </a:ext>
          </a:extLst>
        </cdr:cNvPr>
        <cdr:cNvSpPr txBox="1"/>
      </cdr:nvSpPr>
      <cdr:spPr>
        <a:xfrm xmlns:a="http://schemas.openxmlformats.org/drawingml/2006/main">
          <a:off x="2603500" y="812800"/>
          <a:ext cx="675568" cy="3801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000">
              <a:latin typeface="Arial" panose="020B0604020202020204" pitchFamily="34" charset="0"/>
              <a:cs typeface="Arial" panose="020B0604020202020204" pitchFamily="34" charset="0"/>
            </a:rPr>
            <a:t>平衡点</a:t>
          </a:r>
          <a:r>
            <a:rPr kumimoji="1" lang="en-US" altLang="ja-JP" sz="1000">
              <a:latin typeface="Arial" panose="020B0604020202020204" pitchFamily="34" charset="0"/>
              <a:cs typeface="Arial" panose="020B0604020202020204" pitchFamily="34" charset="0"/>
            </a:rPr>
            <a:t>(83,12)</a:t>
          </a:r>
          <a:endParaRPr kumimoji="1" lang="ja-JP" alt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0.91714</cdr:x>
      <cdr:y>0.9231</cdr:y>
    </cdr:from>
    <cdr:to>
      <cdr:x>0.95538</cdr:x>
      <cdr:y>0.99535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028045" y="4113635"/>
          <a:ext cx="209644" cy="321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100"/>
            <a:t>t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0.00521</cdr:x>
      <cdr:y>0.01781</cdr:y>
    </cdr:from>
    <cdr:to>
      <cdr:x>0.07327</cdr:x>
      <cdr:y>0.06438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28575" y="79375"/>
          <a:ext cx="373400" cy="2075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/>
            <a:t>x,</a:t>
          </a:r>
          <a:r>
            <a:rPr lang="en-US" altLang="ja-JP" sz="1100" baseline="0"/>
            <a:t> y</a:t>
          </a:r>
          <a:endParaRPr lang="ja-JP" altLang="en-U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0.00521</cdr:x>
      <cdr:y>0.01781</cdr:y>
    </cdr:from>
    <cdr:to>
      <cdr:x>0.07327</cdr:x>
      <cdr:y>0.06438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28575" y="79375"/>
          <a:ext cx="373400" cy="2075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/>
            <a:t>x,</a:t>
          </a:r>
          <a:r>
            <a:rPr lang="en-US" altLang="ja-JP" sz="1100" baseline="0"/>
            <a:t> y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0.43728</cdr:x>
      <cdr:y>0.94281</cdr:y>
    </cdr:from>
    <cdr:to>
      <cdr:x>0.6241</cdr:x>
      <cdr:y>1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FF666808-843D-4809-9904-1D96BA1845B7}"/>
            </a:ext>
          </a:extLst>
        </cdr:cNvPr>
        <cdr:cNvSpPr txBox="1"/>
      </cdr:nvSpPr>
      <cdr:spPr>
        <a:xfrm xmlns:a="http://schemas.openxmlformats.org/drawingml/2006/main">
          <a:off x="3089275" y="4554294"/>
          <a:ext cx="1319865" cy="27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→ 時間（任意）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28576</xdr:colOff>
      <xdr:row>24</xdr:row>
      <xdr:rowOff>210911</xdr:rowOff>
    </xdr:from>
    <xdr:to>
      <xdr:col>25</xdr:col>
      <xdr:colOff>200825</xdr:colOff>
      <xdr:row>54</xdr:row>
      <xdr:rowOff>115243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E4B2B85-555F-45B5-AB8D-0A02DAC6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677330" y="4011457"/>
          <a:ext cx="6476582" cy="9372039"/>
        </a:xfrm>
        <a:prstGeom prst="rect">
          <a:avLst/>
        </a:prstGeom>
      </xdr:spPr>
    </xdr:pic>
    <xdr:clientData/>
  </xdr:twoCellAnchor>
  <xdr:twoCellAnchor>
    <xdr:from>
      <xdr:col>11</xdr:col>
      <xdr:colOff>2039</xdr:colOff>
      <xdr:row>3</xdr:row>
      <xdr:rowOff>206829</xdr:rowOff>
    </xdr:from>
    <xdr:to>
      <xdr:col>24</xdr:col>
      <xdr:colOff>600075</xdr:colOff>
      <xdr:row>22</xdr:row>
      <xdr:rowOff>189138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5B88E500-7C3D-4E1F-8B98-F77B9E8983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0.93587</cdr:x>
      <cdr:y>0.05094</cdr:y>
    </cdr:from>
    <cdr:to>
      <cdr:x>1</cdr:x>
      <cdr:y>0.10792</cdr:y>
    </cdr:to>
    <cdr:sp macro="" textlink="">
      <cdr:nvSpPr>
        <cdr:cNvPr id="2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D4B41BBD-9F08-4410-AEEA-7DC08714CAB0}"/>
            </a:ext>
          </a:extLst>
        </cdr:cNvPr>
        <cdr:cNvSpPr txBox="1"/>
      </cdr:nvSpPr>
      <cdr:spPr>
        <a:xfrm xmlns:a="http://schemas.openxmlformats.org/drawingml/2006/main">
          <a:off x="6374267" y="221796"/>
          <a:ext cx="436789" cy="248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900"/>
            <a:t>千人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0.91714</cdr:x>
      <cdr:y>0.9231</cdr:y>
    </cdr:from>
    <cdr:to>
      <cdr:x>0.95538</cdr:x>
      <cdr:y>0.99535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028045" y="4113635"/>
          <a:ext cx="209644" cy="321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100"/>
            <a:t>t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0.00521</cdr:x>
      <cdr:y>0.01781</cdr:y>
    </cdr:from>
    <cdr:to>
      <cdr:x>0.07327</cdr:x>
      <cdr:y>0.06438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28575" y="79375"/>
          <a:ext cx="373400" cy="2075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/>
            <a:t>x,</a:t>
          </a:r>
          <a:r>
            <a:rPr lang="en-US" altLang="ja-JP" sz="1100" baseline="0"/>
            <a:t> y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0.88517</cdr:x>
      <cdr:y>0.87494</cdr:y>
    </cdr:from>
    <cdr:to>
      <cdr:x>1</cdr:x>
      <cdr:y>0.93723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744684" y="4115701"/>
          <a:ext cx="485776" cy="29301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ja-JP" altLang="en-US" sz="1000"/>
            <a:t>うさぎ</a:t>
          </a:r>
          <a:endParaRPr lang="en-US" altLang="ja-JP" sz="1000"/>
        </a:p>
      </cdr:txBody>
    </cdr:sp>
  </cdr:relSizeAnchor>
  <cdr:relSizeAnchor xmlns:cdr="http://schemas.openxmlformats.org/drawingml/2006/chartDrawing">
    <cdr:from>
      <cdr:x>0.06788</cdr:x>
      <cdr:y>0.02316</cdr:y>
    </cdr:from>
    <cdr:to>
      <cdr:x>0.1962</cdr:x>
      <cdr:y>0.08652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87168" y="108966"/>
          <a:ext cx="542865" cy="29804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ja-JP" altLang="en-US" sz="1000"/>
            <a:t>山猫</a:t>
          </a:r>
        </a:p>
      </cdr:txBody>
    </cdr:sp>
  </cdr:relSizeAnchor>
  <cdr:relSizeAnchor xmlns:cdr="http://schemas.openxmlformats.org/drawingml/2006/chartDrawing">
    <cdr:from>
      <cdr:x>0.39294</cdr:x>
      <cdr:y>0.43618</cdr:y>
    </cdr:from>
    <cdr:to>
      <cdr:x>0.55043</cdr:x>
      <cdr:y>0.50157</cdr:y>
    </cdr:to>
    <cdr:sp macro="" textlink="">
      <cdr:nvSpPr>
        <cdr:cNvPr id="5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1E9072C5-480A-4CC0-B024-318251F16F16}"/>
            </a:ext>
          </a:extLst>
        </cdr:cNvPr>
        <cdr:cNvSpPr txBox="1"/>
      </cdr:nvSpPr>
      <cdr:spPr>
        <a:xfrm xmlns:a="http://schemas.openxmlformats.org/drawingml/2006/main">
          <a:off x="1662321" y="2051781"/>
          <a:ext cx="666247" cy="307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00">
              <a:latin typeface="Arial" panose="020B0604020202020204" pitchFamily="34" charset="0"/>
              <a:cs typeface="Arial" panose="020B0604020202020204" pitchFamily="34" charset="0"/>
            </a:rPr>
            <a:t>(50,18)</a:t>
          </a:r>
          <a:endParaRPr kumimoji="1" lang="ja-JP" alt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0.91714</cdr:x>
      <cdr:y>0.9231</cdr:y>
    </cdr:from>
    <cdr:to>
      <cdr:x>0.95538</cdr:x>
      <cdr:y>0.99535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028045" y="4113635"/>
          <a:ext cx="209644" cy="321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100"/>
            <a:t>t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0.00521</cdr:x>
      <cdr:y>0.01781</cdr:y>
    </cdr:from>
    <cdr:to>
      <cdr:x>0.07327</cdr:x>
      <cdr:y>0.06438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28575" y="79375"/>
          <a:ext cx="373400" cy="2075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/>
            <a:t>x,</a:t>
          </a:r>
          <a:r>
            <a:rPr lang="en-US" altLang="ja-JP" sz="1100" baseline="0"/>
            <a:t> y</a:t>
          </a:r>
          <a:endParaRPr lang="ja-JP" altLang="en-U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0.91714</cdr:x>
      <cdr:y>0.9231</cdr:y>
    </cdr:from>
    <cdr:to>
      <cdr:x>0.95538</cdr:x>
      <cdr:y>0.99535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028045" y="4113635"/>
          <a:ext cx="209644" cy="3219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altLang="ja-JP" sz="1100"/>
            <a:t>t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0.00521</cdr:x>
      <cdr:y>0.01781</cdr:y>
    </cdr:from>
    <cdr:to>
      <cdr:x>0.07327</cdr:x>
      <cdr:y>0.06438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28575" y="79375"/>
          <a:ext cx="373400" cy="2075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1100"/>
            <a:t>x,</a:t>
          </a:r>
          <a:r>
            <a:rPr lang="en-US" altLang="ja-JP" sz="1100" baseline="0"/>
            <a:t> y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0.15422</cdr:x>
      <cdr:y>1</cdr:y>
    </cdr:from>
    <cdr:to>
      <cdr:x>1</cdr:x>
      <cdr:y>1</cdr:y>
    </cdr:to>
    <cdr:cxnSp macro="">
      <cdr:nvCxnSpPr>
        <cdr:cNvPr id="4" name="直線コネクタ 3">
          <a:extLst xmlns:a="http://schemas.openxmlformats.org/drawingml/2006/main">
            <a:ext uri="{FF2B5EF4-FFF2-40B4-BE49-F238E27FC236}">
              <a16:creationId xmlns:a16="http://schemas.microsoft.com/office/drawing/2014/main" id="{5491F4B9-D3FF-4C0D-B337-B82EE142CE16}"/>
            </a:ext>
          </a:extLst>
        </cdr:cNvPr>
        <cdr:cNvCxnSpPr/>
      </cdr:nvCxnSpPr>
      <cdr:spPr>
        <a:xfrm xmlns:a="http://schemas.openxmlformats.org/drawingml/2006/main">
          <a:off x="8662760" y="14716579"/>
          <a:ext cx="3529694" cy="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>
              <a:lumMod val="50000"/>
              <a:lumOff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0.00522</cdr:x>
      <cdr:y>0.02601</cdr:y>
    </cdr:from>
    <cdr:to>
      <cdr:x>0.29538</cdr:x>
      <cdr:y>0.09174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055F212-97B9-4D12-8040-733DD0BA6417}"/>
            </a:ext>
          </a:extLst>
        </cdr:cNvPr>
        <cdr:cNvSpPr txBox="1"/>
      </cdr:nvSpPr>
      <cdr:spPr>
        <a:xfrm xmlns:a="http://schemas.openxmlformats.org/drawingml/2006/main">
          <a:off x="22225" y="107950"/>
          <a:ext cx="1234208" cy="2727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夜間滞留人口</a:t>
          </a:r>
        </a:p>
      </cdr:txBody>
    </cdr:sp>
  </cdr:relSizeAnchor>
  <cdr:relSizeAnchor xmlns:cdr="http://schemas.openxmlformats.org/drawingml/2006/chartDrawing">
    <cdr:from>
      <cdr:x>0.84837</cdr:x>
      <cdr:y>0.88896</cdr:y>
    </cdr:from>
    <cdr:to>
      <cdr:x>1</cdr:x>
      <cdr:y>0.95582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0038B8D-F991-4243-A9BA-3603066504BB}"/>
            </a:ext>
          </a:extLst>
        </cdr:cNvPr>
        <cdr:cNvSpPr txBox="1"/>
      </cdr:nvSpPr>
      <cdr:spPr>
        <a:xfrm xmlns:a="http://schemas.openxmlformats.org/drawingml/2006/main">
          <a:off x="3608612" y="3689350"/>
          <a:ext cx="644979" cy="27745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感染者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0.42133</cdr:x>
      <cdr:y>0.94282</cdr:y>
    </cdr:from>
    <cdr:to>
      <cdr:x>0.60605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09901" y="4554311"/>
          <a:ext cx="131954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ja-JP" altLang="en-US" sz="1100"/>
            <a:t>→ 時間（任意）</a:t>
          </a:r>
        </a:p>
      </cdr:txBody>
    </cdr:sp>
  </cdr:relSizeAnchor>
  <cdr:relSizeAnchor xmlns:cdr="http://schemas.openxmlformats.org/drawingml/2006/chartDrawing">
    <cdr:from>
      <cdr:x>0.00654</cdr:x>
      <cdr:y>0.0257</cdr:y>
    </cdr:from>
    <cdr:to>
      <cdr:x>0.10267</cdr:x>
      <cdr:y>0.08084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47E7C2BE-4D42-46A8-A310-192E2D023423}"/>
            </a:ext>
          </a:extLst>
        </cdr:cNvPr>
        <cdr:cNvSpPr txBox="1"/>
      </cdr:nvSpPr>
      <cdr:spPr>
        <a:xfrm xmlns:a="http://schemas.openxmlformats.org/drawingml/2006/main">
          <a:off x="46744" y="124131"/>
          <a:ext cx="686681" cy="26639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個体数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0.87844</cdr:x>
      <cdr:y>0.84355</cdr:y>
    </cdr:from>
    <cdr:to>
      <cdr:x>0.99327</cdr:x>
      <cdr:y>0.90584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729351" y="3327560"/>
          <a:ext cx="487503" cy="2457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ja-JP" altLang="en-US" sz="1000"/>
            <a:t>うさぎ</a:t>
          </a:r>
          <a:endParaRPr lang="en-US" altLang="ja-JP" sz="1000"/>
        </a:p>
      </cdr:txBody>
    </cdr:sp>
  </cdr:relSizeAnchor>
  <cdr:relSizeAnchor xmlns:cdr="http://schemas.openxmlformats.org/drawingml/2006/chartDrawing">
    <cdr:from>
      <cdr:x>0.06788</cdr:x>
      <cdr:y>0.02316</cdr:y>
    </cdr:from>
    <cdr:to>
      <cdr:x>0.1962</cdr:x>
      <cdr:y>0.08652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87168" y="108966"/>
          <a:ext cx="542865" cy="29804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ja-JP" altLang="en-US" sz="1000"/>
            <a:t>山猫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0.44797</cdr:x>
      <cdr:y>0.93504</cdr:y>
    </cdr:from>
    <cdr:to>
      <cdr:x>0.63472</cdr:x>
      <cdr:y>0.99221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52F1722-AD20-4A1D-AA5D-01D9D0E473B8}"/>
            </a:ext>
          </a:extLst>
        </cdr:cNvPr>
        <cdr:cNvSpPr txBox="1"/>
      </cdr:nvSpPr>
      <cdr:spPr>
        <a:xfrm xmlns:a="http://schemas.openxmlformats.org/drawingml/2006/main">
          <a:off x="3166050" y="4518014"/>
          <a:ext cx="1319865" cy="27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100"/>
            <a:t>→ 時間（任意）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3.nhk.or.jp/news/special/coronavirus/data/pref/tokyo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9EC99-2758-45DB-B7FA-C2A8B4011956}">
  <sheetPr>
    <pageSetUpPr fitToPage="1"/>
  </sheetPr>
  <dimension ref="A1:AU219"/>
  <sheetViews>
    <sheetView tabSelected="1" workbookViewId="0">
      <selection activeCell="B1" sqref="B1"/>
    </sheetView>
  </sheetViews>
  <sheetFormatPr defaultRowHeight="14.15" x14ac:dyDescent="0.25"/>
  <cols>
    <col min="1" max="1" width="2.765625" style="2" customWidth="1"/>
    <col min="2" max="6" width="9.23046875" style="2"/>
    <col min="7" max="7" width="10.15234375" style="2" bestFit="1" customWidth="1"/>
    <col min="8" max="13" width="9.23046875" style="2"/>
    <col min="14" max="21" width="9.23046875" style="23"/>
    <col min="22" max="22" width="9.84375" style="53" bestFit="1" customWidth="1"/>
    <col min="23" max="23" width="9.23046875" style="53"/>
    <col min="24" max="36" width="9.23046875" style="23"/>
    <col min="37" max="37" width="9.23046875" style="23" customWidth="1"/>
    <col min="38" max="16384" width="9.23046875" style="23"/>
  </cols>
  <sheetData>
    <row r="1" spans="1:47" s="2" customFormat="1" ht="17.25" customHeight="1" x14ac:dyDescent="0.25">
      <c r="A1" s="88"/>
      <c r="B1" s="88" t="s">
        <v>41</v>
      </c>
      <c r="N1" s="22" t="s">
        <v>42</v>
      </c>
      <c r="V1" s="52"/>
      <c r="W1" s="52"/>
      <c r="Y1" s="22" t="s">
        <v>43</v>
      </c>
      <c r="AK1" s="22" t="s">
        <v>44</v>
      </c>
    </row>
    <row r="2" spans="1:47" s="2" customFormat="1" ht="17.25" customHeight="1" x14ac:dyDescent="0.25">
      <c r="H2" s="24"/>
      <c r="N2" s="20"/>
      <c r="V2" s="52"/>
      <c r="W2" s="52"/>
      <c r="Y2" s="20"/>
      <c r="AK2" s="20"/>
      <c r="AN2" s="20"/>
    </row>
    <row r="3" spans="1:47" s="2" customFormat="1" ht="17.25" customHeight="1" x14ac:dyDescent="0.25">
      <c r="J3" s="20"/>
      <c r="K3" s="24"/>
      <c r="V3" s="52"/>
      <c r="W3" s="52"/>
    </row>
    <row r="4" spans="1:47" s="2" customFormat="1" ht="17.25" customHeight="1" x14ac:dyDescent="0.25">
      <c r="B4" s="23"/>
      <c r="C4" s="25"/>
      <c r="R4" s="25"/>
      <c r="V4" s="52"/>
      <c r="W4" s="52"/>
      <c r="AC4" s="25"/>
    </row>
    <row r="5" spans="1:47" s="2" customFormat="1" ht="17.25" customHeight="1" x14ac:dyDescent="0.25">
      <c r="V5" s="52"/>
      <c r="W5" s="52"/>
    </row>
    <row r="6" spans="1:47" s="2" customFormat="1" ht="17.25" customHeight="1" x14ac:dyDescent="0.25">
      <c r="V6" s="52"/>
      <c r="W6" s="52"/>
      <c r="AB6" s="22" t="s">
        <v>40</v>
      </c>
      <c r="AQ6"/>
    </row>
    <row r="7" spans="1:47" s="2" customFormat="1" ht="17.25" customHeight="1" x14ac:dyDescent="0.25">
      <c r="V7" s="52"/>
      <c r="W7" s="52"/>
      <c r="Z7" s="1" t="s">
        <v>39</v>
      </c>
      <c r="AB7" s="84" t="s">
        <v>38</v>
      </c>
    </row>
    <row r="8" spans="1:47" s="2" customFormat="1" ht="17.25" customHeight="1" x14ac:dyDescent="0.25">
      <c r="B8" s="1" t="s">
        <v>11</v>
      </c>
      <c r="C8" s="4">
        <v>0.03</v>
      </c>
      <c r="D8" s="22" t="s">
        <v>27</v>
      </c>
      <c r="I8"/>
      <c r="K8" s="26"/>
      <c r="L8" s="26"/>
      <c r="M8" s="26"/>
      <c r="N8" s="1" t="s">
        <v>11</v>
      </c>
      <c r="O8" s="19">
        <v>0.01</v>
      </c>
      <c r="P8" s="22" t="s">
        <v>27</v>
      </c>
      <c r="W8" s="54"/>
      <c r="X8" s="26"/>
      <c r="Y8" s="1" t="s">
        <v>11</v>
      </c>
      <c r="Z8" s="19">
        <v>0.01</v>
      </c>
      <c r="AA8" s="68" t="s">
        <v>35</v>
      </c>
      <c r="AB8" s="19">
        <v>0.01</v>
      </c>
      <c r="AC8" s="22" t="s">
        <v>27</v>
      </c>
      <c r="AK8" s="1" t="s">
        <v>11</v>
      </c>
      <c r="AL8" s="30">
        <v>1E-3</v>
      </c>
      <c r="AM8" s="22" t="s">
        <v>27</v>
      </c>
      <c r="AS8" s="26"/>
      <c r="AT8" s="26"/>
      <c r="AU8" s="26"/>
    </row>
    <row r="9" spans="1:47" s="2" customFormat="1" ht="17.25" customHeight="1" x14ac:dyDescent="0.25">
      <c r="B9" s="1" t="s">
        <v>10</v>
      </c>
      <c r="C9" s="18">
        <v>100</v>
      </c>
      <c r="D9" s="2" t="s">
        <v>17</v>
      </c>
      <c r="K9" s="6"/>
      <c r="L9" s="6"/>
      <c r="M9" s="6"/>
      <c r="N9" s="1" t="s">
        <v>10</v>
      </c>
      <c r="O9" s="18">
        <v>110</v>
      </c>
      <c r="P9" s="2" t="s">
        <v>17</v>
      </c>
      <c r="W9" s="56"/>
      <c r="X9" s="6"/>
      <c r="Y9" s="1" t="s">
        <v>10</v>
      </c>
      <c r="Z9" s="18">
        <v>110</v>
      </c>
      <c r="AA9" s="68" t="s">
        <v>35</v>
      </c>
      <c r="AB9" s="18">
        <v>110</v>
      </c>
      <c r="AC9" s="2" t="s">
        <v>17</v>
      </c>
      <c r="AK9" s="1" t="s">
        <v>0</v>
      </c>
      <c r="AL9" s="16">
        <v>1E-3</v>
      </c>
      <c r="AM9" s="2" t="s">
        <v>18</v>
      </c>
      <c r="AQ9" s="81" t="s">
        <v>16</v>
      </c>
      <c r="AR9" s="82"/>
      <c r="AS9" s="6"/>
      <c r="AT9" s="6"/>
      <c r="AU9" s="6"/>
    </row>
    <row r="10" spans="1:47" s="2" customFormat="1" ht="17.25" customHeight="1" x14ac:dyDescent="0.25">
      <c r="B10" s="1" t="s">
        <v>0</v>
      </c>
      <c r="C10" s="17">
        <v>5.0000000000000001E-3</v>
      </c>
      <c r="D10" s="2" t="s">
        <v>18</v>
      </c>
      <c r="K10" s="6"/>
      <c r="L10" s="6"/>
      <c r="M10" s="6"/>
      <c r="N10" s="1" t="s">
        <v>0</v>
      </c>
      <c r="O10" s="16">
        <v>2.0000000000000001E-4</v>
      </c>
      <c r="P10" s="2" t="s">
        <v>18</v>
      </c>
      <c r="U10" s="81" t="s">
        <v>16</v>
      </c>
      <c r="V10" s="82"/>
      <c r="W10" s="56"/>
      <c r="X10" s="6"/>
      <c r="Y10" s="1" t="s">
        <v>0</v>
      </c>
      <c r="Z10" s="16">
        <v>2.0000000000000001E-4</v>
      </c>
      <c r="AA10" s="68" t="s">
        <v>35</v>
      </c>
      <c r="AB10" s="16">
        <v>2.0000000000000001E-4</v>
      </c>
      <c r="AC10" s="2" t="s">
        <v>18</v>
      </c>
      <c r="AK10" s="1" t="s">
        <v>1</v>
      </c>
      <c r="AL10" s="16">
        <v>1E-3</v>
      </c>
      <c r="AM10" s="2" t="s">
        <v>19</v>
      </c>
      <c r="AQ10" s="1" t="s">
        <v>4</v>
      </c>
      <c r="AR10" s="85">
        <f>AL11/AL10</f>
        <v>50</v>
      </c>
      <c r="AS10" s="6"/>
      <c r="AT10" s="6"/>
      <c r="AU10" s="6"/>
    </row>
    <row r="11" spans="1:47" s="2" customFormat="1" ht="17.25" customHeight="1" x14ac:dyDescent="0.25">
      <c r="B11" s="1" t="s">
        <v>1</v>
      </c>
      <c r="C11" s="17">
        <v>1.2E-2</v>
      </c>
      <c r="D11" s="2" t="s">
        <v>19</v>
      </c>
      <c r="I11" s="81" t="s">
        <v>16</v>
      </c>
      <c r="J11" s="82"/>
      <c r="N11" s="1" t="s">
        <v>1</v>
      </c>
      <c r="O11" s="16">
        <v>1.1999999999999999E-3</v>
      </c>
      <c r="P11" s="2" t="s">
        <v>19</v>
      </c>
      <c r="U11" s="1" t="s">
        <v>14</v>
      </c>
      <c r="V11" s="55">
        <f>O12/O11</f>
        <v>83.333333333333343</v>
      </c>
      <c r="W11" s="52"/>
      <c r="Y11" s="1" t="s">
        <v>1</v>
      </c>
      <c r="Z11" s="16">
        <v>1.1999999999999999E-3</v>
      </c>
      <c r="AA11" s="68" t="s">
        <v>35</v>
      </c>
      <c r="AB11" s="16">
        <v>1.1999999999999999E-3</v>
      </c>
      <c r="AC11" s="2" t="s">
        <v>19</v>
      </c>
      <c r="AK11" s="1" t="s">
        <v>9</v>
      </c>
      <c r="AL11" s="17">
        <v>0.05</v>
      </c>
      <c r="AM11" s="2" t="s">
        <v>20</v>
      </c>
      <c r="AQ11" s="1" t="s">
        <v>6</v>
      </c>
      <c r="AR11" s="85">
        <f>AL8/AL9</f>
        <v>1</v>
      </c>
    </row>
    <row r="12" spans="1:47" s="2" customFormat="1" ht="17.25" customHeight="1" x14ac:dyDescent="0.25">
      <c r="B12" s="1" t="s">
        <v>9</v>
      </c>
      <c r="C12" s="3">
        <v>0.1</v>
      </c>
      <c r="D12" s="2" t="s">
        <v>20</v>
      </c>
      <c r="H12" s="6"/>
      <c r="I12" s="1" t="s">
        <v>14</v>
      </c>
      <c r="J12" s="29">
        <f>C12/(C11-C12*C13)</f>
        <v>50.000000000000043</v>
      </c>
      <c r="N12" s="1" t="s">
        <v>9</v>
      </c>
      <c r="O12" s="3">
        <v>0.1</v>
      </c>
      <c r="P12" s="2" t="s">
        <v>20</v>
      </c>
      <c r="T12" s="6"/>
      <c r="U12" s="1" t="s">
        <v>15</v>
      </c>
      <c r="V12" s="55">
        <f>(O8/O10)*(1-O12/(O11*O9))</f>
        <v>12.12121212121211</v>
      </c>
      <c r="W12" s="52"/>
      <c r="Y12" s="1" t="s">
        <v>9</v>
      </c>
      <c r="Z12" s="3">
        <v>0.1</v>
      </c>
      <c r="AA12" s="68" t="s">
        <v>35</v>
      </c>
      <c r="AB12" s="83">
        <v>0.13</v>
      </c>
      <c r="AC12" s="2" t="s">
        <v>20</v>
      </c>
      <c r="AE12" s="6"/>
      <c r="AQ12" s="6"/>
    </row>
    <row r="13" spans="1:47" s="2" customFormat="1" ht="17.25" customHeight="1" x14ac:dyDescent="0.25">
      <c r="B13" s="1" t="s">
        <v>8</v>
      </c>
      <c r="C13" s="3">
        <v>0.1</v>
      </c>
      <c r="D13" s="22" t="s">
        <v>21</v>
      </c>
      <c r="H13" s="6"/>
      <c r="I13" s="1" t="s">
        <v>15</v>
      </c>
      <c r="J13" s="5">
        <f>C11*C8*(C9*(C11-C12*C13)-C12)/(C10*C9*(C11-C12*C13)^2)</f>
        <v>18</v>
      </c>
      <c r="T13" s="6"/>
      <c r="V13" s="52"/>
      <c r="W13" s="52"/>
      <c r="AE13" s="6"/>
      <c r="AQ13" s="6"/>
    </row>
    <row r="14" spans="1:47" s="2" customFormat="1" ht="17.25" customHeight="1" x14ac:dyDescent="0.25">
      <c r="V14" s="52"/>
      <c r="W14" s="52"/>
    </row>
    <row r="15" spans="1:47" s="2" customFormat="1" ht="17.25" customHeight="1" x14ac:dyDescent="0.25">
      <c r="B15" s="1" t="s">
        <v>2</v>
      </c>
      <c r="C15" s="1">
        <v>20</v>
      </c>
      <c r="N15" s="1" t="s">
        <v>2</v>
      </c>
      <c r="O15" s="1">
        <v>20</v>
      </c>
      <c r="V15" s="52"/>
      <c r="W15" s="52"/>
      <c r="Y15" s="1" t="s">
        <v>2</v>
      </c>
      <c r="Z15" s="1">
        <v>20</v>
      </c>
      <c r="AK15" s="1" t="s">
        <v>2</v>
      </c>
      <c r="AL15" s="1">
        <v>20</v>
      </c>
    </row>
    <row r="16" spans="1:47" s="2" customFormat="1" ht="17.25" customHeight="1" x14ac:dyDescent="0.25">
      <c r="N16" s="7" t="s">
        <v>3</v>
      </c>
      <c r="O16" s="51" t="s">
        <v>34</v>
      </c>
      <c r="P16" s="8" t="s">
        <v>5</v>
      </c>
      <c r="Q16" s="51" t="s">
        <v>22</v>
      </c>
      <c r="R16" s="8" t="s">
        <v>7</v>
      </c>
      <c r="S16" s="7" t="s">
        <v>4</v>
      </c>
      <c r="T16" s="9" t="s">
        <v>6</v>
      </c>
      <c r="V16" s="57" t="str">
        <f t="shared" ref="V16:V79" si="0">Q16</f>
        <v>感染者数</v>
      </c>
      <c r="W16" s="60" t="str">
        <f t="shared" ref="W16:W79" si="1">O16</f>
        <v>夜間滞留人口</v>
      </c>
      <c r="Y16" s="7" t="s">
        <v>3</v>
      </c>
      <c r="Z16" s="51" t="s">
        <v>34</v>
      </c>
      <c r="AA16" s="8" t="s">
        <v>5</v>
      </c>
      <c r="AB16" s="51" t="s">
        <v>22</v>
      </c>
      <c r="AC16" s="8" t="s">
        <v>7</v>
      </c>
      <c r="AD16" s="7" t="s">
        <v>4</v>
      </c>
      <c r="AE16" s="9" t="s">
        <v>6</v>
      </c>
    </row>
    <row r="17" spans="2:43" s="2" customFormat="1" ht="17.25" customHeight="1" x14ac:dyDescent="0.25">
      <c r="B17" s="7" t="s">
        <v>3</v>
      </c>
      <c r="C17" s="51" t="s">
        <v>32</v>
      </c>
      <c r="D17" s="8" t="s">
        <v>5</v>
      </c>
      <c r="E17" s="51" t="s">
        <v>33</v>
      </c>
      <c r="F17" s="8" t="s">
        <v>7</v>
      </c>
      <c r="G17" s="7" t="s">
        <v>4</v>
      </c>
      <c r="H17" s="9" t="s">
        <v>6</v>
      </c>
      <c r="N17" s="10">
        <v>-20</v>
      </c>
      <c r="O17" s="79"/>
      <c r="P17" s="80"/>
      <c r="Q17" s="79"/>
      <c r="R17" s="80"/>
      <c r="S17" s="27">
        <f>$V$11</f>
        <v>83.333333333333343</v>
      </c>
      <c r="T17" s="21">
        <f>$V$12</f>
        <v>12.12121212121211</v>
      </c>
      <c r="V17" s="58">
        <f t="shared" si="0"/>
        <v>0</v>
      </c>
      <c r="W17" s="61">
        <f t="shared" si="1"/>
        <v>0</v>
      </c>
      <c r="Y17" s="10">
        <v>-20</v>
      </c>
      <c r="Z17" s="79"/>
      <c r="AB17" s="79"/>
      <c r="AC17" s="80"/>
      <c r="AD17" s="27">
        <f>$V$11</f>
        <v>83.333333333333343</v>
      </c>
      <c r="AE17" s="21">
        <f>$V$12</f>
        <v>12.12121212121211</v>
      </c>
      <c r="AK17" s="7" t="s">
        <v>3</v>
      </c>
      <c r="AL17" s="7" t="s">
        <v>12</v>
      </c>
      <c r="AM17" s="8" t="s">
        <v>5</v>
      </c>
      <c r="AN17" s="7" t="s">
        <v>13</v>
      </c>
      <c r="AO17" s="8" t="s">
        <v>7</v>
      </c>
      <c r="AP17" s="7" t="s">
        <v>4</v>
      </c>
      <c r="AQ17" s="9" t="s">
        <v>6</v>
      </c>
    </row>
    <row r="18" spans="2:43" s="2" customFormat="1" ht="17.25" customHeight="1" x14ac:dyDescent="0.25">
      <c r="B18" s="10">
        <v>0</v>
      </c>
      <c r="C18" s="11">
        <v>100</v>
      </c>
      <c r="D18" s="12">
        <f t="shared" ref="D18:D81" si="2">$C$8*C18*(1-C18/$C$9)-$C$10*C18*E18/(1+$C$13*C18)</f>
        <v>-4.5454545454545456E-2</v>
      </c>
      <c r="E18" s="11">
        <v>1</v>
      </c>
      <c r="F18" s="12">
        <f t="shared" ref="F18:F81" si="3">$C$11*C18*E18/(1+$C$13*C18)-$C$12*E18</f>
        <v>9.0909090909090801E-3</v>
      </c>
      <c r="G18" s="27">
        <f>$J$12</f>
        <v>50.000000000000043</v>
      </c>
      <c r="H18" s="21">
        <f>$J$13</f>
        <v>18</v>
      </c>
      <c r="N18" s="10">
        <v>0</v>
      </c>
      <c r="O18" s="11">
        <v>50</v>
      </c>
      <c r="P18" s="12">
        <f>$O$8*O18*(1-O18/$O$9)-$O$10*O18*Q18</f>
        <v>0.2627272727272727</v>
      </c>
      <c r="Q18" s="11">
        <v>1</v>
      </c>
      <c r="R18" s="12">
        <f>$O$11*O18*Q18-$O$12*Q18</f>
        <v>-4.0000000000000008E-2</v>
      </c>
      <c r="S18" s="27">
        <f>$V$11</f>
        <v>83.333333333333343</v>
      </c>
      <c r="T18" s="21">
        <f>$V$12</f>
        <v>12.12121212121211</v>
      </c>
      <c r="V18" s="58">
        <f t="shared" si="0"/>
        <v>1</v>
      </c>
      <c r="W18" s="61">
        <f t="shared" si="1"/>
        <v>50</v>
      </c>
      <c r="Y18" s="10">
        <v>0</v>
      </c>
      <c r="Z18" s="11">
        <v>50</v>
      </c>
      <c r="AA18" s="12">
        <f>$Z$8*Z18*(1-Z18/$Z$9)-$Z$10*Z18*AB18</f>
        <v>0.2627272727272727</v>
      </c>
      <c r="AB18" s="11">
        <v>1</v>
      </c>
      <c r="AC18" s="12">
        <f>$Z$11*Z18*AB18-$Z$12*AB18</f>
        <v>-4.0000000000000008E-2</v>
      </c>
      <c r="AD18" s="27">
        <f>$V$11</f>
        <v>83.333333333333343</v>
      </c>
      <c r="AE18" s="21">
        <f>$V$12</f>
        <v>12.12121212121211</v>
      </c>
      <c r="AK18" s="10">
        <v>0</v>
      </c>
      <c r="AL18" s="11">
        <v>50</v>
      </c>
      <c r="AM18" s="12">
        <f>$AL$8*AL18-$AL$9*AL18*AN18</f>
        <v>4.4999999999999998E-2</v>
      </c>
      <c r="AN18" s="11">
        <v>0.1</v>
      </c>
      <c r="AO18" s="12">
        <f>$AL$10*AL18*AN18-$AL$11*AN18</f>
        <v>0</v>
      </c>
      <c r="AP18" s="86">
        <f>$AR$10</f>
        <v>50</v>
      </c>
      <c r="AQ18" s="87">
        <f>$AR$11</f>
        <v>1</v>
      </c>
    </row>
    <row r="19" spans="2:43" s="2" customFormat="1" ht="17.25" customHeight="1" x14ac:dyDescent="0.25">
      <c r="B19" s="10">
        <f>+B18+$C$15</f>
        <v>20</v>
      </c>
      <c r="C19" s="11">
        <f>+C18+D18*$C$15</f>
        <v>99.090909090909093</v>
      </c>
      <c r="D19" s="12">
        <f t="shared" si="2"/>
        <v>-2.664944903581282E-2</v>
      </c>
      <c r="E19" s="11">
        <f>+E18+F18*$C$15</f>
        <v>1.1818181818181817</v>
      </c>
      <c r="F19" s="12">
        <f t="shared" si="3"/>
        <v>1.0636363636363638E-2</v>
      </c>
      <c r="G19" s="31">
        <f>$J$12</f>
        <v>50.000000000000043</v>
      </c>
      <c r="H19" s="21">
        <f>$J$13</f>
        <v>18</v>
      </c>
      <c r="N19" s="10">
        <f>+N18+$O$15</f>
        <v>20</v>
      </c>
      <c r="O19" s="11">
        <f>+O18+P18*$O$15</f>
        <v>55.25454545454545</v>
      </c>
      <c r="P19" s="12">
        <f>$O$8*O19*(1-O19/$O$9)-$O$10*O19*Q19</f>
        <v>0.27278392787377914</v>
      </c>
      <c r="Q19" s="11">
        <f>+Q18+R18*$O$15</f>
        <v>0.19999999999999984</v>
      </c>
      <c r="R19" s="12">
        <f>$O$11*O19*Q19-$O$12*Q19</f>
        <v>-6.7389090909090905E-3</v>
      </c>
      <c r="S19" s="27">
        <f>$V$11</f>
        <v>83.333333333333343</v>
      </c>
      <c r="T19" s="21">
        <f>$V$12</f>
        <v>12.12121212121211</v>
      </c>
      <c r="V19" s="58">
        <f t="shared" si="0"/>
        <v>0.19999999999999984</v>
      </c>
      <c r="W19" s="61">
        <f t="shared" si="1"/>
        <v>55.25454545454545</v>
      </c>
      <c r="Y19" s="10">
        <f>+Y18+$Z$15</f>
        <v>20</v>
      </c>
      <c r="Z19" s="11">
        <f>+Z18+AA18*$O$15</f>
        <v>55.25454545454545</v>
      </c>
      <c r="AA19" s="12">
        <f>$Z$8*Z19*(1-Z19/$Z$9)-$Z$10*Z19*AB19</f>
        <v>0.27278392787377914</v>
      </c>
      <c r="AB19" s="11">
        <f>+AB18+AC18*$O$15</f>
        <v>0.19999999999999984</v>
      </c>
      <c r="AC19" s="12">
        <f>$O$11*Z19*AB19-$O$12*AB19</f>
        <v>-6.7389090909090905E-3</v>
      </c>
      <c r="AD19" s="27">
        <f>$V$11</f>
        <v>83.333333333333343</v>
      </c>
      <c r="AE19" s="21">
        <f>$V$12</f>
        <v>12.12121212121211</v>
      </c>
      <c r="AK19" s="10">
        <f>+AK18+$AL$15</f>
        <v>20</v>
      </c>
      <c r="AL19" s="11">
        <f>+AL18+AM18*$AL$15</f>
        <v>50.9</v>
      </c>
      <c r="AM19" s="12">
        <f>$AL$8*AL19-$AL$9*AL19*AN19</f>
        <v>4.5810000000000003E-2</v>
      </c>
      <c r="AN19" s="11">
        <f>+AN18+AO18*$AL$15</f>
        <v>0.1</v>
      </c>
      <c r="AO19" s="12">
        <f>$AL$10*AL19*AN19-$AL$11*AN19</f>
        <v>8.9999999999999802E-5</v>
      </c>
      <c r="AP19" s="31">
        <f t="shared" ref="AP19:AP82" si="4">$AR$10</f>
        <v>50</v>
      </c>
      <c r="AQ19" s="21">
        <f t="shared" ref="AQ19:AQ82" si="5">$AR$11</f>
        <v>1</v>
      </c>
    </row>
    <row r="20" spans="2:43" s="2" customFormat="1" ht="17.25" customHeight="1" x14ac:dyDescent="0.25">
      <c r="B20" s="10">
        <f t="shared" ref="B20:B83" si="6">+B19+$C$15</f>
        <v>40</v>
      </c>
      <c r="C20" s="11">
        <f t="shared" ref="C20:C83" si="7">+C19+D19*$C$15</f>
        <v>98.557920110192839</v>
      </c>
      <c r="D20" s="12">
        <f t="shared" si="2"/>
        <v>-2.0665706395936838E-2</v>
      </c>
      <c r="E20" s="11">
        <f t="shared" ref="E20:E83" si="8">+E19+F19*$C$15</f>
        <v>1.3945454545454545</v>
      </c>
      <c r="F20" s="12">
        <f t="shared" si="3"/>
        <v>1.2475593987636202E-2</v>
      </c>
      <c r="G20" s="31">
        <f>$J$12</f>
        <v>50.000000000000043</v>
      </c>
      <c r="H20" s="21">
        <f>$J$13</f>
        <v>18</v>
      </c>
      <c r="N20" s="10">
        <f t="shared" ref="N20:N83" si="9">+N19+$O$15</f>
        <v>40</v>
      </c>
      <c r="O20" s="11">
        <f t="shared" ref="O20:O83" si="10">+O19+P19*$O$15</f>
        <v>60.71022401202103</v>
      </c>
      <c r="P20" s="12">
        <f t="shared" ref="P20:P83" si="11">$O$8*O20*(1-O20/$O$9)-$O$10*O20*Q20</f>
        <v>0.27124383210086378</v>
      </c>
      <c r="Q20" s="11">
        <f t="shared" ref="Q20:Q83" si="12">+Q19+R19*$O$15</f>
        <v>6.5221818181818048E-2</v>
      </c>
      <c r="R20" s="12">
        <f t="shared" ref="R20:R83" si="13">$O$11*O20*Q20-$O$12*Q20</f>
        <v>-1.7706243874344302E-3</v>
      </c>
      <c r="S20" s="27">
        <f>$V$11</f>
        <v>83.333333333333343</v>
      </c>
      <c r="T20" s="21">
        <f>$V$12</f>
        <v>12.12121212121211</v>
      </c>
      <c r="V20" s="58">
        <f t="shared" si="0"/>
        <v>6.5221818181818048E-2</v>
      </c>
      <c r="W20" s="61">
        <f t="shared" si="1"/>
        <v>60.71022401202103</v>
      </c>
      <c r="Y20" s="10">
        <f t="shared" ref="Y20:Y83" si="14">+Y19+$O$15</f>
        <v>40</v>
      </c>
      <c r="Z20" s="11">
        <f t="shared" ref="Z20:Z83" si="15">+Z19+AA19*$O$15</f>
        <v>60.71022401202103</v>
      </c>
      <c r="AA20" s="12">
        <f t="shared" ref="AA20:AA83" si="16">$O$8*Z20*(1-Z20/$O$9)-$O$10*Z20*AB20</f>
        <v>0.27124383210086378</v>
      </c>
      <c r="AB20" s="11">
        <f t="shared" ref="AB20:AB83" si="17">+AB19+AC19*$O$15</f>
        <v>6.5221818181818048E-2</v>
      </c>
      <c r="AC20" s="12">
        <f t="shared" ref="AC20:AC83" si="18">$O$11*Z20*AB20-$O$12*AB20</f>
        <v>-1.7706243874344302E-3</v>
      </c>
      <c r="AD20" s="27">
        <f>$V$11</f>
        <v>83.333333333333343</v>
      </c>
      <c r="AE20" s="21">
        <f>$V$12</f>
        <v>12.12121212121211</v>
      </c>
      <c r="AK20" s="10">
        <f t="shared" ref="AK20:AK83" si="19">+AK19+$AL$15</f>
        <v>40</v>
      </c>
      <c r="AL20" s="11">
        <f>+AL19+AM19*$AL$15</f>
        <v>51.816200000000002</v>
      </c>
      <c r="AM20" s="12">
        <f t="shared" ref="AM20:AM83" si="20">$AL$8*AL20-$AL$9*AL20*AN20</f>
        <v>4.6541310840000003E-2</v>
      </c>
      <c r="AN20" s="11">
        <f>+AN19+AO19*$AL$15</f>
        <v>0.1018</v>
      </c>
      <c r="AO20" s="12">
        <f t="shared" ref="AO20" si="21">$AL$10*AL20*AN20-$AL$11*AN20</f>
        <v>1.8488915999999907E-4</v>
      </c>
      <c r="AP20" s="31">
        <f t="shared" si="4"/>
        <v>50</v>
      </c>
      <c r="AQ20" s="21">
        <f t="shared" si="5"/>
        <v>1</v>
      </c>
    </row>
    <row r="21" spans="2:43" s="2" customFormat="1" ht="17.25" customHeight="1" x14ac:dyDescent="0.25">
      <c r="B21" s="10">
        <f t="shared" si="6"/>
        <v>60</v>
      </c>
      <c r="C21" s="11">
        <f t="shared" si="7"/>
        <v>98.144605982274101</v>
      </c>
      <c r="D21" s="12">
        <f t="shared" si="2"/>
        <v>-1.9972593305637949E-2</v>
      </c>
      <c r="E21" s="11">
        <f t="shared" si="8"/>
        <v>1.6440573342981786</v>
      </c>
      <c r="F21" s="12">
        <f t="shared" si="3"/>
        <v>1.4638269168048473E-2</v>
      </c>
      <c r="G21" s="31">
        <f>$J$12</f>
        <v>50.000000000000043</v>
      </c>
      <c r="H21" s="21">
        <f>$J$13</f>
        <v>18</v>
      </c>
      <c r="N21" s="10">
        <f t="shared" si="9"/>
        <v>60</v>
      </c>
      <c r="O21" s="11">
        <f t="shared" si="10"/>
        <v>66.135100654038311</v>
      </c>
      <c r="P21" s="12">
        <f t="shared" si="11"/>
        <v>0.26333385078849647</v>
      </c>
      <c r="Q21" s="11">
        <f t="shared" si="12"/>
        <v>2.9809330433129444E-2</v>
      </c>
      <c r="R21" s="12">
        <f t="shared" si="13"/>
        <v>-6.1520136096354129E-4</v>
      </c>
      <c r="S21" s="27">
        <f>$V$11</f>
        <v>83.333333333333343</v>
      </c>
      <c r="T21" s="21">
        <f>$V$12</f>
        <v>12.12121212121211</v>
      </c>
      <c r="V21" s="58">
        <f t="shared" si="0"/>
        <v>2.9809330433129444E-2</v>
      </c>
      <c r="W21" s="61">
        <f t="shared" si="1"/>
        <v>66.135100654038311</v>
      </c>
      <c r="Y21" s="10">
        <f t="shared" si="14"/>
        <v>60</v>
      </c>
      <c r="Z21" s="11">
        <f t="shared" si="15"/>
        <v>66.135100654038311</v>
      </c>
      <c r="AA21" s="12">
        <f t="shared" si="16"/>
        <v>0.26333385078849647</v>
      </c>
      <c r="AB21" s="11">
        <f t="shared" si="17"/>
        <v>2.9809330433129444E-2</v>
      </c>
      <c r="AC21" s="12">
        <f t="shared" si="18"/>
        <v>-6.1520136096354129E-4</v>
      </c>
      <c r="AD21" s="27">
        <f>$V$11</f>
        <v>83.333333333333343</v>
      </c>
      <c r="AE21" s="21">
        <f>$V$12</f>
        <v>12.12121212121211</v>
      </c>
      <c r="AK21" s="10">
        <f t="shared" si="19"/>
        <v>60</v>
      </c>
      <c r="AL21" s="11">
        <f t="shared" ref="AL21:AL84" si="22">+AL20+AM20*$AL$15</f>
        <v>52.747026216800002</v>
      </c>
      <c r="AM21" s="12">
        <f t="shared" si="20"/>
        <v>4.7182331880535319E-2</v>
      </c>
      <c r="AN21" s="11">
        <f t="shared" ref="AN21:AN84" si="23">+AN20+AO20*$AL$15</f>
        <v>0.10549778319999999</v>
      </c>
      <c r="AO21" s="12">
        <f t="shared" ref="AO21:AO84" si="24">$AL$10*AL21*AN21-$AL$11*AN21</f>
        <v>2.8980517626468229E-4</v>
      </c>
      <c r="AP21" s="31">
        <f t="shared" si="4"/>
        <v>50</v>
      </c>
      <c r="AQ21" s="21">
        <f t="shared" si="5"/>
        <v>1</v>
      </c>
    </row>
    <row r="22" spans="2:43" s="2" customFormat="1" ht="17.25" customHeight="1" x14ac:dyDescent="0.25">
      <c r="B22" s="10">
        <f t="shared" si="6"/>
        <v>80</v>
      </c>
      <c r="C22" s="11">
        <f t="shared" si="7"/>
        <v>97.745154116161345</v>
      </c>
      <c r="D22" s="12">
        <f t="shared" si="2"/>
        <v>-2.1733077719657934E-2</v>
      </c>
      <c r="E22" s="11">
        <f t="shared" si="8"/>
        <v>1.9368227176591479</v>
      </c>
      <c r="F22" s="12">
        <f t="shared" si="3"/>
        <v>1.7165300826545021E-2</v>
      </c>
      <c r="G22" s="31">
        <f>$J$12</f>
        <v>50.000000000000043</v>
      </c>
      <c r="H22" s="21">
        <f>$J$13</f>
        <v>18</v>
      </c>
      <c r="N22" s="10">
        <f t="shared" si="9"/>
        <v>80</v>
      </c>
      <c r="O22" s="11">
        <f t="shared" si="10"/>
        <v>71.40177766980824</v>
      </c>
      <c r="P22" s="12">
        <f t="shared" si="11"/>
        <v>0.25029380798002904</v>
      </c>
      <c r="Q22" s="11">
        <f t="shared" si="12"/>
        <v>1.7505303213858618E-2</v>
      </c>
      <c r="R22" s="12">
        <f t="shared" si="13"/>
        <v>-2.5063859964364666E-4</v>
      </c>
      <c r="S22" s="27">
        <f>$V$11</f>
        <v>83.333333333333343</v>
      </c>
      <c r="T22" s="21">
        <f>$V$12</f>
        <v>12.12121212121211</v>
      </c>
      <c r="V22" s="58">
        <f t="shared" si="0"/>
        <v>1.7505303213858618E-2</v>
      </c>
      <c r="W22" s="61">
        <f t="shared" si="1"/>
        <v>71.40177766980824</v>
      </c>
      <c r="Y22" s="10">
        <f t="shared" si="14"/>
        <v>80</v>
      </c>
      <c r="Z22" s="11">
        <f t="shared" si="15"/>
        <v>71.40177766980824</v>
      </c>
      <c r="AA22" s="12">
        <f t="shared" si="16"/>
        <v>0.25029380798002904</v>
      </c>
      <c r="AB22" s="11">
        <f t="shared" si="17"/>
        <v>1.7505303213858618E-2</v>
      </c>
      <c r="AC22" s="12">
        <f t="shared" si="18"/>
        <v>-2.5063859964364666E-4</v>
      </c>
      <c r="AD22" s="27">
        <f>$V$11</f>
        <v>83.333333333333343</v>
      </c>
      <c r="AE22" s="21">
        <f>$V$12</f>
        <v>12.12121212121211</v>
      </c>
      <c r="AK22" s="10">
        <f t="shared" si="19"/>
        <v>80</v>
      </c>
      <c r="AL22" s="11">
        <f t="shared" si="22"/>
        <v>53.690672854410707</v>
      </c>
      <c r="AM22" s="12">
        <f t="shared" si="20"/>
        <v>4.7715229191547123E-2</v>
      </c>
      <c r="AN22" s="11">
        <f t="shared" si="23"/>
        <v>0.11129388672529364</v>
      </c>
      <c r="AO22" s="12">
        <f t="shared" si="24"/>
        <v>4.1074932659890175E-4</v>
      </c>
      <c r="AP22" s="31">
        <f t="shared" si="4"/>
        <v>50</v>
      </c>
      <c r="AQ22" s="21">
        <f t="shared" si="5"/>
        <v>1</v>
      </c>
    </row>
    <row r="23" spans="2:43" s="2" customFormat="1" ht="17.25" customHeight="1" x14ac:dyDescent="0.25">
      <c r="B23" s="10">
        <f t="shared" si="6"/>
        <v>100</v>
      </c>
      <c r="C23" s="11">
        <f t="shared" si="7"/>
        <v>97.310492561768186</v>
      </c>
      <c r="D23" s="12">
        <f t="shared" si="2"/>
        <v>-2.4867270128577021E-2</v>
      </c>
      <c r="E23" s="11">
        <f t="shared" si="8"/>
        <v>2.2801287341900482</v>
      </c>
      <c r="F23" s="12">
        <f t="shared" si="3"/>
        <v>2.0105026254851971E-2</v>
      </c>
      <c r="G23" s="31">
        <f>$J$12</f>
        <v>50.000000000000043</v>
      </c>
      <c r="H23" s="21">
        <f>$J$13</f>
        <v>18</v>
      </c>
      <c r="N23" s="10">
        <f t="shared" si="9"/>
        <v>100</v>
      </c>
      <c r="O23" s="11">
        <f t="shared" si="10"/>
        <v>76.407653829408815</v>
      </c>
      <c r="P23" s="12">
        <f t="shared" si="11"/>
        <v>0.23314658204709354</v>
      </c>
      <c r="Q23" s="11">
        <f t="shared" si="12"/>
        <v>1.2492531220985686E-2</v>
      </c>
      <c r="R23" s="12">
        <f t="shared" si="13"/>
        <v>-1.0382312091518136E-4</v>
      </c>
      <c r="S23" s="27">
        <f>$V$11</f>
        <v>83.333333333333343</v>
      </c>
      <c r="T23" s="21">
        <f>$V$12</f>
        <v>12.12121212121211</v>
      </c>
      <c r="V23" s="58">
        <f t="shared" si="0"/>
        <v>1.2492531220985686E-2</v>
      </c>
      <c r="W23" s="61">
        <f t="shared" si="1"/>
        <v>76.407653829408815</v>
      </c>
      <c r="Y23" s="10">
        <f t="shared" si="14"/>
        <v>100</v>
      </c>
      <c r="Z23" s="11">
        <f t="shared" si="15"/>
        <v>76.407653829408815</v>
      </c>
      <c r="AA23" s="12">
        <f t="shared" si="16"/>
        <v>0.23314658204709354</v>
      </c>
      <c r="AB23" s="11">
        <f t="shared" si="17"/>
        <v>1.2492531220985686E-2</v>
      </c>
      <c r="AC23" s="12">
        <f t="shared" si="18"/>
        <v>-1.0382312091518136E-4</v>
      </c>
      <c r="AD23" s="27">
        <f>$V$11</f>
        <v>83.333333333333343</v>
      </c>
      <c r="AE23" s="21">
        <f>$V$12</f>
        <v>12.12121212121211</v>
      </c>
      <c r="AK23" s="10">
        <f t="shared" si="19"/>
        <v>100</v>
      </c>
      <c r="AL23" s="11">
        <f t="shared" si="22"/>
        <v>54.644977438241646</v>
      </c>
      <c r="AM23" s="12">
        <f t="shared" si="20"/>
        <v>4.8114417755428358E-2</v>
      </c>
      <c r="AN23" s="11">
        <f t="shared" si="23"/>
        <v>0.11950887325727168</v>
      </c>
      <c r="AO23" s="12">
        <f t="shared" si="24"/>
        <v>5.5511601994970728E-4</v>
      </c>
      <c r="AP23" s="31">
        <f t="shared" si="4"/>
        <v>50</v>
      </c>
      <c r="AQ23" s="21">
        <f t="shared" si="5"/>
        <v>1</v>
      </c>
    </row>
    <row r="24" spans="2:43" s="2" customFormat="1" ht="17.25" customHeight="1" x14ac:dyDescent="0.25">
      <c r="B24" s="10">
        <f t="shared" si="6"/>
        <v>120</v>
      </c>
      <c r="C24" s="11">
        <f t="shared" si="7"/>
        <v>96.813147159196646</v>
      </c>
      <c r="D24" s="12">
        <f t="shared" si="2"/>
        <v>-2.8996979579284682E-2</v>
      </c>
      <c r="E24" s="11">
        <f t="shared" si="8"/>
        <v>2.6822292592870878</v>
      </c>
      <c r="F24" s="12">
        <f t="shared" si="3"/>
        <v>2.3510887258581858E-2</v>
      </c>
      <c r="G24" s="31">
        <f>$J$12</f>
        <v>50.000000000000043</v>
      </c>
      <c r="H24" s="21">
        <f>$J$13</f>
        <v>18</v>
      </c>
      <c r="N24" s="10">
        <f t="shared" si="9"/>
        <v>120</v>
      </c>
      <c r="O24" s="11">
        <f t="shared" si="10"/>
        <v>81.070585470350693</v>
      </c>
      <c r="P24" s="12">
        <f t="shared" si="11"/>
        <v>0.21304243748014978</v>
      </c>
      <c r="Q24" s="11">
        <f t="shared" si="12"/>
        <v>1.0416068802682059E-2</v>
      </c>
      <c r="R24" s="12">
        <f t="shared" si="13"/>
        <v>-2.8282724908738855E-5</v>
      </c>
      <c r="S24" s="27">
        <f>$V$11</f>
        <v>83.333333333333343</v>
      </c>
      <c r="T24" s="21">
        <f>$V$12</f>
        <v>12.12121212121211</v>
      </c>
      <c r="V24" s="58">
        <f t="shared" si="0"/>
        <v>1.0416068802682059E-2</v>
      </c>
      <c r="W24" s="61">
        <f t="shared" si="1"/>
        <v>81.070585470350693</v>
      </c>
      <c r="Y24" s="10">
        <f t="shared" si="14"/>
        <v>120</v>
      </c>
      <c r="Z24" s="11">
        <f t="shared" si="15"/>
        <v>81.070585470350693</v>
      </c>
      <c r="AA24" s="12">
        <f t="shared" si="16"/>
        <v>0.21304243748014978</v>
      </c>
      <c r="AB24" s="11">
        <f t="shared" si="17"/>
        <v>1.0416068802682059E-2</v>
      </c>
      <c r="AC24" s="12">
        <f t="shared" si="18"/>
        <v>-2.8282724908738855E-5</v>
      </c>
      <c r="AD24" s="27">
        <f>$V$11</f>
        <v>83.333333333333343</v>
      </c>
      <c r="AE24" s="21">
        <f>$V$12</f>
        <v>12.12121212121211</v>
      </c>
      <c r="AK24" s="10">
        <f t="shared" si="19"/>
        <v>120</v>
      </c>
      <c r="AL24" s="11">
        <f t="shared" si="22"/>
        <v>55.607265793350216</v>
      </c>
      <c r="AM24" s="12">
        <f t="shared" si="20"/>
        <v>4.8344334432119503E-2</v>
      </c>
      <c r="AN24" s="11">
        <f t="shared" si="23"/>
        <v>0.13061119365626583</v>
      </c>
      <c r="AO24" s="12">
        <f t="shared" si="24"/>
        <v>7.3237167841741935E-4</v>
      </c>
      <c r="AP24" s="31">
        <f t="shared" si="4"/>
        <v>50</v>
      </c>
      <c r="AQ24" s="21">
        <f t="shared" si="5"/>
        <v>1</v>
      </c>
    </row>
    <row r="25" spans="2:43" s="2" customFormat="1" ht="17.25" customHeight="1" x14ac:dyDescent="0.25">
      <c r="B25" s="10">
        <f t="shared" si="6"/>
        <v>140</v>
      </c>
      <c r="C25" s="11">
        <f t="shared" si="7"/>
        <v>96.233207567610947</v>
      </c>
      <c r="D25" s="12">
        <f t="shared" si="2"/>
        <v>-3.4037805096646251E-2</v>
      </c>
      <c r="E25" s="11">
        <f t="shared" si="8"/>
        <v>3.1524470044587249</v>
      </c>
      <c r="F25" s="12">
        <f t="shared" si="3"/>
        <v>2.7439204753423985E-2</v>
      </c>
      <c r="G25" s="31">
        <f>$J$12</f>
        <v>50.000000000000043</v>
      </c>
      <c r="H25" s="21">
        <f>$J$13</f>
        <v>18</v>
      </c>
      <c r="N25" s="10">
        <f t="shared" si="9"/>
        <v>140</v>
      </c>
      <c r="O25" s="11">
        <f t="shared" si="10"/>
        <v>85.331434219953692</v>
      </c>
      <c r="P25" s="12">
        <f t="shared" si="11"/>
        <v>0.19119589892764002</v>
      </c>
      <c r="Q25" s="11">
        <f t="shared" si="12"/>
        <v>9.8504143045072823E-3</v>
      </c>
      <c r="R25" s="12">
        <f t="shared" si="13"/>
        <v>2.3618545866496308E-5</v>
      </c>
      <c r="S25" s="27">
        <f>$V$11</f>
        <v>83.333333333333343</v>
      </c>
      <c r="T25" s="21">
        <f>$V$12</f>
        <v>12.12121212121211</v>
      </c>
      <c r="V25" s="58">
        <f t="shared" si="0"/>
        <v>9.8504143045072823E-3</v>
      </c>
      <c r="W25" s="61">
        <f t="shared" si="1"/>
        <v>85.331434219953692</v>
      </c>
      <c r="Y25" s="10">
        <f t="shared" si="14"/>
        <v>140</v>
      </c>
      <c r="Z25" s="11">
        <f t="shared" si="15"/>
        <v>85.331434219953692</v>
      </c>
      <c r="AA25" s="12">
        <f t="shared" si="16"/>
        <v>0.19119589892764002</v>
      </c>
      <c r="AB25" s="11">
        <f t="shared" si="17"/>
        <v>9.8504143045072823E-3</v>
      </c>
      <c r="AC25" s="12">
        <f t="shared" si="18"/>
        <v>2.3618545866496308E-5</v>
      </c>
      <c r="AD25" s="27">
        <f>$V$11</f>
        <v>83.333333333333343</v>
      </c>
      <c r="AE25" s="21">
        <f>$V$12</f>
        <v>12.12121212121211</v>
      </c>
      <c r="AK25" s="10">
        <f t="shared" si="19"/>
        <v>140</v>
      </c>
      <c r="AL25" s="11">
        <f t="shared" si="22"/>
        <v>56.574152481992606</v>
      </c>
      <c r="AM25" s="12">
        <f t="shared" si="20"/>
        <v>4.8356268756062359E-2</v>
      </c>
      <c r="AN25" s="11">
        <f t="shared" si="23"/>
        <v>0.14525862722461422</v>
      </c>
      <c r="AO25" s="12">
        <f t="shared" si="24"/>
        <v>9.5495236469953556E-4</v>
      </c>
      <c r="AP25" s="31">
        <f t="shared" si="4"/>
        <v>50</v>
      </c>
      <c r="AQ25" s="21">
        <f t="shared" si="5"/>
        <v>1</v>
      </c>
    </row>
    <row r="26" spans="2:43" s="2" customFormat="1" ht="17.25" customHeight="1" x14ac:dyDescent="0.25">
      <c r="B26" s="10">
        <f t="shared" si="6"/>
        <v>160</v>
      </c>
      <c r="C26" s="11">
        <f t="shared" si="7"/>
        <v>95.552451465678018</v>
      </c>
      <c r="D26" s="12">
        <f t="shared" si="2"/>
        <v>-4.0036642436745457E-2</v>
      </c>
      <c r="E26" s="11">
        <f t="shared" si="8"/>
        <v>3.7012310995272046</v>
      </c>
      <c r="F26" s="12">
        <f t="shared" si="3"/>
        <v>3.1946231031743211E-2</v>
      </c>
      <c r="G26" s="31">
        <f>$J$12</f>
        <v>50.000000000000043</v>
      </c>
      <c r="H26" s="21">
        <f>$J$13</f>
        <v>18</v>
      </c>
      <c r="N26" s="10">
        <f t="shared" si="9"/>
        <v>160</v>
      </c>
      <c r="O26" s="11">
        <f t="shared" si="10"/>
        <v>89.155352198506492</v>
      </c>
      <c r="P26" s="12">
        <f t="shared" si="11"/>
        <v>0.16876247152557353</v>
      </c>
      <c r="Q26" s="11">
        <f t="shared" si="12"/>
        <v>1.0322785221837209E-2</v>
      </c>
      <c r="R26" s="12">
        <f t="shared" si="13"/>
        <v>7.2119340363200127E-5</v>
      </c>
      <c r="S26" s="27">
        <f>$V$11</f>
        <v>83.333333333333343</v>
      </c>
      <c r="T26" s="21">
        <f>$V$12</f>
        <v>12.12121212121211</v>
      </c>
      <c r="V26" s="58">
        <f t="shared" si="0"/>
        <v>1.0322785221837209E-2</v>
      </c>
      <c r="W26" s="61">
        <f t="shared" si="1"/>
        <v>89.155352198506492</v>
      </c>
      <c r="Y26" s="10">
        <f t="shared" si="14"/>
        <v>160</v>
      </c>
      <c r="Z26" s="11">
        <f t="shared" si="15"/>
        <v>89.155352198506492</v>
      </c>
      <c r="AA26" s="12">
        <f t="shared" si="16"/>
        <v>0.16876247152557353</v>
      </c>
      <c r="AB26" s="11">
        <f t="shared" si="17"/>
        <v>1.0322785221837209E-2</v>
      </c>
      <c r="AC26" s="12">
        <f t="shared" si="18"/>
        <v>7.2119340363200127E-5</v>
      </c>
      <c r="AD26" s="27">
        <f>$V$11</f>
        <v>83.333333333333343</v>
      </c>
      <c r="AE26" s="21">
        <f>$V$12</f>
        <v>12.12121212121211</v>
      </c>
      <c r="AK26" s="10">
        <f t="shared" si="19"/>
        <v>160</v>
      </c>
      <c r="AL26" s="11">
        <f t="shared" si="22"/>
        <v>57.541277857113855</v>
      </c>
      <c r="AM26" s="12">
        <f t="shared" si="20"/>
        <v>4.8083927239689725E-2</v>
      </c>
      <c r="AN26" s="11">
        <f t="shared" si="23"/>
        <v>0.16435767451860492</v>
      </c>
      <c r="AO26" s="12">
        <f t="shared" si="24"/>
        <v>1.2394668914938803E-3</v>
      </c>
      <c r="AP26" s="31">
        <f t="shared" si="4"/>
        <v>50</v>
      </c>
      <c r="AQ26" s="21">
        <f t="shared" si="5"/>
        <v>1</v>
      </c>
    </row>
    <row r="27" spans="2:43" s="2" customFormat="1" ht="17.25" customHeight="1" x14ac:dyDescent="0.25">
      <c r="B27" s="10">
        <f t="shared" si="6"/>
        <v>180</v>
      </c>
      <c r="C27" s="11">
        <f t="shared" si="7"/>
        <v>94.751718616943108</v>
      </c>
      <c r="D27" s="12">
        <f t="shared" si="2"/>
        <v>-4.7106287901977711E-2</v>
      </c>
      <c r="E27" s="11">
        <f t="shared" si="8"/>
        <v>4.3401557201620689</v>
      </c>
      <c r="F27" s="12">
        <f t="shared" si="3"/>
        <v>3.708376914610223E-2</v>
      </c>
      <c r="G27" s="31">
        <f>$J$12</f>
        <v>50.000000000000043</v>
      </c>
      <c r="H27" s="21">
        <f>$J$13</f>
        <v>18</v>
      </c>
      <c r="N27" s="10">
        <f t="shared" si="9"/>
        <v>180</v>
      </c>
      <c r="O27" s="11">
        <f t="shared" si="10"/>
        <v>92.530601629017966</v>
      </c>
      <c r="P27" s="12">
        <f t="shared" si="11"/>
        <v>0.14673263061658973</v>
      </c>
      <c r="Q27" s="11">
        <f t="shared" si="12"/>
        <v>1.1765172029101212E-2</v>
      </c>
      <c r="R27" s="12">
        <f t="shared" si="13"/>
        <v>1.2984893243583374E-4</v>
      </c>
      <c r="S27" s="27">
        <f>$V$11</f>
        <v>83.333333333333343</v>
      </c>
      <c r="T27" s="21">
        <f>$V$12</f>
        <v>12.12121212121211</v>
      </c>
      <c r="V27" s="58">
        <f t="shared" si="0"/>
        <v>1.1765172029101212E-2</v>
      </c>
      <c r="W27" s="61">
        <f t="shared" si="1"/>
        <v>92.530601629017966</v>
      </c>
      <c r="Y27" s="10">
        <f t="shared" si="14"/>
        <v>180</v>
      </c>
      <c r="Z27" s="11">
        <f t="shared" si="15"/>
        <v>92.530601629017966</v>
      </c>
      <c r="AA27" s="12">
        <f t="shared" si="16"/>
        <v>0.14673263061658973</v>
      </c>
      <c r="AB27" s="11">
        <f t="shared" si="17"/>
        <v>1.1765172029101212E-2</v>
      </c>
      <c r="AC27" s="12">
        <f t="shared" si="18"/>
        <v>1.2984893243583374E-4</v>
      </c>
      <c r="AD27" s="27">
        <f>$V$11</f>
        <v>83.333333333333343</v>
      </c>
      <c r="AE27" s="21">
        <f>$V$12</f>
        <v>12.12121212121211</v>
      </c>
      <c r="AK27" s="10">
        <f t="shared" si="19"/>
        <v>180</v>
      </c>
      <c r="AL27" s="11">
        <f t="shared" si="22"/>
        <v>58.502956401907646</v>
      </c>
      <c r="AM27" s="12">
        <f t="shared" si="20"/>
        <v>4.7437296984933291E-2</v>
      </c>
      <c r="AN27" s="11">
        <f t="shared" si="23"/>
        <v>0.18914701234848252</v>
      </c>
      <c r="AO27" s="12">
        <f t="shared" si="24"/>
        <v>1.6083087995502326E-3</v>
      </c>
      <c r="AP27" s="31">
        <f t="shared" si="4"/>
        <v>50</v>
      </c>
      <c r="AQ27" s="21">
        <f t="shared" si="5"/>
        <v>1</v>
      </c>
    </row>
    <row r="28" spans="2:43" s="2" customFormat="1" ht="17.25" customHeight="1" x14ac:dyDescent="0.25">
      <c r="B28" s="10">
        <f t="shared" si="6"/>
        <v>200</v>
      </c>
      <c r="C28" s="11">
        <f t="shared" si="7"/>
        <v>93.809592858903557</v>
      </c>
      <c r="D28" s="12">
        <f t="shared" si="2"/>
        <v>-5.5398989932397974E-2</v>
      </c>
      <c r="E28" s="11">
        <f t="shared" si="8"/>
        <v>5.081831103084113</v>
      </c>
      <c r="F28" s="12">
        <f t="shared" si="3"/>
        <v>4.2892558476060438E-2</v>
      </c>
      <c r="G28" s="31">
        <f>$J$12</f>
        <v>50.000000000000043</v>
      </c>
      <c r="H28" s="21">
        <f>$J$13</f>
        <v>18</v>
      </c>
      <c r="N28" s="10">
        <f t="shared" si="9"/>
        <v>200</v>
      </c>
      <c r="O28" s="11">
        <f t="shared" si="10"/>
        <v>95.465254241349754</v>
      </c>
      <c r="P28" s="12">
        <f t="shared" si="11"/>
        <v>0.12586789174344754</v>
      </c>
      <c r="Q28" s="11">
        <f t="shared" si="12"/>
        <v>1.4362150677817886E-2</v>
      </c>
      <c r="R28" s="12">
        <f t="shared" si="13"/>
        <v>2.0908857131076114E-4</v>
      </c>
      <c r="S28" s="27">
        <f>$V$11</f>
        <v>83.333333333333343</v>
      </c>
      <c r="T28" s="21">
        <f>$V$12</f>
        <v>12.12121212121211</v>
      </c>
      <c r="V28" s="58">
        <f t="shared" si="0"/>
        <v>1.4362150677817886E-2</v>
      </c>
      <c r="W28" s="61">
        <f t="shared" si="1"/>
        <v>95.465254241349754</v>
      </c>
      <c r="Y28" s="10">
        <f t="shared" si="14"/>
        <v>200</v>
      </c>
      <c r="Z28" s="11">
        <f t="shared" si="15"/>
        <v>95.465254241349754</v>
      </c>
      <c r="AA28" s="12">
        <f t="shared" si="16"/>
        <v>0.12586789174344754</v>
      </c>
      <c r="AB28" s="11">
        <f t="shared" si="17"/>
        <v>1.4362150677817886E-2</v>
      </c>
      <c r="AC28" s="12">
        <f t="shared" si="18"/>
        <v>2.0908857131076114E-4</v>
      </c>
      <c r="AD28" s="27">
        <f>$V$11</f>
        <v>83.333333333333343</v>
      </c>
      <c r="AE28" s="21">
        <f>$V$12</f>
        <v>12.12121212121211</v>
      </c>
      <c r="AK28" s="10">
        <f t="shared" si="19"/>
        <v>200</v>
      </c>
      <c r="AL28" s="11">
        <f t="shared" si="22"/>
        <v>59.451702341606314</v>
      </c>
      <c r="AM28" s="12">
        <f t="shared" si="20"/>
        <v>4.6294256544175266E-2</v>
      </c>
      <c r="AN28" s="11">
        <f t="shared" si="23"/>
        <v>0.22131318833948718</v>
      </c>
      <c r="AO28" s="12">
        <f t="shared" si="24"/>
        <v>2.0917863804566905E-3</v>
      </c>
      <c r="AP28" s="31">
        <f t="shared" si="4"/>
        <v>50</v>
      </c>
      <c r="AQ28" s="21">
        <f t="shared" si="5"/>
        <v>1</v>
      </c>
    </row>
    <row r="29" spans="2:43" s="2" customFormat="1" ht="17.25" customHeight="1" x14ac:dyDescent="0.25">
      <c r="B29" s="10">
        <f t="shared" si="6"/>
        <v>220</v>
      </c>
      <c r="C29" s="11">
        <f t="shared" si="7"/>
        <v>92.701613060255596</v>
      </c>
      <c r="D29" s="12">
        <f t="shared" si="2"/>
        <v>-6.509525999077434E-2</v>
      </c>
      <c r="E29" s="11">
        <f t="shared" si="8"/>
        <v>5.9396822726053218</v>
      </c>
      <c r="F29" s="12">
        <f t="shared" si="3"/>
        <v>4.9392410994916536E-2</v>
      </c>
      <c r="G29" s="31">
        <f>$J$12</f>
        <v>50.000000000000043</v>
      </c>
      <c r="H29" s="21">
        <f>$J$13</f>
        <v>18</v>
      </c>
      <c r="N29" s="10">
        <f t="shared" si="9"/>
        <v>220</v>
      </c>
      <c r="O29" s="11">
        <f t="shared" si="10"/>
        <v>97.9826120762187</v>
      </c>
      <c r="P29" s="12">
        <f t="shared" si="11"/>
        <v>0.10668160898803075</v>
      </c>
      <c r="Q29" s="11">
        <f t="shared" si="12"/>
        <v>1.8543922104033109E-2</v>
      </c>
      <c r="R29" s="12">
        <f t="shared" si="13"/>
        <v>3.2598610066600104E-4</v>
      </c>
      <c r="S29" s="27">
        <f>$V$11</f>
        <v>83.333333333333343</v>
      </c>
      <c r="T29" s="21">
        <f>$V$12</f>
        <v>12.12121212121211</v>
      </c>
      <c r="V29" s="58">
        <f t="shared" si="0"/>
        <v>1.8543922104033109E-2</v>
      </c>
      <c r="W29" s="61">
        <f t="shared" si="1"/>
        <v>97.9826120762187</v>
      </c>
      <c r="Y29" s="10">
        <f t="shared" si="14"/>
        <v>220</v>
      </c>
      <c r="Z29" s="11">
        <f t="shared" si="15"/>
        <v>97.9826120762187</v>
      </c>
      <c r="AA29" s="12">
        <f t="shared" si="16"/>
        <v>0.10668160898803075</v>
      </c>
      <c r="AB29" s="11">
        <f t="shared" si="17"/>
        <v>1.8543922104033109E-2</v>
      </c>
      <c r="AC29" s="12">
        <f t="shared" si="18"/>
        <v>3.2598610066600104E-4</v>
      </c>
      <c r="AD29" s="27">
        <f>$V$11</f>
        <v>83.333333333333343</v>
      </c>
      <c r="AE29" s="21">
        <f>$V$12</f>
        <v>12.12121212121211</v>
      </c>
      <c r="AK29" s="10">
        <f t="shared" si="19"/>
        <v>220</v>
      </c>
      <c r="AL29" s="11">
        <f t="shared" si="22"/>
        <v>60.377587472489822</v>
      </c>
      <c r="AM29" s="12">
        <f t="shared" si="20"/>
        <v>4.4489290781511086E-2</v>
      </c>
      <c r="AN29" s="11">
        <f t="shared" si="23"/>
        <v>0.263148915948621</v>
      </c>
      <c r="AO29" s="12">
        <f t="shared" si="24"/>
        <v>2.7308508935476854E-3</v>
      </c>
      <c r="AP29" s="31">
        <f t="shared" si="4"/>
        <v>50</v>
      </c>
      <c r="AQ29" s="21">
        <f t="shared" si="5"/>
        <v>1</v>
      </c>
    </row>
    <row r="30" spans="2:43" s="2" customFormat="1" ht="17.25" customHeight="1" x14ac:dyDescent="0.25">
      <c r="B30" s="10">
        <f t="shared" si="6"/>
        <v>240</v>
      </c>
      <c r="C30" s="11">
        <f t="shared" si="7"/>
        <v>91.399707860440103</v>
      </c>
      <c r="D30" s="12">
        <f t="shared" si="2"/>
        <v>-7.6397748913993563E-2</v>
      </c>
      <c r="E30" s="11">
        <f t="shared" si="8"/>
        <v>6.9275304925036529</v>
      </c>
      <c r="F30" s="12">
        <f t="shared" si="3"/>
        <v>5.6567764273773191E-2</v>
      </c>
      <c r="G30" s="31">
        <f>$J$12</f>
        <v>50.000000000000043</v>
      </c>
      <c r="H30" s="21">
        <f>$J$13</f>
        <v>18</v>
      </c>
      <c r="N30" s="10">
        <f t="shared" si="9"/>
        <v>240</v>
      </c>
      <c r="O30" s="11">
        <f t="shared" si="10"/>
        <v>100.11624425597931</v>
      </c>
      <c r="P30" s="12">
        <f t="shared" si="11"/>
        <v>8.945491752897626E-2</v>
      </c>
      <c r="Q30" s="11">
        <f t="shared" si="12"/>
        <v>2.506364411735313E-2</v>
      </c>
      <c r="R30" s="12">
        <f t="shared" si="13"/>
        <v>5.0476908794212447E-4</v>
      </c>
      <c r="S30" s="27">
        <f>$V$11</f>
        <v>83.333333333333343</v>
      </c>
      <c r="T30" s="21">
        <f>$V$12</f>
        <v>12.12121212121211</v>
      </c>
      <c r="V30" s="58">
        <f t="shared" si="0"/>
        <v>2.506364411735313E-2</v>
      </c>
      <c r="W30" s="61">
        <f t="shared" si="1"/>
        <v>100.11624425597931</v>
      </c>
      <c r="Y30" s="10">
        <f t="shared" si="14"/>
        <v>240</v>
      </c>
      <c r="Z30" s="11">
        <f t="shared" si="15"/>
        <v>100.11624425597931</v>
      </c>
      <c r="AA30" s="12">
        <f t="shared" si="16"/>
        <v>8.945491752897626E-2</v>
      </c>
      <c r="AB30" s="11">
        <f t="shared" si="17"/>
        <v>2.506364411735313E-2</v>
      </c>
      <c r="AC30" s="12">
        <f t="shared" si="18"/>
        <v>5.0476908794212447E-4</v>
      </c>
      <c r="AD30" s="27">
        <f>$V$11</f>
        <v>83.333333333333343</v>
      </c>
      <c r="AE30" s="21">
        <f>$V$12</f>
        <v>12.12121212121211</v>
      </c>
      <c r="AK30" s="10">
        <f t="shared" si="19"/>
        <v>240</v>
      </c>
      <c r="AL30" s="11">
        <f t="shared" si="22"/>
        <v>61.267373288120041</v>
      </c>
      <c r="AM30" s="12">
        <f t="shared" si="20"/>
        <v>4.179868920254811E-2</v>
      </c>
      <c r="AN30" s="11">
        <f t="shared" si="23"/>
        <v>0.31776593381957469</v>
      </c>
      <c r="AO30" s="12">
        <f t="shared" si="24"/>
        <v>3.5803873945931958E-3</v>
      </c>
      <c r="AP30" s="31">
        <f t="shared" si="4"/>
        <v>50</v>
      </c>
      <c r="AQ30" s="21">
        <f t="shared" si="5"/>
        <v>1</v>
      </c>
    </row>
    <row r="31" spans="2:43" s="2" customFormat="1" ht="17.25" customHeight="1" x14ac:dyDescent="0.25">
      <c r="B31" s="10">
        <f t="shared" si="6"/>
        <v>260</v>
      </c>
      <c r="C31" s="11">
        <f t="shared" si="7"/>
        <v>89.871752882160237</v>
      </c>
      <c r="D31" s="12">
        <f t="shared" si="2"/>
        <v>-8.952512057552231E-2</v>
      </c>
      <c r="E31" s="11">
        <f t="shared" si="8"/>
        <v>8.0588857779791176</v>
      </c>
      <c r="F31" s="12">
        <f t="shared" si="3"/>
        <v>6.4346903498183394E-2</v>
      </c>
      <c r="G31" s="31">
        <f>$J$12</f>
        <v>50.000000000000043</v>
      </c>
      <c r="H31" s="21">
        <f>$J$13</f>
        <v>18</v>
      </c>
      <c r="N31" s="10">
        <f t="shared" si="9"/>
        <v>260</v>
      </c>
      <c r="O31" s="11">
        <f t="shared" si="10"/>
        <v>101.90534260655883</v>
      </c>
      <c r="P31" s="12">
        <f t="shared" si="11"/>
        <v>7.4273315571868892E-2</v>
      </c>
      <c r="Q31" s="11">
        <f t="shared" si="12"/>
        <v>3.515902587619562E-2</v>
      </c>
      <c r="R31" s="12">
        <f t="shared" si="13"/>
        <v>7.8356850553233572E-4</v>
      </c>
      <c r="S31" s="27">
        <f>$V$11</f>
        <v>83.333333333333343</v>
      </c>
      <c r="T31" s="21">
        <f>$V$12</f>
        <v>12.12121212121211</v>
      </c>
      <c r="V31" s="58">
        <f t="shared" si="0"/>
        <v>3.515902587619562E-2</v>
      </c>
      <c r="W31" s="61">
        <f t="shared" si="1"/>
        <v>101.90534260655883</v>
      </c>
      <c r="Y31" s="10">
        <f t="shared" si="14"/>
        <v>260</v>
      </c>
      <c r="Z31" s="11">
        <f t="shared" si="15"/>
        <v>101.90534260655883</v>
      </c>
      <c r="AA31" s="12">
        <f t="shared" si="16"/>
        <v>7.4273315571868892E-2</v>
      </c>
      <c r="AB31" s="11">
        <f t="shared" si="17"/>
        <v>3.515902587619562E-2</v>
      </c>
      <c r="AC31" s="12">
        <f t="shared" si="18"/>
        <v>7.8356850553233572E-4</v>
      </c>
      <c r="AD31" s="27">
        <f>$V$11</f>
        <v>83.333333333333343</v>
      </c>
      <c r="AE31" s="21">
        <f>$V$12</f>
        <v>12.12121212121211</v>
      </c>
      <c r="AK31" s="10">
        <f t="shared" si="19"/>
        <v>260</v>
      </c>
      <c r="AL31" s="11">
        <f t="shared" si="22"/>
        <v>62.103347072171005</v>
      </c>
      <c r="AM31" s="12">
        <f t="shared" si="20"/>
        <v>3.7921938176076489E-2</v>
      </c>
      <c r="AN31" s="11">
        <f t="shared" si="23"/>
        <v>0.3893736817114386</v>
      </c>
      <c r="AO31" s="12">
        <f t="shared" si="24"/>
        <v>4.7127248105225845E-3</v>
      </c>
      <c r="AP31" s="31">
        <f t="shared" si="4"/>
        <v>50</v>
      </c>
      <c r="AQ31" s="21">
        <f t="shared" si="5"/>
        <v>1</v>
      </c>
    </row>
    <row r="32" spans="2:43" s="2" customFormat="1" ht="17.25" customHeight="1" x14ac:dyDescent="0.25">
      <c r="B32" s="10">
        <f t="shared" si="6"/>
        <v>280</v>
      </c>
      <c r="C32" s="11">
        <f t="shared" si="7"/>
        <v>88.081250470649792</v>
      </c>
      <c r="D32" s="12">
        <f t="shared" si="2"/>
        <v>-0.10470240927773239</v>
      </c>
      <c r="E32" s="11">
        <f t="shared" si="8"/>
        <v>9.3458238479427855</v>
      </c>
      <c r="F32" s="12">
        <f t="shared" si="3"/>
        <v>7.257261853825614E-2</v>
      </c>
      <c r="G32" s="31">
        <f>$J$12</f>
        <v>50.000000000000043</v>
      </c>
      <c r="H32" s="21">
        <f>$J$13</f>
        <v>18</v>
      </c>
      <c r="N32" s="10">
        <f t="shared" si="9"/>
        <v>280</v>
      </c>
      <c r="O32" s="11">
        <f t="shared" si="10"/>
        <v>103.39080891799621</v>
      </c>
      <c r="P32" s="12">
        <f t="shared" si="11"/>
        <v>6.1069794690257716E-2</v>
      </c>
      <c r="Q32" s="11">
        <f t="shared" si="12"/>
        <v>5.0830395986842331E-2</v>
      </c>
      <c r="R32" s="12">
        <f t="shared" si="13"/>
        <v>1.223435311757802E-3</v>
      </c>
      <c r="S32" s="27">
        <f>$V$11</f>
        <v>83.333333333333343</v>
      </c>
      <c r="T32" s="21">
        <f>$V$12</f>
        <v>12.12121212121211</v>
      </c>
      <c r="V32" s="58">
        <f t="shared" si="0"/>
        <v>5.0830395986842331E-2</v>
      </c>
      <c r="W32" s="61">
        <f t="shared" si="1"/>
        <v>103.39080891799621</v>
      </c>
      <c r="Y32" s="10">
        <f t="shared" si="14"/>
        <v>280</v>
      </c>
      <c r="Z32" s="11">
        <f t="shared" si="15"/>
        <v>103.39080891799621</v>
      </c>
      <c r="AA32" s="12">
        <f t="shared" si="16"/>
        <v>6.1069794690257716E-2</v>
      </c>
      <c r="AB32" s="11">
        <f t="shared" si="17"/>
        <v>5.0830395986842331E-2</v>
      </c>
      <c r="AC32" s="12">
        <f t="shared" si="18"/>
        <v>1.223435311757802E-3</v>
      </c>
      <c r="AD32" s="27">
        <f>$V$11</f>
        <v>83.333333333333343</v>
      </c>
      <c r="AE32" s="21">
        <f>$V$12</f>
        <v>12.12121212121211</v>
      </c>
      <c r="AK32" s="10">
        <f t="shared" si="19"/>
        <v>280</v>
      </c>
      <c r="AL32" s="11">
        <f t="shared" si="22"/>
        <v>62.861785835692537</v>
      </c>
      <c r="AM32" s="12">
        <f t="shared" si="20"/>
        <v>3.2460054891060464E-2</v>
      </c>
      <c r="AN32" s="11">
        <f t="shared" si="23"/>
        <v>0.48362817792189028</v>
      </c>
      <c r="AO32" s="12">
        <f t="shared" si="24"/>
        <v>6.2203220485375528E-3</v>
      </c>
      <c r="AP32" s="31">
        <f t="shared" si="4"/>
        <v>50</v>
      </c>
      <c r="AQ32" s="21">
        <f t="shared" si="5"/>
        <v>1</v>
      </c>
    </row>
    <row r="33" spans="2:43" s="2" customFormat="1" ht="17.25" customHeight="1" x14ac:dyDescent="0.25">
      <c r="B33" s="10">
        <f t="shared" si="6"/>
        <v>300</v>
      </c>
      <c r="C33" s="11">
        <f t="shared" si="7"/>
        <v>85.987202285095151</v>
      </c>
      <c r="D33" s="12">
        <f t="shared" si="2"/>
        <v>-0.12214411801937503</v>
      </c>
      <c r="E33" s="11">
        <f t="shared" si="8"/>
        <v>10.797276218707909</v>
      </c>
      <c r="F33" s="12">
        <f t="shared" si="3"/>
        <v>8.0961576993691553E-2</v>
      </c>
      <c r="G33" s="31">
        <f>$J$12</f>
        <v>50.000000000000043</v>
      </c>
      <c r="H33" s="21">
        <f>$J$13</f>
        <v>18</v>
      </c>
      <c r="N33" s="10">
        <f t="shared" si="9"/>
        <v>300</v>
      </c>
      <c r="O33" s="11">
        <f t="shared" si="10"/>
        <v>104.61220481180136</v>
      </c>
      <c r="P33" s="12">
        <f t="shared" si="11"/>
        <v>4.9663571134866351E-2</v>
      </c>
      <c r="Q33" s="11">
        <f t="shared" si="12"/>
        <v>7.5299102221998371E-2</v>
      </c>
      <c r="R33" s="12">
        <f t="shared" si="13"/>
        <v>1.922735902351114E-3</v>
      </c>
      <c r="S33" s="27">
        <f>$V$11</f>
        <v>83.333333333333343</v>
      </c>
      <c r="T33" s="21">
        <f>$V$12</f>
        <v>12.12121212121211</v>
      </c>
      <c r="V33" s="58">
        <f t="shared" si="0"/>
        <v>7.5299102221998371E-2</v>
      </c>
      <c r="W33" s="61">
        <f t="shared" si="1"/>
        <v>104.61220481180136</v>
      </c>
      <c r="Y33" s="10">
        <f t="shared" si="14"/>
        <v>300</v>
      </c>
      <c r="Z33" s="11">
        <f t="shared" si="15"/>
        <v>104.61220481180136</v>
      </c>
      <c r="AA33" s="12">
        <f t="shared" si="16"/>
        <v>4.9663571134866351E-2</v>
      </c>
      <c r="AB33" s="11">
        <f t="shared" si="17"/>
        <v>7.5299102221998371E-2</v>
      </c>
      <c r="AC33" s="12">
        <f t="shared" si="18"/>
        <v>1.922735902351114E-3</v>
      </c>
      <c r="AD33" s="27">
        <f>$V$11</f>
        <v>83.333333333333343</v>
      </c>
      <c r="AE33" s="21">
        <f>$V$12</f>
        <v>12.12121212121211</v>
      </c>
      <c r="AK33" s="10">
        <f t="shared" si="19"/>
        <v>300</v>
      </c>
      <c r="AL33" s="11">
        <f t="shared" si="22"/>
        <v>63.510986933513749</v>
      </c>
      <c r="AM33" s="12">
        <f t="shared" si="20"/>
        <v>2.4894108197899195E-2</v>
      </c>
      <c r="AN33" s="11">
        <f t="shared" si="23"/>
        <v>0.60803461889264132</v>
      </c>
      <c r="AO33" s="12">
        <f t="shared" si="24"/>
        <v>8.2151477909824799E-3</v>
      </c>
      <c r="AP33" s="31">
        <f t="shared" si="4"/>
        <v>50</v>
      </c>
      <c r="AQ33" s="21">
        <f t="shared" si="5"/>
        <v>1</v>
      </c>
    </row>
    <row r="34" spans="2:43" s="2" customFormat="1" ht="17.25" customHeight="1" x14ac:dyDescent="0.25">
      <c r="B34" s="10">
        <f t="shared" si="6"/>
        <v>320</v>
      </c>
      <c r="C34" s="11">
        <f t="shared" si="7"/>
        <v>83.544319924707651</v>
      </c>
      <c r="D34" s="12">
        <f t="shared" si="2"/>
        <v>-0.14202482908498587</v>
      </c>
      <c r="E34" s="11">
        <f t="shared" si="8"/>
        <v>12.416507758581741</v>
      </c>
      <c r="F34" s="12">
        <f t="shared" si="3"/>
        <v>8.9049406513771912E-2</v>
      </c>
      <c r="G34" s="31">
        <f>$J$12</f>
        <v>50.000000000000043</v>
      </c>
      <c r="H34" s="21">
        <f>$J$13</f>
        <v>18</v>
      </c>
      <c r="N34" s="10">
        <f t="shared" si="9"/>
        <v>320</v>
      </c>
      <c r="O34" s="11">
        <f t="shared" si="10"/>
        <v>105.6054762344987</v>
      </c>
      <c r="P34" s="12">
        <f t="shared" si="11"/>
        <v>3.9787010643725404E-2</v>
      </c>
      <c r="Q34" s="11">
        <f t="shared" si="12"/>
        <v>0.11375382026902064</v>
      </c>
      <c r="R34" s="12">
        <f t="shared" si="13"/>
        <v>3.0402496087021287E-3</v>
      </c>
      <c r="S34" s="27">
        <f>$V$11</f>
        <v>83.333333333333343</v>
      </c>
      <c r="T34" s="21">
        <f>$V$12</f>
        <v>12.12121212121211</v>
      </c>
      <c r="V34" s="58">
        <f t="shared" si="0"/>
        <v>0.11375382026902064</v>
      </c>
      <c r="W34" s="61">
        <f t="shared" si="1"/>
        <v>105.6054762344987</v>
      </c>
      <c r="Y34" s="10">
        <f t="shared" si="14"/>
        <v>320</v>
      </c>
      <c r="Z34" s="11">
        <f t="shared" si="15"/>
        <v>105.6054762344987</v>
      </c>
      <c r="AA34" s="12">
        <f t="shared" si="16"/>
        <v>3.9787010643725404E-2</v>
      </c>
      <c r="AB34" s="11">
        <f t="shared" si="17"/>
        <v>0.11375382026902064</v>
      </c>
      <c r="AC34" s="12">
        <f t="shared" si="18"/>
        <v>3.0402496087021287E-3</v>
      </c>
      <c r="AD34" s="27">
        <f>$V$11</f>
        <v>83.333333333333343</v>
      </c>
      <c r="AE34" s="21">
        <f>$V$12</f>
        <v>12.12121212121211</v>
      </c>
      <c r="AK34" s="10">
        <f t="shared" si="19"/>
        <v>320</v>
      </c>
      <c r="AL34" s="11">
        <f t="shared" si="22"/>
        <v>64.008869097471731</v>
      </c>
      <c r="AM34" s="12">
        <f t="shared" si="20"/>
        <v>1.4572414378653913E-2</v>
      </c>
      <c r="AN34" s="11">
        <f t="shared" si="23"/>
        <v>0.77233757471229092</v>
      </c>
      <c r="AO34" s="12">
        <f t="shared" si="24"/>
        <v>1.0819575983203274E-2</v>
      </c>
      <c r="AP34" s="31">
        <f t="shared" si="4"/>
        <v>50</v>
      </c>
      <c r="AQ34" s="21">
        <f t="shared" si="5"/>
        <v>1</v>
      </c>
    </row>
    <row r="35" spans="2:43" s="2" customFormat="1" ht="17.25" customHeight="1" x14ac:dyDescent="0.25">
      <c r="B35" s="10">
        <f t="shared" si="6"/>
        <v>340</v>
      </c>
      <c r="C35" s="11">
        <f t="shared" si="7"/>
        <v>80.70382334300794</v>
      </c>
      <c r="D35" s="12">
        <f t="shared" si="2"/>
        <v>-0.16442928414094238</v>
      </c>
      <c r="E35" s="11">
        <f t="shared" si="8"/>
        <v>14.19749588885718</v>
      </c>
      <c r="F35" s="12">
        <f t="shared" si="3"/>
        <v>9.6118860179923216E-2</v>
      </c>
      <c r="G35" s="31">
        <f>$J$12</f>
        <v>50.000000000000043</v>
      </c>
      <c r="H35" s="21">
        <f>$J$13</f>
        <v>18</v>
      </c>
      <c r="N35" s="10">
        <f t="shared" si="9"/>
        <v>340</v>
      </c>
      <c r="O35" s="11">
        <f t="shared" si="10"/>
        <v>106.4012164473732</v>
      </c>
      <c r="P35" s="12">
        <f t="shared" si="11"/>
        <v>3.1095795796552639E-2</v>
      </c>
      <c r="Q35" s="11">
        <f t="shared" si="12"/>
        <v>0.1745588124430632</v>
      </c>
      <c r="R35" s="12">
        <f t="shared" si="13"/>
        <v>4.8320427383546256E-3</v>
      </c>
      <c r="S35" s="27">
        <f>$V$11</f>
        <v>83.333333333333343</v>
      </c>
      <c r="T35" s="21">
        <f>$V$12</f>
        <v>12.12121212121211</v>
      </c>
      <c r="V35" s="58">
        <f t="shared" si="0"/>
        <v>0.1745588124430632</v>
      </c>
      <c r="W35" s="61">
        <f t="shared" si="1"/>
        <v>106.4012164473732</v>
      </c>
      <c r="Y35" s="10">
        <f t="shared" si="14"/>
        <v>340</v>
      </c>
      <c r="Z35" s="11">
        <f t="shared" si="15"/>
        <v>106.4012164473732</v>
      </c>
      <c r="AA35" s="12">
        <f t="shared" si="16"/>
        <v>3.1095795796552639E-2</v>
      </c>
      <c r="AB35" s="11">
        <f t="shared" si="17"/>
        <v>0.1745588124430632</v>
      </c>
      <c r="AC35" s="12">
        <f t="shared" si="18"/>
        <v>4.8320427383546256E-3</v>
      </c>
      <c r="AD35" s="27">
        <f>$V$11</f>
        <v>83.333333333333343</v>
      </c>
      <c r="AE35" s="21">
        <f>$V$12</f>
        <v>12.12121212121211</v>
      </c>
      <c r="AK35" s="10">
        <f t="shared" si="19"/>
        <v>340</v>
      </c>
      <c r="AL35" s="11">
        <f t="shared" si="22"/>
        <v>64.300317385044806</v>
      </c>
      <c r="AM35" s="12">
        <f t="shared" si="20"/>
        <v>7.2472280881717699E-4</v>
      </c>
      <c r="AN35" s="11">
        <f t="shared" si="23"/>
        <v>0.98872909437635637</v>
      </c>
      <c r="AO35" s="12">
        <f t="shared" si="24"/>
        <v>1.4139139857409812E-2</v>
      </c>
      <c r="AP35" s="31">
        <f t="shared" si="4"/>
        <v>50</v>
      </c>
      <c r="AQ35" s="21">
        <f t="shared" si="5"/>
        <v>1</v>
      </c>
    </row>
    <row r="36" spans="2:43" s="2" customFormat="1" ht="17.25" customHeight="1" x14ac:dyDescent="0.25">
      <c r="B36" s="10">
        <f t="shared" si="6"/>
        <v>360</v>
      </c>
      <c r="C36" s="11">
        <f t="shared" si="7"/>
        <v>77.415237660189092</v>
      </c>
      <c r="D36" s="12">
        <f t="shared" si="2"/>
        <v>-0.18926935280696933</v>
      </c>
      <c r="E36" s="11">
        <f t="shared" si="8"/>
        <v>16.119873092455645</v>
      </c>
      <c r="F36" s="12">
        <f t="shared" si="3"/>
        <v>0.10111055319661344</v>
      </c>
      <c r="G36" s="31">
        <f>$J$12</f>
        <v>50.000000000000043</v>
      </c>
      <c r="H36" s="21">
        <f>$J$13</f>
        <v>18</v>
      </c>
      <c r="N36" s="10">
        <f t="shared" si="9"/>
        <v>360</v>
      </c>
      <c r="O36" s="11">
        <f t="shared" si="10"/>
        <v>107.02313236330426</v>
      </c>
      <c r="P36" s="12">
        <f t="shared" si="11"/>
        <v>2.3158135979322644E-2</v>
      </c>
      <c r="Q36" s="11">
        <f t="shared" si="12"/>
        <v>0.2711996672101557</v>
      </c>
      <c r="R36" s="12">
        <f t="shared" si="13"/>
        <v>7.7095987358442968E-3</v>
      </c>
      <c r="S36" s="27">
        <f>$V$11</f>
        <v>83.333333333333343</v>
      </c>
      <c r="T36" s="21">
        <f>$V$12</f>
        <v>12.12121212121211</v>
      </c>
      <c r="V36" s="58">
        <f t="shared" si="0"/>
        <v>0.2711996672101557</v>
      </c>
      <c r="W36" s="61">
        <f t="shared" si="1"/>
        <v>107.02313236330426</v>
      </c>
      <c r="Y36" s="10">
        <f t="shared" si="14"/>
        <v>360</v>
      </c>
      <c r="Z36" s="11">
        <f t="shared" si="15"/>
        <v>107.02313236330426</v>
      </c>
      <c r="AA36" s="12">
        <f t="shared" si="16"/>
        <v>2.3158135979322644E-2</v>
      </c>
      <c r="AB36" s="11">
        <f t="shared" si="17"/>
        <v>0.2711996672101557</v>
      </c>
      <c r="AC36" s="12">
        <f t="shared" si="18"/>
        <v>7.7095987358442968E-3</v>
      </c>
      <c r="AD36" s="27">
        <f>$V$11</f>
        <v>83.333333333333343</v>
      </c>
      <c r="AE36" s="21">
        <f>$V$12</f>
        <v>12.12121212121211</v>
      </c>
      <c r="AK36" s="10">
        <f t="shared" si="19"/>
        <v>360</v>
      </c>
      <c r="AL36" s="11">
        <f t="shared" si="22"/>
        <v>64.314811841221143</v>
      </c>
      <c r="AM36" s="12">
        <f t="shared" si="20"/>
        <v>-1.7462236216055652E-2</v>
      </c>
      <c r="AN36" s="11">
        <f t="shared" si="23"/>
        <v>1.2715118915245527</v>
      </c>
      <c r="AO36" s="12">
        <f t="shared" si="24"/>
        <v>1.8201453481049165E-2</v>
      </c>
      <c r="AP36" s="31">
        <f t="shared" si="4"/>
        <v>50</v>
      </c>
      <c r="AQ36" s="21">
        <f t="shared" si="5"/>
        <v>1</v>
      </c>
    </row>
    <row r="37" spans="2:43" s="2" customFormat="1" ht="17.25" customHeight="1" x14ac:dyDescent="0.25">
      <c r="B37" s="10">
        <f t="shared" si="6"/>
        <v>380</v>
      </c>
      <c r="C37" s="11">
        <f t="shared" si="7"/>
        <v>73.629850604049707</v>
      </c>
      <c r="D37" s="12">
        <f t="shared" si="2"/>
        <v>-0.21614860124646595</v>
      </c>
      <c r="E37" s="11">
        <f t="shared" si="8"/>
        <v>18.142084156387913</v>
      </c>
      <c r="F37" s="12">
        <f t="shared" si="3"/>
        <v>0.1025219428625368</v>
      </c>
      <c r="G37" s="31">
        <f>$J$12</f>
        <v>50.000000000000043</v>
      </c>
      <c r="H37" s="21">
        <f>$J$13</f>
        <v>18</v>
      </c>
      <c r="N37" s="10">
        <f t="shared" si="9"/>
        <v>380</v>
      </c>
      <c r="O37" s="11">
        <f t="shared" si="10"/>
        <v>107.48629508289071</v>
      </c>
      <c r="P37" s="12">
        <f t="shared" si="11"/>
        <v>1.5417866460163498E-2</v>
      </c>
      <c r="Q37" s="11">
        <f t="shared" si="12"/>
        <v>0.42539164192704165</v>
      </c>
      <c r="R37" s="12">
        <f t="shared" si="13"/>
        <v>1.2329361667254277E-2</v>
      </c>
      <c r="S37" s="27">
        <f>$V$11</f>
        <v>83.333333333333343</v>
      </c>
      <c r="T37" s="21">
        <f>$V$12</f>
        <v>12.12121212121211</v>
      </c>
      <c r="V37" s="58">
        <f t="shared" si="0"/>
        <v>0.42539164192704165</v>
      </c>
      <c r="W37" s="61">
        <f t="shared" si="1"/>
        <v>107.48629508289071</v>
      </c>
      <c r="Y37" s="10">
        <f t="shared" si="14"/>
        <v>380</v>
      </c>
      <c r="Z37" s="11">
        <f t="shared" si="15"/>
        <v>107.48629508289071</v>
      </c>
      <c r="AA37" s="12">
        <f t="shared" si="16"/>
        <v>1.5417866460163498E-2</v>
      </c>
      <c r="AB37" s="11">
        <f t="shared" si="17"/>
        <v>0.42539164192704165</v>
      </c>
      <c r="AC37" s="12">
        <f t="shared" si="18"/>
        <v>1.2329361667254277E-2</v>
      </c>
      <c r="AD37" s="27">
        <f>$V$11</f>
        <v>83.333333333333343</v>
      </c>
      <c r="AE37" s="21">
        <f>$V$12</f>
        <v>12.12121212121211</v>
      </c>
      <c r="AK37" s="10">
        <f t="shared" si="19"/>
        <v>380</v>
      </c>
      <c r="AL37" s="11">
        <f t="shared" si="22"/>
        <v>63.965567116900033</v>
      </c>
      <c r="AM37" s="12">
        <f t="shared" si="20"/>
        <v>-4.0652738005693939E-2</v>
      </c>
      <c r="AN37" s="11">
        <f t="shared" si="23"/>
        <v>1.635540961145536</v>
      </c>
      <c r="AO37" s="12">
        <f t="shared" si="24"/>
        <v>2.2841257065317158E-2</v>
      </c>
      <c r="AP37" s="31">
        <f t="shared" si="4"/>
        <v>50</v>
      </c>
      <c r="AQ37" s="21">
        <f t="shared" si="5"/>
        <v>1</v>
      </c>
    </row>
    <row r="38" spans="2:43" s="2" customFormat="1" ht="17.25" customHeight="1" x14ac:dyDescent="0.25">
      <c r="B38" s="10">
        <f t="shared" si="6"/>
        <v>400</v>
      </c>
      <c r="C38" s="11">
        <f t="shared" si="7"/>
        <v>69.306878579120394</v>
      </c>
      <c r="D38" s="12">
        <f t="shared" si="2"/>
        <v>-0.24414656635489418</v>
      </c>
      <c r="E38" s="11">
        <f t="shared" si="8"/>
        <v>20.192523013638649</v>
      </c>
      <c r="F38" s="12">
        <f t="shared" si="3"/>
        <v>9.8315454350275111E-2</v>
      </c>
      <c r="G38" s="31">
        <f>$J$12</f>
        <v>50.000000000000043</v>
      </c>
      <c r="H38" s="21">
        <f>$J$13</f>
        <v>18</v>
      </c>
      <c r="N38" s="10">
        <f t="shared" si="9"/>
        <v>400</v>
      </c>
      <c r="O38" s="11">
        <f t="shared" si="10"/>
        <v>107.79465241209398</v>
      </c>
      <c r="P38" s="12">
        <f t="shared" si="11"/>
        <v>7.124188386552403E-3</v>
      </c>
      <c r="Q38" s="11">
        <f t="shared" si="12"/>
        <v>0.67197887527212719</v>
      </c>
      <c r="R38" s="12">
        <f t="shared" si="13"/>
        <v>1.9724987618661843E-2</v>
      </c>
      <c r="S38" s="27">
        <f>$V$11</f>
        <v>83.333333333333343</v>
      </c>
      <c r="T38" s="21">
        <f>$V$12</f>
        <v>12.12121212121211</v>
      </c>
      <c r="V38" s="58">
        <f t="shared" si="0"/>
        <v>0.67197887527212719</v>
      </c>
      <c r="W38" s="61">
        <f t="shared" si="1"/>
        <v>107.79465241209398</v>
      </c>
      <c r="Y38" s="10">
        <f t="shared" si="14"/>
        <v>400</v>
      </c>
      <c r="Z38" s="11">
        <f t="shared" si="15"/>
        <v>107.79465241209398</v>
      </c>
      <c r="AA38" s="12">
        <f t="shared" si="16"/>
        <v>7.124188386552403E-3</v>
      </c>
      <c r="AB38" s="11">
        <f t="shared" si="17"/>
        <v>0.67197887527212719</v>
      </c>
      <c r="AC38" s="12">
        <f t="shared" si="18"/>
        <v>1.9724987618661843E-2</v>
      </c>
      <c r="AD38" s="27">
        <f>$V$11</f>
        <v>83.333333333333343</v>
      </c>
      <c r="AE38" s="21">
        <f>$V$12</f>
        <v>12.12121212121211</v>
      </c>
      <c r="AK38" s="10">
        <f t="shared" si="19"/>
        <v>400</v>
      </c>
      <c r="AL38" s="11">
        <f t="shared" si="22"/>
        <v>63.152512356786154</v>
      </c>
      <c r="AM38" s="12">
        <f t="shared" si="20"/>
        <v>-6.8985663783226625E-2</v>
      </c>
      <c r="AN38" s="11">
        <f t="shared" si="23"/>
        <v>2.0923661024518792</v>
      </c>
      <c r="AO38" s="12">
        <f t="shared" si="24"/>
        <v>2.7519871017418818E-2</v>
      </c>
      <c r="AP38" s="31">
        <f t="shared" si="4"/>
        <v>50</v>
      </c>
      <c r="AQ38" s="21">
        <f t="shared" si="5"/>
        <v>1</v>
      </c>
    </row>
    <row r="39" spans="2:43" s="2" customFormat="1" ht="17.25" customHeight="1" x14ac:dyDescent="0.25">
      <c r="B39" s="10">
        <f t="shared" si="6"/>
        <v>420</v>
      </c>
      <c r="C39" s="11">
        <f t="shared" si="7"/>
        <v>64.423947252022515</v>
      </c>
      <c r="D39" s="12">
        <f t="shared" si="2"/>
        <v>-0.27148771563629193</v>
      </c>
      <c r="E39" s="11">
        <f t="shared" si="8"/>
        <v>22.158832100644151</v>
      </c>
      <c r="F39" s="12">
        <f t="shared" si="3"/>
        <v>8.5891124345712999E-2</v>
      </c>
      <c r="G39" s="31">
        <f>$J$12</f>
        <v>50.000000000000043</v>
      </c>
      <c r="H39" s="21">
        <f>$J$13</f>
        <v>18</v>
      </c>
      <c r="N39" s="10">
        <f t="shared" si="9"/>
        <v>420</v>
      </c>
      <c r="O39" s="11">
        <f t="shared" si="10"/>
        <v>107.93713617982503</v>
      </c>
      <c r="P39" s="12">
        <f t="shared" si="11"/>
        <v>-2.7807467658551854E-3</v>
      </c>
      <c r="Q39" s="11">
        <f t="shared" si="12"/>
        <v>1.0664786276453642</v>
      </c>
      <c r="R39" s="12">
        <f t="shared" si="13"/>
        <v>3.148731587350026E-2</v>
      </c>
      <c r="S39" s="27">
        <f>$V$11</f>
        <v>83.333333333333343</v>
      </c>
      <c r="T39" s="21">
        <f>$V$12</f>
        <v>12.12121212121211</v>
      </c>
      <c r="V39" s="58">
        <f t="shared" si="0"/>
        <v>1.0664786276453642</v>
      </c>
      <c r="W39" s="61">
        <f t="shared" si="1"/>
        <v>107.93713617982503</v>
      </c>
      <c r="Y39" s="10">
        <f t="shared" si="14"/>
        <v>420</v>
      </c>
      <c r="Z39" s="11">
        <f t="shared" si="15"/>
        <v>107.93713617982503</v>
      </c>
      <c r="AA39" s="12">
        <f t="shared" si="16"/>
        <v>-2.7807467658551854E-3</v>
      </c>
      <c r="AB39" s="11">
        <f t="shared" si="17"/>
        <v>1.0664786276453642</v>
      </c>
      <c r="AC39" s="12">
        <f t="shared" si="18"/>
        <v>3.148731587350026E-2</v>
      </c>
      <c r="AD39" s="27">
        <f>$V$11</f>
        <v>83.333333333333343</v>
      </c>
      <c r="AE39" s="21">
        <f>$V$12</f>
        <v>12.12121212121211</v>
      </c>
      <c r="AK39" s="10">
        <f t="shared" si="19"/>
        <v>420</v>
      </c>
      <c r="AL39" s="11">
        <f t="shared" si="22"/>
        <v>61.772799081121619</v>
      </c>
      <c r="AM39" s="12">
        <f t="shared" si="20"/>
        <v>-0.10147810103173574</v>
      </c>
      <c r="AN39" s="11">
        <f t="shared" si="23"/>
        <v>2.6427635228002555</v>
      </c>
      <c r="AO39" s="12">
        <f t="shared" si="24"/>
        <v>3.1112723972844591E-2</v>
      </c>
      <c r="AP39" s="31">
        <f t="shared" si="4"/>
        <v>50</v>
      </c>
      <c r="AQ39" s="21">
        <f t="shared" si="5"/>
        <v>1</v>
      </c>
    </row>
    <row r="40" spans="2:43" s="2" customFormat="1" ht="17.25" customHeight="1" x14ac:dyDescent="0.25">
      <c r="B40" s="10">
        <f t="shared" si="6"/>
        <v>440</v>
      </c>
      <c r="C40" s="11">
        <f t="shared" si="7"/>
        <v>58.994192939296674</v>
      </c>
      <c r="D40" s="12">
        <f t="shared" si="2"/>
        <v>-0.2950675826485627</v>
      </c>
      <c r="E40" s="11">
        <f t="shared" si="8"/>
        <v>23.876654587558413</v>
      </c>
      <c r="F40" s="12">
        <f t="shared" si="3"/>
        <v>6.2251974827617129E-2</v>
      </c>
      <c r="G40" s="31">
        <f>$J$12</f>
        <v>50.000000000000043</v>
      </c>
      <c r="H40" s="21">
        <f>$J$13</f>
        <v>18</v>
      </c>
      <c r="N40" s="10">
        <f t="shared" si="9"/>
        <v>440</v>
      </c>
      <c r="O40" s="11">
        <f t="shared" si="10"/>
        <v>107.88152124450792</v>
      </c>
      <c r="P40" s="12">
        <f t="shared" si="11"/>
        <v>-1.582147359341678E-2</v>
      </c>
      <c r="Q40" s="11">
        <f t="shared" si="12"/>
        <v>1.6962249451153695</v>
      </c>
      <c r="R40" s="12">
        <f t="shared" si="13"/>
        <v>4.9967098430776652E-2</v>
      </c>
      <c r="S40" s="27">
        <f>$V$11</f>
        <v>83.333333333333343</v>
      </c>
      <c r="T40" s="21">
        <f>$V$12</f>
        <v>12.12121212121211</v>
      </c>
      <c r="V40" s="58">
        <f t="shared" si="0"/>
        <v>1.6962249451153695</v>
      </c>
      <c r="W40" s="61">
        <f t="shared" si="1"/>
        <v>107.88152124450792</v>
      </c>
      <c r="Y40" s="10">
        <f t="shared" si="14"/>
        <v>440</v>
      </c>
      <c r="Z40" s="11">
        <f t="shared" si="15"/>
        <v>107.88152124450792</v>
      </c>
      <c r="AA40" s="12">
        <f t="shared" si="16"/>
        <v>-1.582147359341678E-2</v>
      </c>
      <c r="AB40" s="11">
        <f t="shared" si="17"/>
        <v>1.6962249451153695</v>
      </c>
      <c r="AC40" s="12">
        <f t="shared" si="18"/>
        <v>4.9967098430776652E-2</v>
      </c>
      <c r="AD40" s="27">
        <f>$V$11</f>
        <v>83.333333333333343</v>
      </c>
      <c r="AE40" s="21">
        <f>$V$12</f>
        <v>12.12121212121211</v>
      </c>
      <c r="AK40" s="10">
        <f t="shared" si="19"/>
        <v>440</v>
      </c>
      <c r="AL40" s="11">
        <f t="shared" si="22"/>
        <v>59.743237060486905</v>
      </c>
      <c r="AM40" s="12">
        <f t="shared" si="20"/>
        <v>-0.13531950745511923</v>
      </c>
      <c r="AN40" s="11">
        <f t="shared" si="23"/>
        <v>3.2650180022571473</v>
      </c>
      <c r="AO40" s="12">
        <f t="shared" si="24"/>
        <v>3.1811844402748757E-2</v>
      </c>
      <c r="AP40" s="31">
        <f t="shared" si="4"/>
        <v>50</v>
      </c>
      <c r="AQ40" s="21">
        <f t="shared" si="5"/>
        <v>1</v>
      </c>
    </row>
    <row r="41" spans="2:43" s="2" customFormat="1" ht="17.25" customHeight="1" x14ac:dyDescent="0.25">
      <c r="B41" s="10">
        <f t="shared" si="6"/>
        <v>460</v>
      </c>
      <c r="C41" s="11">
        <f t="shared" si="7"/>
        <v>53.092841286325424</v>
      </c>
      <c r="D41" s="12">
        <f t="shared" si="2"/>
        <v>-0.3098692659323472</v>
      </c>
      <c r="E41" s="11">
        <f t="shared" si="8"/>
        <v>25.121694084110757</v>
      </c>
      <c r="F41" s="12">
        <f t="shared" si="3"/>
        <v>2.4629549426430586E-2</v>
      </c>
      <c r="G41" s="31">
        <f>$J$12</f>
        <v>50.000000000000043</v>
      </c>
      <c r="H41" s="21">
        <f>$J$13</f>
        <v>18</v>
      </c>
      <c r="N41" s="10">
        <f t="shared" si="9"/>
        <v>460</v>
      </c>
      <c r="O41" s="11">
        <f t="shared" si="10"/>
        <v>107.56509177263959</v>
      </c>
      <c r="P41" s="12">
        <f t="shared" si="11"/>
        <v>-3.417967804240761E-2</v>
      </c>
      <c r="Q41" s="11">
        <f t="shared" si="12"/>
        <v>2.6955669137309024</v>
      </c>
      <c r="R41" s="12">
        <f t="shared" si="13"/>
        <v>7.8381991572616161E-2</v>
      </c>
      <c r="S41" s="27">
        <f>$V$11</f>
        <v>83.333333333333343</v>
      </c>
      <c r="T41" s="21">
        <f>$V$12</f>
        <v>12.12121212121211</v>
      </c>
      <c r="V41" s="58">
        <f t="shared" si="0"/>
        <v>2.6955669137309024</v>
      </c>
      <c r="W41" s="61">
        <f t="shared" si="1"/>
        <v>107.56509177263959</v>
      </c>
      <c r="Y41" s="10">
        <f t="shared" si="14"/>
        <v>460</v>
      </c>
      <c r="Z41" s="11">
        <f t="shared" si="15"/>
        <v>107.56509177263959</v>
      </c>
      <c r="AA41" s="12">
        <f t="shared" si="16"/>
        <v>-3.417967804240761E-2</v>
      </c>
      <c r="AB41" s="11">
        <f t="shared" si="17"/>
        <v>2.6955669137309024</v>
      </c>
      <c r="AC41" s="12">
        <f t="shared" si="18"/>
        <v>7.8381991572616161E-2</v>
      </c>
      <c r="AD41" s="27">
        <f>$V$11</f>
        <v>83.333333333333343</v>
      </c>
      <c r="AE41" s="21">
        <f>$V$12</f>
        <v>12.12121212121211</v>
      </c>
      <c r="AK41" s="10">
        <f t="shared" si="19"/>
        <v>460</v>
      </c>
      <c r="AL41" s="11">
        <f t="shared" si="22"/>
        <v>57.036846911384522</v>
      </c>
      <c r="AM41" s="12">
        <f t="shared" si="20"/>
        <v>-0.16547843102963825</v>
      </c>
      <c r="AN41" s="11">
        <f t="shared" si="23"/>
        <v>3.9012548903121225</v>
      </c>
      <c r="AO41" s="12">
        <f t="shared" si="24"/>
        <v>2.7452533425416648E-2</v>
      </c>
      <c r="AP41" s="31">
        <f t="shared" si="4"/>
        <v>50</v>
      </c>
      <c r="AQ41" s="21">
        <f t="shared" si="5"/>
        <v>1</v>
      </c>
    </row>
    <row r="42" spans="2:43" s="2" customFormat="1" ht="17.25" customHeight="1" x14ac:dyDescent="0.25">
      <c r="B42" s="10">
        <f t="shared" si="6"/>
        <v>480</v>
      </c>
      <c r="C42" s="11">
        <f t="shared" si="7"/>
        <v>46.89545596767848</v>
      </c>
      <c r="D42" s="12">
        <f t="shared" si="2"/>
        <v>-0.30850614413375421</v>
      </c>
      <c r="E42" s="11">
        <f t="shared" si="8"/>
        <v>25.614285072639369</v>
      </c>
      <c r="F42" s="12">
        <f t="shared" si="3"/>
        <v>-2.7953260769935984E-2</v>
      </c>
      <c r="G42" s="31">
        <f>$J$12</f>
        <v>50.000000000000043</v>
      </c>
      <c r="H42" s="21">
        <f>$J$13</f>
        <v>18</v>
      </c>
      <c r="N42" s="10">
        <f t="shared" si="9"/>
        <v>480</v>
      </c>
      <c r="O42" s="11">
        <f t="shared" si="10"/>
        <v>106.88149821179144</v>
      </c>
      <c r="P42" s="12">
        <f t="shared" si="11"/>
        <v>-6.0830662704188507E-2</v>
      </c>
      <c r="Q42" s="11">
        <f t="shared" si="12"/>
        <v>4.2632067451832256</v>
      </c>
      <c r="R42" s="12">
        <f t="shared" si="13"/>
        <v>0.12046883441583511</v>
      </c>
      <c r="S42" s="27">
        <f>$V$11</f>
        <v>83.333333333333343</v>
      </c>
      <c r="T42" s="21">
        <f>$V$12</f>
        <v>12.12121212121211</v>
      </c>
      <c r="V42" s="58">
        <f t="shared" si="0"/>
        <v>4.2632067451832256</v>
      </c>
      <c r="W42" s="61">
        <f t="shared" si="1"/>
        <v>106.88149821179144</v>
      </c>
      <c r="Y42" s="10">
        <f t="shared" si="14"/>
        <v>480</v>
      </c>
      <c r="Z42" s="11">
        <f t="shared" si="15"/>
        <v>106.88149821179144</v>
      </c>
      <c r="AA42" s="12">
        <f t="shared" si="16"/>
        <v>-6.0830662704188507E-2</v>
      </c>
      <c r="AB42" s="11">
        <f t="shared" si="17"/>
        <v>4.2632067451832256</v>
      </c>
      <c r="AC42" s="12">
        <f t="shared" si="18"/>
        <v>0.12046883441583511</v>
      </c>
      <c r="AD42" s="27">
        <f>$V$11</f>
        <v>83.333333333333343</v>
      </c>
      <c r="AE42" s="21">
        <f>$V$12</f>
        <v>12.12121212121211</v>
      </c>
      <c r="AK42" s="10">
        <f t="shared" si="19"/>
        <v>480</v>
      </c>
      <c r="AL42" s="11">
        <f t="shared" si="22"/>
        <v>53.727278290791759</v>
      </c>
      <c r="AM42" s="12">
        <f t="shared" si="20"/>
        <v>-0.18537552694701237</v>
      </c>
      <c r="AN42" s="11">
        <f t="shared" si="23"/>
        <v>4.450305558820455</v>
      </c>
      <c r="AO42" s="12">
        <f t="shared" si="24"/>
        <v>1.6587527296781368E-2</v>
      </c>
      <c r="AP42" s="31">
        <f t="shared" si="4"/>
        <v>50</v>
      </c>
      <c r="AQ42" s="21">
        <f t="shared" si="5"/>
        <v>1</v>
      </c>
    </row>
    <row r="43" spans="2:43" s="2" customFormat="1" ht="17.25" customHeight="1" x14ac:dyDescent="0.25">
      <c r="B43" s="10">
        <f t="shared" si="6"/>
        <v>500</v>
      </c>
      <c r="C43" s="11">
        <f t="shared" si="7"/>
        <v>40.725333085003399</v>
      </c>
      <c r="D43" s="12">
        <f t="shared" si="2"/>
        <v>-0.2815973311284794</v>
      </c>
      <c r="E43" s="11">
        <f t="shared" si="8"/>
        <v>25.055219857240651</v>
      </c>
      <c r="F43" s="12">
        <f t="shared" si="3"/>
        <v>-9.162239241229031E-2</v>
      </c>
      <c r="G43" s="31">
        <f>$J$12</f>
        <v>50.000000000000043</v>
      </c>
      <c r="H43" s="21">
        <f>$J$13</f>
        <v>18</v>
      </c>
      <c r="N43" s="10">
        <f t="shared" si="9"/>
        <v>500</v>
      </c>
      <c r="O43" s="11">
        <f t="shared" si="10"/>
        <v>105.66488495770767</v>
      </c>
      <c r="P43" s="12">
        <f t="shared" si="11"/>
        <v>-9.9368876517727245E-2</v>
      </c>
      <c r="Q43" s="11">
        <f t="shared" si="12"/>
        <v>6.6725834334999279</v>
      </c>
      <c r="R43" s="12">
        <f t="shared" si="13"/>
        <v>0.17881096969577825</v>
      </c>
      <c r="S43" s="27">
        <f>$V$11</f>
        <v>83.333333333333343</v>
      </c>
      <c r="T43" s="21">
        <f>$V$12</f>
        <v>12.12121212121211</v>
      </c>
      <c r="V43" s="58">
        <f t="shared" si="0"/>
        <v>6.6725834334999279</v>
      </c>
      <c r="W43" s="61">
        <f t="shared" si="1"/>
        <v>105.66488495770767</v>
      </c>
      <c r="Y43" s="10">
        <f t="shared" si="14"/>
        <v>500</v>
      </c>
      <c r="Z43" s="11">
        <f t="shared" si="15"/>
        <v>105.66488495770767</v>
      </c>
      <c r="AA43" s="12">
        <f t="shared" si="16"/>
        <v>-9.9368876517727245E-2</v>
      </c>
      <c r="AB43" s="11">
        <f t="shared" si="17"/>
        <v>6.6725834334999279</v>
      </c>
      <c r="AC43" s="12">
        <f t="shared" si="18"/>
        <v>0.17881096969577825</v>
      </c>
      <c r="AD43" s="27">
        <f>$V$11</f>
        <v>83.333333333333343</v>
      </c>
      <c r="AE43" s="21">
        <f>$V$12</f>
        <v>12.12121212121211</v>
      </c>
      <c r="AK43" s="10">
        <f t="shared" si="19"/>
        <v>500</v>
      </c>
      <c r="AL43" s="11">
        <f t="shared" si="22"/>
        <v>50.019767751851511</v>
      </c>
      <c r="AM43" s="12">
        <f t="shared" si="20"/>
        <v>-0.18917756798437141</v>
      </c>
      <c r="AN43" s="11">
        <f t="shared" si="23"/>
        <v>4.7820561047560819</v>
      </c>
      <c r="AO43" s="12">
        <f t="shared" si="24"/>
        <v>9.4530498418815556E-5</v>
      </c>
      <c r="AP43" s="31">
        <f t="shared" si="4"/>
        <v>50</v>
      </c>
      <c r="AQ43" s="21">
        <f t="shared" si="5"/>
        <v>1</v>
      </c>
    </row>
    <row r="44" spans="2:43" s="2" customFormat="1" ht="17.25" customHeight="1" x14ac:dyDescent="0.25">
      <c r="B44" s="10">
        <f t="shared" si="6"/>
        <v>520</v>
      </c>
      <c r="C44" s="11">
        <f t="shared" si="7"/>
        <v>35.093386462433813</v>
      </c>
      <c r="D44" s="12">
        <f t="shared" si="2"/>
        <v>-0.22030430917803356</v>
      </c>
      <c r="E44" s="11">
        <f t="shared" si="8"/>
        <v>23.222772008994845</v>
      </c>
      <c r="F44" s="12">
        <f t="shared" si="3"/>
        <v>-0.1535359904262168</v>
      </c>
      <c r="G44" s="31">
        <f>$J$12</f>
        <v>50.000000000000043</v>
      </c>
      <c r="H44" s="21">
        <f>$J$13</f>
        <v>18</v>
      </c>
      <c r="N44" s="10">
        <f t="shared" si="9"/>
        <v>520</v>
      </c>
      <c r="O44" s="11">
        <f t="shared" si="10"/>
        <v>103.67750742735312</v>
      </c>
      <c r="P44" s="12">
        <f t="shared" si="11"/>
        <v>-0.15292313255580747</v>
      </c>
      <c r="Q44" s="11">
        <f t="shared" si="12"/>
        <v>10.248802827415492</v>
      </c>
      <c r="R44" s="12">
        <f t="shared" si="13"/>
        <v>0.25020411477146753</v>
      </c>
      <c r="S44" s="27">
        <f>$V$11</f>
        <v>83.333333333333343</v>
      </c>
      <c r="T44" s="21">
        <f>$V$12</f>
        <v>12.12121212121211</v>
      </c>
      <c r="V44" s="58">
        <f t="shared" si="0"/>
        <v>10.248802827415492</v>
      </c>
      <c r="W44" s="61">
        <f t="shared" si="1"/>
        <v>103.67750742735312</v>
      </c>
      <c r="Y44" s="10">
        <f t="shared" si="14"/>
        <v>520</v>
      </c>
      <c r="Z44" s="11">
        <f t="shared" si="15"/>
        <v>103.67750742735312</v>
      </c>
      <c r="AA44" s="12">
        <f t="shared" si="16"/>
        <v>-0.15292313255580747</v>
      </c>
      <c r="AB44" s="11">
        <f t="shared" si="17"/>
        <v>10.248802827415492</v>
      </c>
      <c r="AC44" s="12">
        <f t="shared" si="18"/>
        <v>0.25020411477146753</v>
      </c>
      <c r="AD44" s="27">
        <f>$V$11</f>
        <v>83.333333333333343</v>
      </c>
      <c r="AE44" s="21">
        <f>$V$12</f>
        <v>12.12121212121211</v>
      </c>
      <c r="AK44" s="10">
        <f t="shared" si="19"/>
        <v>520</v>
      </c>
      <c r="AL44" s="11">
        <f t="shared" si="22"/>
        <v>46.236216392164081</v>
      </c>
      <c r="AM44" s="12">
        <f t="shared" si="20"/>
        <v>-0.17495537911841844</v>
      </c>
      <c r="AN44" s="11">
        <f t="shared" si="23"/>
        <v>4.7839467147244585</v>
      </c>
      <c r="AO44" s="12">
        <f t="shared" si="24"/>
        <v>-1.8005740225640415E-2</v>
      </c>
      <c r="AP44" s="31">
        <f t="shared" si="4"/>
        <v>50</v>
      </c>
      <c r="AQ44" s="21">
        <f t="shared" si="5"/>
        <v>1</v>
      </c>
    </row>
    <row r="45" spans="2:43" s="2" customFormat="1" ht="17.25" customHeight="1" x14ac:dyDescent="0.25">
      <c r="B45" s="10">
        <f t="shared" si="6"/>
        <v>540</v>
      </c>
      <c r="C45" s="11">
        <f t="shared" si="7"/>
        <v>30.687300278873142</v>
      </c>
      <c r="D45" s="12">
        <f t="shared" si="2"/>
        <v>-0.12185123889898708</v>
      </c>
      <c r="E45" s="11">
        <f t="shared" si="8"/>
        <v>20.152052200470507</v>
      </c>
      <c r="F45" s="12">
        <f t="shared" si="3"/>
        <v>-0.19130811346273946</v>
      </c>
      <c r="G45" s="31">
        <f>$J$12</f>
        <v>50.000000000000043</v>
      </c>
      <c r="H45" s="21">
        <f>$J$13</f>
        <v>18</v>
      </c>
      <c r="N45" s="10">
        <f t="shared" si="9"/>
        <v>540</v>
      </c>
      <c r="O45" s="11">
        <f t="shared" si="10"/>
        <v>100.61904477623698</v>
      </c>
      <c r="P45" s="12">
        <f t="shared" si="11"/>
        <v>-0.22113680498267518</v>
      </c>
      <c r="Q45" s="11">
        <f t="shared" si="12"/>
        <v>15.252885122844843</v>
      </c>
      <c r="R45" s="12">
        <f t="shared" si="13"/>
        <v>0.31638836508630419</v>
      </c>
      <c r="S45" s="27">
        <f>$V$11</f>
        <v>83.333333333333343</v>
      </c>
      <c r="T45" s="21">
        <f>$V$12</f>
        <v>12.12121212121211</v>
      </c>
      <c r="V45" s="58">
        <f t="shared" si="0"/>
        <v>15.252885122844843</v>
      </c>
      <c r="W45" s="61">
        <f t="shared" si="1"/>
        <v>100.61904477623698</v>
      </c>
      <c r="Y45" s="10">
        <f t="shared" si="14"/>
        <v>540</v>
      </c>
      <c r="Z45" s="11">
        <f t="shared" si="15"/>
        <v>100.61904477623698</v>
      </c>
      <c r="AA45" s="12">
        <f t="shared" si="16"/>
        <v>-0.22113680498267518</v>
      </c>
      <c r="AB45" s="11">
        <f t="shared" si="17"/>
        <v>15.252885122844843</v>
      </c>
      <c r="AC45" s="12">
        <f t="shared" si="18"/>
        <v>0.31638836508630419</v>
      </c>
      <c r="AD45" s="27">
        <f>$V$11</f>
        <v>83.333333333333343</v>
      </c>
      <c r="AE45" s="21">
        <f>$V$12</f>
        <v>12.12121212121211</v>
      </c>
      <c r="AK45" s="10">
        <f t="shared" si="19"/>
        <v>540</v>
      </c>
      <c r="AL45" s="11">
        <f t="shared" si="22"/>
        <v>42.737108809795714</v>
      </c>
      <c r="AM45" s="12">
        <f t="shared" si="20"/>
        <v>-0.14632467689316597</v>
      </c>
      <c r="AN45" s="11">
        <f t="shared" si="23"/>
        <v>4.4238319102116499</v>
      </c>
      <c r="AO45" s="12">
        <f t="shared" si="24"/>
        <v>-3.2129809807620813E-2</v>
      </c>
      <c r="AP45" s="31">
        <f t="shared" si="4"/>
        <v>50</v>
      </c>
      <c r="AQ45" s="21">
        <f t="shared" si="5"/>
        <v>1</v>
      </c>
    </row>
    <row r="46" spans="2:43" s="2" customFormat="1" ht="17.25" customHeight="1" x14ac:dyDescent="0.25">
      <c r="B46" s="10">
        <f t="shared" si="6"/>
        <v>560</v>
      </c>
      <c r="C46" s="11">
        <f t="shared" si="7"/>
        <v>28.250275500893402</v>
      </c>
      <c r="D46" s="12">
        <f t="shared" si="2"/>
        <v>5.1991374951519953E-3</v>
      </c>
      <c r="E46" s="11">
        <f t="shared" si="8"/>
        <v>16.32588993121572</v>
      </c>
      <c r="F46" s="12">
        <f t="shared" si="3"/>
        <v>-0.18566329447660412</v>
      </c>
      <c r="G46" s="31">
        <f>$J$12</f>
        <v>50.000000000000043</v>
      </c>
      <c r="H46" s="21">
        <f>$J$13</f>
        <v>18</v>
      </c>
      <c r="N46" s="10">
        <f t="shared" si="9"/>
        <v>560</v>
      </c>
      <c r="O46" s="11">
        <f t="shared" si="10"/>
        <v>96.19630867658347</v>
      </c>
      <c r="P46" s="12">
        <f t="shared" si="11"/>
        <v>-0.29448089755852119</v>
      </c>
      <c r="Q46" s="11">
        <f t="shared" si="12"/>
        <v>21.580652424570928</v>
      </c>
      <c r="R46" s="12">
        <f t="shared" si="13"/>
        <v>0.33310968003420838</v>
      </c>
      <c r="S46" s="27">
        <f>$V$11</f>
        <v>83.333333333333343</v>
      </c>
      <c r="T46" s="21">
        <f>$V$12</f>
        <v>12.12121212121211</v>
      </c>
      <c r="V46" s="58">
        <f t="shared" si="0"/>
        <v>21.580652424570928</v>
      </c>
      <c r="W46" s="61">
        <f t="shared" si="1"/>
        <v>96.19630867658347</v>
      </c>
      <c r="Y46" s="10">
        <f t="shared" si="14"/>
        <v>560</v>
      </c>
      <c r="Z46" s="11">
        <f t="shared" si="15"/>
        <v>96.19630867658347</v>
      </c>
      <c r="AA46" s="12">
        <f t="shared" si="16"/>
        <v>-0.29448089755852119</v>
      </c>
      <c r="AB46" s="11">
        <f t="shared" si="17"/>
        <v>21.580652424570928</v>
      </c>
      <c r="AC46" s="12">
        <f t="shared" si="18"/>
        <v>0.33310968003420838</v>
      </c>
      <c r="AD46" s="27">
        <f>$V$11</f>
        <v>83.333333333333343</v>
      </c>
      <c r="AE46" s="21">
        <f>$V$12</f>
        <v>12.12121212121211</v>
      </c>
      <c r="AK46" s="10">
        <f t="shared" si="19"/>
        <v>560</v>
      </c>
      <c r="AL46" s="11">
        <f t="shared" si="22"/>
        <v>39.810615271932392</v>
      </c>
      <c r="AM46" s="12">
        <f t="shared" si="20"/>
        <v>-0.11072270499297032</v>
      </c>
      <c r="AN46" s="11">
        <f t="shared" si="23"/>
        <v>3.7812357140592336</v>
      </c>
      <c r="AO46" s="12">
        <f t="shared" si="24"/>
        <v>-3.852846543805899E-2</v>
      </c>
      <c r="AP46" s="31">
        <f t="shared" si="4"/>
        <v>50</v>
      </c>
      <c r="AQ46" s="21">
        <f t="shared" si="5"/>
        <v>1</v>
      </c>
    </row>
    <row r="47" spans="2:43" s="2" customFormat="1" ht="17.25" customHeight="1" x14ac:dyDescent="0.25">
      <c r="B47" s="10">
        <f t="shared" si="6"/>
        <v>580</v>
      </c>
      <c r="C47" s="11">
        <f t="shared" si="7"/>
        <v>28.354258250796441</v>
      </c>
      <c r="D47" s="12">
        <f t="shared" si="2"/>
        <v>0.14323009164151324</v>
      </c>
      <c r="E47" s="11">
        <f t="shared" si="8"/>
        <v>12.612624041683638</v>
      </c>
      <c r="F47" s="12">
        <f t="shared" si="3"/>
        <v>-0.14236208193670974</v>
      </c>
      <c r="G47" s="31">
        <f>$J$12</f>
        <v>50.000000000000043</v>
      </c>
      <c r="H47" s="21">
        <f>$J$13</f>
        <v>18</v>
      </c>
      <c r="N47" s="10">
        <f t="shared" si="9"/>
        <v>580</v>
      </c>
      <c r="O47" s="11">
        <f t="shared" si="10"/>
        <v>90.306690725413048</v>
      </c>
      <c r="P47" s="12">
        <f t="shared" si="11"/>
        <v>-0.34842744769435896</v>
      </c>
      <c r="Q47" s="11">
        <f t="shared" si="12"/>
        <v>28.242846025255098</v>
      </c>
      <c r="R47" s="12">
        <f t="shared" si="13"/>
        <v>0.23633695092429807</v>
      </c>
      <c r="S47" s="27">
        <f>$V$11</f>
        <v>83.333333333333343</v>
      </c>
      <c r="T47" s="21">
        <f>$V$12</f>
        <v>12.12121212121211</v>
      </c>
      <c r="V47" s="58">
        <f t="shared" si="0"/>
        <v>28.242846025255098</v>
      </c>
      <c r="W47" s="61">
        <f t="shared" si="1"/>
        <v>90.306690725413048</v>
      </c>
      <c r="Y47" s="10">
        <f t="shared" si="14"/>
        <v>580</v>
      </c>
      <c r="Z47" s="11">
        <f t="shared" si="15"/>
        <v>90.306690725413048</v>
      </c>
      <c r="AA47" s="12">
        <f t="shared" si="16"/>
        <v>-0.34842744769435896</v>
      </c>
      <c r="AB47" s="11">
        <f t="shared" si="17"/>
        <v>28.242846025255098</v>
      </c>
      <c r="AC47" s="12">
        <f t="shared" si="18"/>
        <v>0.23633695092429807</v>
      </c>
      <c r="AD47" s="27">
        <f>$V$11</f>
        <v>83.333333333333343</v>
      </c>
      <c r="AE47" s="21">
        <f>$V$12</f>
        <v>12.12121212121211</v>
      </c>
      <c r="AK47" s="10">
        <f t="shared" si="19"/>
        <v>580</v>
      </c>
      <c r="AL47" s="11">
        <f t="shared" si="22"/>
        <v>37.596161172072982</v>
      </c>
      <c r="AM47" s="12">
        <f t="shared" si="20"/>
        <v>-7.5593338236858251E-2</v>
      </c>
      <c r="AN47" s="11">
        <f t="shared" si="23"/>
        <v>3.0106664052980538</v>
      </c>
      <c r="AO47" s="12">
        <f t="shared" si="24"/>
        <v>-3.7343820855971474E-2</v>
      </c>
      <c r="AP47" s="31">
        <f t="shared" si="4"/>
        <v>50</v>
      </c>
      <c r="AQ47" s="21">
        <f t="shared" si="5"/>
        <v>1</v>
      </c>
    </row>
    <row r="48" spans="2:43" s="2" customFormat="1" ht="17.25" customHeight="1" x14ac:dyDescent="0.25">
      <c r="B48" s="10">
        <f t="shared" si="6"/>
        <v>600</v>
      </c>
      <c r="C48" s="11">
        <f t="shared" si="7"/>
        <v>31.218860083626705</v>
      </c>
      <c r="D48" s="12">
        <f t="shared" si="2"/>
        <v>0.27436921098743788</v>
      </c>
      <c r="E48" s="11">
        <f t="shared" si="8"/>
        <v>9.7653824029494434</v>
      </c>
      <c r="F48" s="12">
        <f t="shared" si="3"/>
        <v>-8.899082258683666E-2</v>
      </c>
      <c r="G48" s="31">
        <f>$J$12</f>
        <v>50.000000000000043</v>
      </c>
      <c r="H48" s="21">
        <f>$J$13</f>
        <v>18</v>
      </c>
      <c r="N48" s="10">
        <f t="shared" si="9"/>
        <v>600</v>
      </c>
      <c r="O48" s="11">
        <f t="shared" si="10"/>
        <v>83.338141771525869</v>
      </c>
      <c r="P48" s="12">
        <f t="shared" si="11"/>
        <v>-0.34752936132865242</v>
      </c>
      <c r="Q48" s="11">
        <f t="shared" si="12"/>
        <v>32.969585043741063</v>
      </c>
      <c r="R48" s="12">
        <f t="shared" si="13"/>
        <v>1.9023865429890208E-4</v>
      </c>
      <c r="S48" s="27">
        <f>$V$11</f>
        <v>83.333333333333343</v>
      </c>
      <c r="T48" s="21">
        <f>$V$12</f>
        <v>12.12121212121211</v>
      </c>
      <c r="V48" s="58">
        <f t="shared" si="0"/>
        <v>32.969585043741063</v>
      </c>
      <c r="W48" s="61">
        <f t="shared" si="1"/>
        <v>83.338141771525869</v>
      </c>
      <c r="Y48" s="10">
        <f t="shared" si="14"/>
        <v>600</v>
      </c>
      <c r="Z48" s="11">
        <f t="shared" si="15"/>
        <v>83.338141771525869</v>
      </c>
      <c r="AA48" s="12">
        <f t="shared" si="16"/>
        <v>-0.34752936132865242</v>
      </c>
      <c r="AB48" s="11">
        <f t="shared" si="17"/>
        <v>32.969585043741063</v>
      </c>
      <c r="AC48" s="12">
        <f t="shared" si="18"/>
        <v>1.9023865429890208E-4</v>
      </c>
      <c r="AD48" s="27">
        <f>$V$11</f>
        <v>83.333333333333343</v>
      </c>
      <c r="AE48" s="21">
        <f>$V$12</f>
        <v>12.12121212121211</v>
      </c>
      <c r="AK48" s="10">
        <f t="shared" si="19"/>
        <v>600</v>
      </c>
      <c r="AL48" s="11">
        <f t="shared" si="22"/>
        <v>36.084294407335818</v>
      </c>
      <c r="AM48" s="12">
        <f t="shared" si="20"/>
        <v>-4.5602970002480939E-2</v>
      </c>
      <c r="AN48" s="11">
        <f t="shared" si="23"/>
        <v>2.2637899881786243</v>
      </c>
      <c r="AO48" s="12">
        <f t="shared" si="24"/>
        <v>-3.1502234999114462E-2</v>
      </c>
      <c r="AP48" s="31">
        <f t="shared" si="4"/>
        <v>50</v>
      </c>
      <c r="AQ48" s="21">
        <f t="shared" si="5"/>
        <v>1</v>
      </c>
    </row>
    <row r="49" spans="2:43" s="2" customFormat="1" ht="17.25" customHeight="1" x14ac:dyDescent="0.25">
      <c r="B49" s="10">
        <f t="shared" si="6"/>
        <v>620</v>
      </c>
      <c r="C49" s="11">
        <f t="shared" si="7"/>
        <v>36.706244303375463</v>
      </c>
      <c r="D49" s="12">
        <f t="shared" si="2"/>
        <v>0.38319165450143866</v>
      </c>
      <c r="E49" s="11">
        <f t="shared" si="8"/>
        <v>7.9855659512127097</v>
      </c>
      <c r="F49" s="12">
        <f t="shared" si="3"/>
        <v>-4.5457803100230509E-2</v>
      </c>
      <c r="G49" s="31">
        <f>$J$12</f>
        <v>50.000000000000043</v>
      </c>
      <c r="H49" s="21">
        <f>$J$13</f>
        <v>18</v>
      </c>
      <c r="N49" s="10">
        <f t="shared" si="9"/>
        <v>620</v>
      </c>
      <c r="O49" s="11">
        <f t="shared" si="10"/>
        <v>76.38755454495282</v>
      </c>
      <c r="P49" s="12">
        <f t="shared" si="11"/>
        <v>-0.27033563985236719</v>
      </c>
      <c r="Q49" s="11">
        <f t="shared" si="12"/>
        <v>32.973389816827037</v>
      </c>
      <c r="R49" s="12">
        <f t="shared" si="13"/>
        <v>-0.27483104588486373</v>
      </c>
      <c r="S49" s="27">
        <f>$V$11</f>
        <v>83.333333333333343</v>
      </c>
      <c r="T49" s="21">
        <f>$V$12</f>
        <v>12.12121212121211</v>
      </c>
      <c r="V49" s="58">
        <f t="shared" si="0"/>
        <v>32.973389816827037</v>
      </c>
      <c r="W49" s="61">
        <f t="shared" si="1"/>
        <v>76.38755454495282</v>
      </c>
      <c r="Y49" s="10">
        <f t="shared" si="14"/>
        <v>620</v>
      </c>
      <c r="Z49" s="11">
        <f t="shared" si="15"/>
        <v>76.38755454495282</v>
      </c>
      <c r="AA49" s="12">
        <f t="shared" si="16"/>
        <v>-0.27033563985236719</v>
      </c>
      <c r="AB49" s="11">
        <f t="shared" si="17"/>
        <v>32.973389816827037</v>
      </c>
      <c r="AC49" s="12">
        <f t="shared" si="18"/>
        <v>-0.27483104588486373</v>
      </c>
      <c r="AD49" s="27">
        <f>$V$11</f>
        <v>83.333333333333343</v>
      </c>
      <c r="AE49" s="21">
        <f>$V$12</f>
        <v>12.12121212121211</v>
      </c>
      <c r="AK49" s="10">
        <f t="shared" si="19"/>
        <v>620</v>
      </c>
      <c r="AL49" s="11">
        <f t="shared" si="22"/>
        <v>35.172235007286197</v>
      </c>
      <c r="AM49" s="12">
        <f t="shared" si="20"/>
        <v>-2.2290238211201817E-2</v>
      </c>
      <c r="AN49" s="11">
        <f t="shared" si="23"/>
        <v>1.633745288196335</v>
      </c>
      <c r="AO49" s="12">
        <f t="shared" si="24"/>
        <v>-2.4224791191328747E-2</v>
      </c>
      <c r="AP49" s="31">
        <f t="shared" si="4"/>
        <v>50</v>
      </c>
      <c r="AQ49" s="21">
        <f t="shared" si="5"/>
        <v>1</v>
      </c>
    </row>
    <row r="50" spans="2:43" s="2" customFormat="1" ht="17.25" customHeight="1" x14ac:dyDescent="0.25">
      <c r="B50" s="10">
        <f t="shared" si="6"/>
        <v>640</v>
      </c>
      <c r="C50" s="11">
        <f t="shared" si="7"/>
        <v>44.370077393404237</v>
      </c>
      <c r="D50" s="12">
        <f t="shared" si="2"/>
        <v>0.4517470241407433</v>
      </c>
      <c r="E50" s="11">
        <f t="shared" si="8"/>
        <v>7.0764098892080991</v>
      </c>
      <c r="F50" s="12">
        <f t="shared" si="3"/>
        <v>-1.4654987419099541E-2</v>
      </c>
      <c r="G50" s="31">
        <f>$J$12</f>
        <v>50.000000000000043</v>
      </c>
      <c r="H50" s="21">
        <f>$J$13</f>
        <v>18</v>
      </c>
      <c r="N50" s="10">
        <f t="shared" si="9"/>
        <v>640</v>
      </c>
      <c r="O50" s="11">
        <f t="shared" si="10"/>
        <v>70.980841747905473</v>
      </c>
      <c r="P50" s="12">
        <f t="shared" si="11"/>
        <v>-0.13828186453745267</v>
      </c>
      <c r="Q50" s="11">
        <f t="shared" si="12"/>
        <v>27.476768899129763</v>
      </c>
      <c r="R50" s="12">
        <f t="shared" si="13"/>
        <v>-0.4072878679454961</v>
      </c>
      <c r="S50" s="27">
        <f>$V$11</f>
        <v>83.333333333333343</v>
      </c>
      <c r="T50" s="21">
        <f>$V$12</f>
        <v>12.12121212121211</v>
      </c>
      <c r="V50" s="58">
        <f t="shared" si="0"/>
        <v>27.476768899129763</v>
      </c>
      <c r="W50" s="61">
        <f t="shared" si="1"/>
        <v>70.980841747905473</v>
      </c>
      <c r="Y50" s="10">
        <f t="shared" si="14"/>
        <v>640</v>
      </c>
      <c r="Z50" s="11">
        <f t="shared" si="15"/>
        <v>70.980841747905473</v>
      </c>
      <c r="AA50" s="12">
        <f t="shared" si="16"/>
        <v>-0.13828186453745267</v>
      </c>
      <c r="AB50" s="11">
        <f t="shared" si="17"/>
        <v>27.476768899129763</v>
      </c>
      <c r="AC50" s="12">
        <f t="shared" si="18"/>
        <v>-0.4072878679454961</v>
      </c>
      <c r="AD50" s="27">
        <f>$V$11</f>
        <v>83.333333333333343</v>
      </c>
      <c r="AE50" s="21">
        <f>$V$12</f>
        <v>12.12121212121211</v>
      </c>
      <c r="AK50" s="10">
        <f t="shared" si="19"/>
        <v>640</v>
      </c>
      <c r="AL50" s="11">
        <f t="shared" si="22"/>
        <v>34.726430243062161</v>
      </c>
      <c r="AM50" s="12">
        <f t="shared" si="20"/>
        <v>-5.1829011132508707E-3</v>
      </c>
      <c r="AN50" s="11">
        <f t="shared" si="23"/>
        <v>1.1492494643697602</v>
      </c>
      <c r="AO50" s="12">
        <f t="shared" si="24"/>
        <v>-1.7553141862174979E-2</v>
      </c>
      <c r="AP50" s="31">
        <f t="shared" si="4"/>
        <v>50</v>
      </c>
      <c r="AQ50" s="21">
        <f t="shared" si="5"/>
        <v>1</v>
      </c>
    </row>
    <row r="51" spans="2:43" s="2" customFormat="1" ht="17.25" customHeight="1" x14ac:dyDescent="0.25">
      <c r="B51" s="10">
        <f t="shared" si="6"/>
        <v>660</v>
      </c>
      <c r="C51" s="11">
        <f t="shared" si="7"/>
        <v>53.405017876219105</v>
      </c>
      <c r="D51" s="12">
        <f t="shared" si="2"/>
        <v>0.46084815200790452</v>
      </c>
      <c r="E51" s="11">
        <f t="shared" si="8"/>
        <v>6.7833101408261083</v>
      </c>
      <c r="F51" s="12">
        <f t="shared" si="3"/>
        <v>7.2856354475104856E-3</v>
      </c>
      <c r="G51" s="31">
        <f>$J$12</f>
        <v>50.000000000000043</v>
      </c>
      <c r="H51" s="21">
        <f>$J$13</f>
        <v>18</v>
      </c>
      <c r="N51" s="10">
        <f t="shared" si="9"/>
        <v>660</v>
      </c>
      <c r="O51" s="11">
        <f t="shared" si="10"/>
        <v>68.215204457156418</v>
      </c>
      <c r="P51" s="12">
        <f t="shared" si="11"/>
        <v>-4.6102926290808588E-3</v>
      </c>
      <c r="Q51" s="11">
        <f t="shared" si="12"/>
        <v>19.331011540219841</v>
      </c>
      <c r="R51" s="12">
        <f t="shared" si="13"/>
        <v>-0.35069846852628839</v>
      </c>
      <c r="S51" s="27">
        <f>$V$11</f>
        <v>83.333333333333343</v>
      </c>
      <c r="T51" s="21">
        <f>$V$12</f>
        <v>12.12121212121211</v>
      </c>
      <c r="V51" s="58">
        <f t="shared" si="0"/>
        <v>19.331011540219841</v>
      </c>
      <c r="W51" s="61">
        <f t="shared" si="1"/>
        <v>68.215204457156418</v>
      </c>
      <c r="Y51" s="10">
        <f t="shared" si="14"/>
        <v>660</v>
      </c>
      <c r="Z51" s="11">
        <f t="shared" si="15"/>
        <v>68.215204457156418</v>
      </c>
      <c r="AA51" s="12">
        <f t="shared" si="16"/>
        <v>-4.6102926290808588E-3</v>
      </c>
      <c r="AB51" s="11">
        <f t="shared" si="17"/>
        <v>19.331011540219841</v>
      </c>
      <c r="AC51" s="12">
        <f t="shared" si="18"/>
        <v>-0.35069846852628839</v>
      </c>
      <c r="AD51" s="27">
        <f>$V$11</f>
        <v>83.333333333333343</v>
      </c>
      <c r="AE51" s="21">
        <f>$V$12</f>
        <v>12.12121212121211</v>
      </c>
      <c r="AK51" s="10">
        <f t="shared" si="19"/>
        <v>660</v>
      </c>
      <c r="AL51" s="11">
        <f t="shared" si="22"/>
        <v>34.622772220797145</v>
      </c>
      <c r="AM51" s="12">
        <f t="shared" si="20"/>
        <v>6.9873384401182848E-3</v>
      </c>
      <c r="AN51" s="11">
        <f t="shared" si="23"/>
        <v>0.79818662712626054</v>
      </c>
      <c r="AO51" s="12">
        <f t="shared" si="24"/>
        <v>-1.2273897575634164E-2</v>
      </c>
      <c r="AP51" s="31">
        <f t="shared" si="4"/>
        <v>50</v>
      </c>
      <c r="AQ51" s="21">
        <f t="shared" si="5"/>
        <v>1</v>
      </c>
    </row>
    <row r="52" spans="2:43" s="2" customFormat="1" ht="17.25" customHeight="1" x14ac:dyDescent="0.25">
      <c r="B52" s="10">
        <f t="shared" si="6"/>
        <v>680</v>
      </c>
      <c r="C52" s="11">
        <f t="shared" si="7"/>
        <v>62.621980916377197</v>
      </c>
      <c r="D52" s="12">
        <f t="shared" si="2"/>
        <v>0.4034606360240266</v>
      </c>
      <c r="E52" s="11">
        <f t="shared" si="8"/>
        <v>6.9290228497763184</v>
      </c>
      <c r="F52" s="12">
        <f t="shared" si="3"/>
        <v>2.408581894226336E-2</v>
      </c>
      <c r="G52" s="31">
        <f>$J$12</f>
        <v>50.000000000000043</v>
      </c>
      <c r="H52" s="21">
        <f>$J$13</f>
        <v>18</v>
      </c>
      <c r="N52" s="10">
        <f t="shared" si="9"/>
        <v>680</v>
      </c>
      <c r="O52" s="11">
        <f t="shared" si="10"/>
        <v>68.122998604574803</v>
      </c>
      <c r="P52" s="12">
        <f t="shared" si="11"/>
        <v>9.1529495021772711E-2</v>
      </c>
      <c r="Q52" s="11">
        <f t="shared" si="12"/>
        <v>12.317042169694073</v>
      </c>
      <c r="R52" s="12">
        <f t="shared" si="13"/>
        <v>-0.2248156011231377</v>
      </c>
      <c r="S52" s="27">
        <f>$V$11</f>
        <v>83.333333333333343</v>
      </c>
      <c r="T52" s="21">
        <f>$V$12</f>
        <v>12.12121212121211</v>
      </c>
      <c r="V52" s="58">
        <f t="shared" si="0"/>
        <v>12.317042169694073</v>
      </c>
      <c r="W52" s="61">
        <f t="shared" si="1"/>
        <v>68.122998604574803</v>
      </c>
      <c r="Y52" s="10">
        <f t="shared" si="14"/>
        <v>680</v>
      </c>
      <c r="Z52" s="11">
        <f t="shared" si="15"/>
        <v>68.122998604574803</v>
      </c>
      <c r="AA52" s="12">
        <f t="shared" si="16"/>
        <v>9.1529495021772711E-2</v>
      </c>
      <c r="AB52" s="11">
        <f t="shared" si="17"/>
        <v>12.317042169694073</v>
      </c>
      <c r="AC52" s="12">
        <f t="shared" si="18"/>
        <v>-0.2248156011231377</v>
      </c>
      <c r="AD52" s="27">
        <f>$V$11</f>
        <v>83.333333333333343</v>
      </c>
      <c r="AE52" s="21">
        <f>$V$12</f>
        <v>12.12121212121211</v>
      </c>
      <c r="AK52" s="10">
        <f t="shared" si="19"/>
        <v>680</v>
      </c>
      <c r="AL52" s="11">
        <f t="shared" si="22"/>
        <v>34.762518989599513</v>
      </c>
      <c r="AM52" s="12">
        <f t="shared" si="20"/>
        <v>1.5548973157866134E-2</v>
      </c>
      <c r="AN52" s="11">
        <f t="shared" si="23"/>
        <v>0.55270867561357728</v>
      </c>
      <c r="AO52" s="12">
        <f t="shared" si="24"/>
        <v>-8.4218879489454876E-3</v>
      </c>
      <c r="AP52" s="31">
        <f t="shared" si="4"/>
        <v>50</v>
      </c>
      <c r="AQ52" s="21">
        <f t="shared" si="5"/>
        <v>1</v>
      </c>
    </row>
    <row r="53" spans="2:43" s="2" customFormat="1" ht="17.25" customHeight="1" x14ac:dyDescent="0.25">
      <c r="B53" s="10">
        <f t="shared" si="6"/>
        <v>700</v>
      </c>
      <c r="C53" s="11">
        <f t="shared" si="7"/>
        <v>70.691193636857733</v>
      </c>
      <c r="D53" s="12">
        <f t="shared" si="2"/>
        <v>0.29694576215238161</v>
      </c>
      <c r="E53" s="11">
        <f t="shared" si="8"/>
        <v>7.4107392286215852</v>
      </c>
      <c r="F53" s="12">
        <f t="shared" si="3"/>
        <v>3.8005892207207626E-2</v>
      </c>
      <c r="G53" s="31">
        <f>$J$12</f>
        <v>50.000000000000043</v>
      </c>
      <c r="H53" s="21">
        <f>$J$13</f>
        <v>18</v>
      </c>
      <c r="N53" s="10">
        <f t="shared" si="9"/>
        <v>700</v>
      </c>
      <c r="O53" s="11">
        <f t="shared" si="10"/>
        <v>69.953588505010259</v>
      </c>
      <c r="P53" s="12">
        <f t="shared" si="11"/>
        <v>0.14525420782371815</v>
      </c>
      <c r="Q53" s="11">
        <f t="shared" si="12"/>
        <v>7.8207301472313189</v>
      </c>
      <c r="R53" s="12">
        <f t="shared" si="13"/>
        <v>-0.12556724848935441</v>
      </c>
      <c r="S53" s="27">
        <f>$V$11</f>
        <v>83.333333333333343</v>
      </c>
      <c r="T53" s="21">
        <f>$V$12</f>
        <v>12.12121212121211</v>
      </c>
      <c r="V53" s="58">
        <f t="shared" si="0"/>
        <v>7.8207301472313189</v>
      </c>
      <c r="W53" s="61">
        <f t="shared" si="1"/>
        <v>69.953588505010259</v>
      </c>
      <c r="Y53" s="10">
        <f t="shared" si="14"/>
        <v>700</v>
      </c>
      <c r="Z53" s="11">
        <f t="shared" si="15"/>
        <v>69.953588505010259</v>
      </c>
      <c r="AA53" s="12">
        <f t="shared" si="16"/>
        <v>0.14525420782371815</v>
      </c>
      <c r="AB53" s="11">
        <f t="shared" si="17"/>
        <v>7.8207301472313189</v>
      </c>
      <c r="AC53" s="12">
        <f t="shared" si="18"/>
        <v>-0.12556724848935441</v>
      </c>
      <c r="AD53" s="27">
        <f>$V$11</f>
        <v>83.333333333333343</v>
      </c>
      <c r="AE53" s="21">
        <f>$V$12</f>
        <v>12.12121212121211</v>
      </c>
      <c r="AK53" s="10">
        <f t="shared" si="19"/>
        <v>700</v>
      </c>
      <c r="AL53" s="11">
        <f t="shared" si="22"/>
        <v>35.073498452756837</v>
      </c>
      <c r="AM53" s="12">
        <f t="shared" si="20"/>
        <v>2.1595773052731377E-2</v>
      </c>
      <c r="AN53" s="11">
        <f t="shared" si="23"/>
        <v>0.3842709166346675</v>
      </c>
      <c r="AO53" s="12">
        <f t="shared" si="24"/>
        <v>-5.7358204317079116E-3</v>
      </c>
      <c r="AP53" s="31">
        <f t="shared" si="4"/>
        <v>50</v>
      </c>
      <c r="AQ53" s="21">
        <f t="shared" si="5"/>
        <v>1</v>
      </c>
    </row>
    <row r="54" spans="2:43" s="2" customFormat="1" ht="17.25" customHeight="1" x14ac:dyDescent="0.25">
      <c r="B54" s="10">
        <f t="shared" si="6"/>
        <v>720</v>
      </c>
      <c r="C54" s="11">
        <f t="shared" si="7"/>
        <v>76.630108879905364</v>
      </c>
      <c r="D54" s="12">
        <f t="shared" si="2"/>
        <v>0.17586778953969573</v>
      </c>
      <c r="E54" s="11">
        <f t="shared" si="8"/>
        <v>8.1708570727657381</v>
      </c>
      <c r="F54" s="12">
        <f t="shared" si="3"/>
        <v>5.0234454580113774E-2</v>
      </c>
      <c r="G54" s="31">
        <f>$J$12</f>
        <v>50.000000000000043</v>
      </c>
      <c r="H54" s="21">
        <f>$J$13</f>
        <v>18</v>
      </c>
      <c r="N54" s="10">
        <f t="shared" si="9"/>
        <v>720</v>
      </c>
      <c r="O54" s="11">
        <f t="shared" si="10"/>
        <v>72.858672661484619</v>
      </c>
      <c r="P54" s="12">
        <f t="shared" si="11"/>
        <v>0.16863921328001974</v>
      </c>
      <c r="Q54" s="11">
        <f t="shared" si="12"/>
        <v>5.3093851774442307</v>
      </c>
      <c r="R54" s="12">
        <f t="shared" si="13"/>
        <v>-6.6736809731846036E-2</v>
      </c>
      <c r="S54" s="27">
        <f>$V$11</f>
        <v>83.333333333333343</v>
      </c>
      <c r="T54" s="21">
        <f>$V$12</f>
        <v>12.12121212121211</v>
      </c>
      <c r="V54" s="58">
        <f t="shared" si="0"/>
        <v>5.3093851774442307</v>
      </c>
      <c r="W54" s="61">
        <f t="shared" si="1"/>
        <v>72.858672661484619</v>
      </c>
      <c r="Y54" s="10">
        <f t="shared" si="14"/>
        <v>720</v>
      </c>
      <c r="Z54" s="11">
        <f t="shared" si="15"/>
        <v>72.858672661484619</v>
      </c>
      <c r="AA54" s="12">
        <f t="shared" si="16"/>
        <v>0.16863921328001974</v>
      </c>
      <c r="AB54" s="11">
        <f t="shared" si="17"/>
        <v>5.3093851774442307</v>
      </c>
      <c r="AC54" s="12">
        <f t="shared" si="18"/>
        <v>-6.6736809731846036E-2</v>
      </c>
      <c r="AD54" s="27">
        <f>$V$11</f>
        <v>83.333333333333343</v>
      </c>
      <c r="AE54" s="21">
        <f>$V$12</f>
        <v>12.12121212121211</v>
      </c>
      <c r="AK54" s="10">
        <f t="shared" si="19"/>
        <v>720</v>
      </c>
      <c r="AL54" s="11">
        <f t="shared" si="22"/>
        <v>35.505413913811466</v>
      </c>
      <c r="AM54" s="12">
        <f t="shared" si="20"/>
        <v>2.5934769534919584E-2</v>
      </c>
      <c r="AN54" s="11">
        <f t="shared" si="23"/>
        <v>0.26955450800050929</v>
      </c>
      <c r="AO54" s="12">
        <f t="shared" si="24"/>
        <v>-3.9070810211335773E-3</v>
      </c>
      <c r="AP54" s="31">
        <f t="shared" si="4"/>
        <v>50</v>
      </c>
      <c r="AQ54" s="21">
        <f t="shared" si="5"/>
        <v>1</v>
      </c>
    </row>
    <row r="55" spans="2:43" s="2" customFormat="1" ht="17.25" customHeight="1" x14ac:dyDescent="0.25">
      <c r="B55" s="10">
        <f t="shared" si="6"/>
        <v>740</v>
      </c>
      <c r="C55" s="11">
        <f t="shared" si="7"/>
        <v>80.147464670699279</v>
      </c>
      <c r="D55" s="12">
        <f t="shared" si="2"/>
        <v>6.9453674285672284E-2</v>
      </c>
      <c r="E55" s="11">
        <f t="shared" si="8"/>
        <v>9.1755461643680132</v>
      </c>
      <c r="F55" s="12">
        <f t="shared" si="3"/>
        <v>6.1370434506421434E-2</v>
      </c>
      <c r="G55" s="31">
        <f>$J$12</f>
        <v>50.000000000000043</v>
      </c>
      <c r="H55" s="21">
        <f>$J$13</f>
        <v>18</v>
      </c>
      <c r="N55" s="10">
        <f t="shared" si="9"/>
        <v>740</v>
      </c>
      <c r="O55" s="11">
        <f t="shared" si="10"/>
        <v>76.23145692708502</v>
      </c>
      <c r="P55" s="12">
        <f t="shared" si="11"/>
        <v>0.17342181952185329</v>
      </c>
      <c r="Q55" s="11">
        <f t="shared" si="12"/>
        <v>3.9746489828073099</v>
      </c>
      <c r="R55" s="12">
        <f t="shared" si="13"/>
        <v>-3.3872959000941727E-2</v>
      </c>
      <c r="S55" s="27">
        <f>$V$11</f>
        <v>83.333333333333343</v>
      </c>
      <c r="T55" s="21">
        <f>$V$12</f>
        <v>12.12121212121211</v>
      </c>
      <c r="V55" s="58">
        <f t="shared" si="0"/>
        <v>3.9746489828073099</v>
      </c>
      <c r="W55" s="61">
        <f t="shared" si="1"/>
        <v>76.23145692708502</v>
      </c>
      <c r="Y55" s="10">
        <f t="shared" si="14"/>
        <v>740</v>
      </c>
      <c r="Z55" s="11">
        <f t="shared" si="15"/>
        <v>76.23145692708502</v>
      </c>
      <c r="AA55" s="12">
        <f t="shared" si="16"/>
        <v>0.17342181952185329</v>
      </c>
      <c r="AB55" s="11">
        <f t="shared" si="17"/>
        <v>3.9746489828073099</v>
      </c>
      <c r="AC55" s="12">
        <f t="shared" si="18"/>
        <v>-3.3872959000941727E-2</v>
      </c>
      <c r="AD55" s="27">
        <f>$V$11</f>
        <v>83.333333333333343</v>
      </c>
      <c r="AE55" s="21">
        <f>$V$12</f>
        <v>12.12121212121211</v>
      </c>
      <c r="AK55" s="10">
        <f t="shared" si="19"/>
        <v>740</v>
      </c>
      <c r="AL55" s="11">
        <f t="shared" si="22"/>
        <v>36.024109304509857</v>
      </c>
      <c r="AM55" s="12">
        <f t="shared" si="20"/>
        <v>2.9128630520113975E-2</v>
      </c>
      <c r="AN55" s="11">
        <f t="shared" si="23"/>
        <v>0.19141288757783775</v>
      </c>
      <c r="AO55" s="12">
        <f t="shared" si="24"/>
        <v>-2.675165594496003E-3</v>
      </c>
      <c r="AP55" s="31">
        <f t="shared" si="4"/>
        <v>50</v>
      </c>
      <c r="AQ55" s="21">
        <f t="shared" si="5"/>
        <v>1</v>
      </c>
    </row>
    <row r="56" spans="2:43" s="2" customFormat="1" ht="17.25" customHeight="1" x14ac:dyDescent="0.25">
      <c r="B56" s="10">
        <f t="shared" si="6"/>
        <v>760</v>
      </c>
      <c r="C56" s="11">
        <f t="shared" si="7"/>
        <v>81.536538156412718</v>
      </c>
      <c r="D56" s="12">
        <f t="shared" si="2"/>
        <v>-1.1689657769359763E-2</v>
      </c>
      <c r="E56" s="11">
        <f t="shared" si="8"/>
        <v>10.402954854496443</v>
      </c>
      <c r="F56" s="12">
        <f t="shared" si="3"/>
        <v>7.1681361195388815E-2</v>
      </c>
      <c r="G56" s="31">
        <f>$J$12</f>
        <v>50.000000000000043</v>
      </c>
      <c r="H56" s="21">
        <f>$J$13</f>
        <v>18</v>
      </c>
      <c r="N56" s="10">
        <f t="shared" si="9"/>
        <v>760</v>
      </c>
      <c r="O56" s="11">
        <f t="shared" si="10"/>
        <v>79.699893317522083</v>
      </c>
      <c r="P56" s="12">
        <f t="shared" si="11"/>
        <v>0.16698061672157538</v>
      </c>
      <c r="Q56" s="11">
        <f t="shared" si="12"/>
        <v>3.2971898027884752</v>
      </c>
      <c r="R56" s="12">
        <f t="shared" si="13"/>
        <v>-1.4376169643011805E-2</v>
      </c>
      <c r="S56" s="27">
        <f>$V$11</f>
        <v>83.333333333333343</v>
      </c>
      <c r="T56" s="21">
        <f>$V$12</f>
        <v>12.12121212121211</v>
      </c>
      <c r="V56" s="58">
        <f t="shared" si="0"/>
        <v>3.2971898027884752</v>
      </c>
      <c r="W56" s="61">
        <f t="shared" si="1"/>
        <v>79.699893317522083</v>
      </c>
      <c r="Y56" s="10">
        <f t="shared" si="14"/>
        <v>760</v>
      </c>
      <c r="Z56" s="11">
        <f t="shared" si="15"/>
        <v>79.699893317522083</v>
      </c>
      <c r="AA56" s="12">
        <f t="shared" si="16"/>
        <v>0.16698061672157538</v>
      </c>
      <c r="AB56" s="11">
        <f t="shared" si="17"/>
        <v>3.2971898027884752</v>
      </c>
      <c r="AC56" s="12">
        <f t="shared" si="18"/>
        <v>-1.4376169643011805E-2</v>
      </c>
      <c r="AD56" s="27">
        <f>$V$11</f>
        <v>83.333333333333343</v>
      </c>
      <c r="AE56" s="21">
        <f>$V$12</f>
        <v>12.12121212121211</v>
      </c>
      <c r="AK56" s="10">
        <f t="shared" si="19"/>
        <v>760</v>
      </c>
      <c r="AL56" s="11">
        <f t="shared" si="22"/>
        <v>36.606681914912137</v>
      </c>
      <c r="AM56" s="12">
        <f t="shared" si="20"/>
        <v>3.1558269944684039E-2</v>
      </c>
      <c r="AN56" s="11">
        <f t="shared" si="23"/>
        <v>0.1379095756879177</v>
      </c>
      <c r="AO56" s="12">
        <f t="shared" si="24"/>
        <v>-1.8470668141677814E-3</v>
      </c>
      <c r="AP56" s="31">
        <f t="shared" si="4"/>
        <v>50</v>
      </c>
      <c r="AQ56" s="21">
        <f t="shared" si="5"/>
        <v>1</v>
      </c>
    </row>
    <row r="57" spans="2:43" s="2" customFormat="1" ht="17.25" customHeight="1" x14ac:dyDescent="0.25">
      <c r="B57" s="10">
        <f t="shared" si="6"/>
        <v>780</v>
      </c>
      <c r="C57" s="11">
        <f t="shared" si="7"/>
        <v>81.302745001025528</v>
      </c>
      <c r="D57" s="12">
        <f t="shared" si="2"/>
        <v>-7.0967141343579399E-2</v>
      </c>
      <c r="E57" s="11">
        <f t="shared" si="8"/>
        <v>11.83658207840422</v>
      </c>
      <c r="F57" s="12">
        <f t="shared" si="3"/>
        <v>8.1162403272723838E-2</v>
      </c>
      <c r="G57" s="31">
        <f>$J$12</f>
        <v>50.000000000000043</v>
      </c>
      <c r="H57" s="21">
        <f>$J$13</f>
        <v>18</v>
      </c>
      <c r="N57" s="10">
        <f t="shared" si="9"/>
        <v>780</v>
      </c>
      <c r="O57" s="11">
        <f t="shared" si="10"/>
        <v>83.03950565195359</v>
      </c>
      <c r="P57" s="12">
        <f t="shared" si="11"/>
        <v>0.15354176899155048</v>
      </c>
      <c r="Q57" s="11">
        <f t="shared" si="12"/>
        <v>3.0096664099282391</v>
      </c>
      <c r="R57" s="12">
        <f t="shared" si="13"/>
        <v>-1.0611879635469279E-3</v>
      </c>
      <c r="S57" s="27">
        <f>$V$11</f>
        <v>83.333333333333343</v>
      </c>
      <c r="T57" s="21">
        <f>$V$12</f>
        <v>12.12121212121211</v>
      </c>
      <c r="V57" s="58">
        <f t="shared" si="0"/>
        <v>3.0096664099282391</v>
      </c>
      <c r="W57" s="61">
        <f t="shared" si="1"/>
        <v>83.03950565195359</v>
      </c>
      <c r="Y57" s="10">
        <f t="shared" si="14"/>
        <v>780</v>
      </c>
      <c r="Z57" s="11">
        <f t="shared" si="15"/>
        <v>83.03950565195359</v>
      </c>
      <c r="AA57" s="12">
        <f t="shared" si="16"/>
        <v>0.15354176899155048</v>
      </c>
      <c r="AB57" s="11">
        <f t="shared" si="17"/>
        <v>3.0096664099282391</v>
      </c>
      <c r="AC57" s="12">
        <f t="shared" si="18"/>
        <v>-1.0611879635469279E-3</v>
      </c>
      <c r="AD57" s="27">
        <f>$V$11</f>
        <v>83.333333333333343</v>
      </c>
      <c r="AE57" s="21">
        <f>$V$12</f>
        <v>12.12121212121211</v>
      </c>
      <c r="AK57" s="10">
        <f t="shared" si="19"/>
        <v>780</v>
      </c>
      <c r="AL57" s="11">
        <f t="shared" si="22"/>
        <v>37.237847313805815</v>
      </c>
      <c r="AM57" s="12">
        <f t="shared" si="20"/>
        <v>3.3478007431314946E-2</v>
      </c>
      <c r="AN57" s="11">
        <f t="shared" si="23"/>
        <v>0.10096823940456207</v>
      </c>
      <c r="AO57" s="12">
        <f t="shared" si="24"/>
        <v>-1.2885720877372294E-3</v>
      </c>
      <c r="AP57" s="31">
        <f t="shared" si="4"/>
        <v>50</v>
      </c>
      <c r="AQ57" s="21">
        <f t="shared" si="5"/>
        <v>1</v>
      </c>
    </row>
    <row r="58" spans="2:43" s="2" customFormat="1" ht="17.25" customHeight="1" x14ac:dyDescent="0.25">
      <c r="B58" s="10">
        <f t="shared" si="6"/>
        <v>800</v>
      </c>
      <c r="C58" s="11">
        <f t="shared" si="7"/>
        <v>79.883402174153943</v>
      </c>
      <c r="D58" s="12">
        <f t="shared" si="2"/>
        <v>-0.11602298930620597</v>
      </c>
      <c r="E58" s="11">
        <f t="shared" si="8"/>
        <v>13.459830143858696</v>
      </c>
      <c r="F58" s="12">
        <f t="shared" si="3"/>
        <v>8.9499397587419871E-2</v>
      </c>
      <c r="G58" s="31">
        <f>$J$12</f>
        <v>50.000000000000043</v>
      </c>
      <c r="H58" s="21">
        <f>$J$13</f>
        <v>18</v>
      </c>
      <c r="N58" s="10">
        <f t="shared" si="9"/>
        <v>800</v>
      </c>
      <c r="O58" s="11">
        <f t="shared" si="10"/>
        <v>86.1103410317846</v>
      </c>
      <c r="P58" s="12">
        <f t="shared" si="11"/>
        <v>0.13554617146559927</v>
      </c>
      <c r="Q58" s="11">
        <f t="shared" si="12"/>
        <v>2.9884426506573005</v>
      </c>
      <c r="R58" s="12">
        <f t="shared" si="13"/>
        <v>9.9587138967064393E-3</v>
      </c>
      <c r="S58" s="27">
        <f>$V$11</f>
        <v>83.333333333333343</v>
      </c>
      <c r="T58" s="21">
        <f>$V$12</f>
        <v>12.12121212121211</v>
      </c>
      <c r="V58" s="58">
        <f t="shared" si="0"/>
        <v>2.9884426506573005</v>
      </c>
      <c r="W58" s="61">
        <f t="shared" si="1"/>
        <v>86.1103410317846</v>
      </c>
      <c r="Y58" s="10">
        <f t="shared" si="14"/>
        <v>800</v>
      </c>
      <c r="Z58" s="11">
        <f t="shared" si="15"/>
        <v>86.1103410317846</v>
      </c>
      <c r="AA58" s="12">
        <f t="shared" si="16"/>
        <v>0.13554617146559927</v>
      </c>
      <c r="AB58" s="11">
        <f t="shared" si="17"/>
        <v>2.9884426506573005</v>
      </c>
      <c r="AC58" s="12">
        <f t="shared" si="18"/>
        <v>9.9587138967064393E-3</v>
      </c>
      <c r="AD58" s="27">
        <f>$V$11</f>
        <v>83.333333333333343</v>
      </c>
      <c r="AE58" s="21">
        <f>$V$12</f>
        <v>12.12121212121211</v>
      </c>
      <c r="AK58" s="10">
        <f t="shared" si="19"/>
        <v>800</v>
      </c>
      <c r="AL58" s="11">
        <f t="shared" si="22"/>
        <v>37.907407462432111</v>
      </c>
      <c r="AM58" s="12">
        <f t="shared" si="20"/>
        <v>3.5056891814050424E-2</v>
      </c>
      <c r="AN58" s="11">
        <f t="shared" si="23"/>
        <v>7.5196797649817487E-2</v>
      </c>
      <c r="AO58" s="12">
        <f t="shared" si="24"/>
        <v>-9.0932423410918601E-4</v>
      </c>
      <c r="AP58" s="31">
        <f t="shared" si="4"/>
        <v>50</v>
      </c>
      <c r="AQ58" s="21">
        <f t="shared" si="5"/>
        <v>1</v>
      </c>
    </row>
    <row r="59" spans="2:43" s="2" customFormat="1" ht="17.25" customHeight="1" x14ac:dyDescent="0.25">
      <c r="B59" s="10">
        <f t="shared" si="6"/>
        <v>820</v>
      </c>
      <c r="C59" s="11">
        <f t="shared" si="7"/>
        <v>77.562942388029825</v>
      </c>
      <c r="D59" s="12">
        <f t="shared" si="2"/>
        <v>-0.15332646469020661</v>
      </c>
      <c r="E59" s="11">
        <f t="shared" si="8"/>
        <v>15.249818095607093</v>
      </c>
      <c r="F59" s="12">
        <f t="shared" si="3"/>
        <v>9.6006334673973237E-2</v>
      </c>
      <c r="G59" s="31">
        <f>$J$12</f>
        <v>50.000000000000043</v>
      </c>
      <c r="H59" s="21">
        <f>$J$13</f>
        <v>18</v>
      </c>
      <c r="N59" s="10">
        <f t="shared" si="9"/>
        <v>820</v>
      </c>
      <c r="O59" s="11">
        <f t="shared" si="10"/>
        <v>88.82126446109659</v>
      </c>
      <c r="P59" s="12">
        <f t="shared" si="11"/>
        <v>0.11438546405267011</v>
      </c>
      <c r="Q59" s="11">
        <f t="shared" si="12"/>
        <v>3.1876169285914293</v>
      </c>
      <c r="R59" s="12">
        <f t="shared" si="13"/>
        <v>2.0992106598962335E-2</v>
      </c>
      <c r="S59" s="27">
        <f>$V$11</f>
        <v>83.333333333333343</v>
      </c>
      <c r="T59" s="21">
        <f>$V$12</f>
        <v>12.12121212121211</v>
      </c>
      <c r="V59" s="58">
        <f t="shared" si="0"/>
        <v>3.1876169285914293</v>
      </c>
      <c r="W59" s="61">
        <f t="shared" si="1"/>
        <v>88.82126446109659</v>
      </c>
      <c r="Y59" s="10">
        <f t="shared" si="14"/>
        <v>820</v>
      </c>
      <c r="Z59" s="11">
        <f t="shared" si="15"/>
        <v>88.82126446109659</v>
      </c>
      <c r="AA59" s="12">
        <f t="shared" si="16"/>
        <v>0.11438546405267011</v>
      </c>
      <c r="AB59" s="11">
        <f t="shared" si="17"/>
        <v>3.1876169285914293</v>
      </c>
      <c r="AC59" s="12">
        <f t="shared" si="18"/>
        <v>2.0992106598962335E-2</v>
      </c>
      <c r="AD59" s="27">
        <f>$V$11</f>
        <v>83.333333333333343</v>
      </c>
      <c r="AE59" s="21">
        <f>$V$12</f>
        <v>12.12121212121211</v>
      </c>
      <c r="AK59" s="10">
        <f t="shared" si="19"/>
        <v>820</v>
      </c>
      <c r="AL59" s="11">
        <f t="shared" si="22"/>
        <v>38.608545298713118</v>
      </c>
      <c r="AM59" s="12">
        <f t="shared" si="20"/>
        <v>3.6407460048008419E-2</v>
      </c>
      <c r="AN59" s="11">
        <f t="shared" si="23"/>
        <v>5.7010312967633765E-2</v>
      </c>
      <c r="AO59" s="12">
        <f t="shared" si="24"/>
        <v>-6.4943039767698801E-4</v>
      </c>
      <c r="AP59" s="31">
        <f t="shared" si="4"/>
        <v>50</v>
      </c>
      <c r="AQ59" s="21">
        <f t="shared" si="5"/>
        <v>1</v>
      </c>
    </row>
    <row r="60" spans="2:43" s="2" customFormat="1" ht="17.25" customHeight="1" x14ac:dyDescent="0.25">
      <c r="B60" s="10">
        <f t="shared" si="6"/>
        <v>840</v>
      </c>
      <c r="C60" s="11">
        <f t="shared" si="7"/>
        <v>74.496413094225687</v>
      </c>
      <c r="D60" s="12">
        <f t="shared" si="2"/>
        <v>-0.18691789650953061</v>
      </c>
      <c r="E60" s="11">
        <f t="shared" si="8"/>
        <v>17.169944789086557</v>
      </c>
      <c r="F60" s="12">
        <f t="shared" si="3"/>
        <v>9.9555009486492541E-2</v>
      </c>
      <c r="G60" s="31">
        <f>$J$12</f>
        <v>50.000000000000043</v>
      </c>
      <c r="H60" s="21">
        <f>$J$13</f>
        <v>18</v>
      </c>
      <c r="N60" s="10">
        <f t="shared" si="9"/>
        <v>840</v>
      </c>
      <c r="O60" s="11">
        <f t="shared" si="10"/>
        <v>91.108973742149999</v>
      </c>
      <c r="P60" s="12">
        <f t="shared" si="11"/>
        <v>9.0733077370255391E-2</v>
      </c>
      <c r="Q60" s="11">
        <f t="shared" si="12"/>
        <v>3.607459060570676</v>
      </c>
      <c r="R60" s="12">
        <f t="shared" si="13"/>
        <v>3.3660365333430142E-2</v>
      </c>
      <c r="S60" s="27">
        <f>$V$11</f>
        <v>83.333333333333343</v>
      </c>
      <c r="T60" s="21">
        <f>$V$12</f>
        <v>12.12121212121211</v>
      </c>
      <c r="V60" s="58">
        <f t="shared" si="0"/>
        <v>3.607459060570676</v>
      </c>
      <c r="W60" s="61">
        <f t="shared" si="1"/>
        <v>91.108973742149999</v>
      </c>
      <c r="Y60" s="10">
        <f t="shared" si="14"/>
        <v>840</v>
      </c>
      <c r="Z60" s="11">
        <f t="shared" si="15"/>
        <v>91.108973742149999</v>
      </c>
      <c r="AA60" s="12">
        <f t="shared" si="16"/>
        <v>9.0733077370255391E-2</v>
      </c>
      <c r="AB60" s="11">
        <f t="shared" si="17"/>
        <v>3.607459060570676</v>
      </c>
      <c r="AC60" s="12">
        <f t="shared" si="18"/>
        <v>3.3660365333430142E-2</v>
      </c>
      <c r="AD60" s="27">
        <f>$V$11</f>
        <v>83.333333333333343</v>
      </c>
      <c r="AE60" s="21">
        <f>$V$12</f>
        <v>12.12121212121211</v>
      </c>
      <c r="AK60" s="10">
        <f t="shared" si="19"/>
        <v>840</v>
      </c>
      <c r="AL60" s="11">
        <f t="shared" si="22"/>
        <v>39.336694499673285</v>
      </c>
      <c r="AM60" s="12">
        <f t="shared" si="20"/>
        <v>3.7605026138179135E-2</v>
      </c>
      <c r="AN60" s="11">
        <f t="shared" si="23"/>
        <v>4.4021705014094005E-2</v>
      </c>
      <c r="AO60" s="12">
        <f t="shared" si="24"/>
        <v>-4.6941688921054857E-4</v>
      </c>
      <c r="AP60" s="31">
        <f t="shared" si="4"/>
        <v>50</v>
      </c>
      <c r="AQ60" s="21">
        <f t="shared" si="5"/>
        <v>1</v>
      </c>
    </row>
    <row r="61" spans="2:43" s="2" customFormat="1" ht="17.25" customHeight="1" x14ac:dyDescent="0.25">
      <c r="B61" s="10">
        <f t="shared" si="6"/>
        <v>860</v>
      </c>
      <c r="C61" s="11">
        <f t="shared" si="7"/>
        <v>70.758055164035071</v>
      </c>
      <c r="D61" s="12">
        <f t="shared" si="2"/>
        <v>-0.21868889794293211</v>
      </c>
      <c r="E61" s="11">
        <f t="shared" si="8"/>
        <v>19.161044978816406</v>
      </c>
      <c r="F61" s="12">
        <f t="shared" si="3"/>
        <v>9.8503122162347356E-2</v>
      </c>
      <c r="G61" s="31">
        <f>$J$12</f>
        <v>50.000000000000043</v>
      </c>
      <c r="H61" s="21">
        <f>$J$13</f>
        <v>18</v>
      </c>
      <c r="N61" s="10">
        <f t="shared" si="9"/>
        <v>860</v>
      </c>
      <c r="O61" s="11">
        <f t="shared" si="10"/>
        <v>92.923635289555108</v>
      </c>
      <c r="P61" s="12">
        <f t="shared" si="11"/>
        <v>6.469933725022492E-2</v>
      </c>
      <c r="Q61" s="11">
        <f t="shared" si="12"/>
        <v>4.2806663672392791</v>
      </c>
      <c r="R61" s="12">
        <f t="shared" si="13"/>
        <v>4.92634596428011E-2</v>
      </c>
      <c r="S61" s="27">
        <f>$V$11</f>
        <v>83.333333333333343</v>
      </c>
      <c r="T61" s="21">
        <f>$V$12</f>
        <v>12.12121212121211</v>
      </c>
      <c r="V61" s="58">
        <f t="shared" si="0"/>
        <v>4.2806663672392791</v>
      </c>
      <c r="W61" s="61">
        <f t="shared" si="1"/>
        <v>92.923635289555108</v>
      </c>
      <c r="Y61" s="10">
        <f t="shared" si="14"/>
        <v>860</v>
      </c>
      <c r="Z61" s="11">
        <f t="shared" si="15"/>
        <v>92.923635289555108</v>
      </c>
      <c r="AA61" s="12">
        <f t="shared" si="16"/>
        <v>6.469933725022492E-2</v>
      </c>
      <c r="AB61" s="11">
        <f t="shared" si="17"/>
        <v>4.2806663672392791</v>
      </c>
      <c r="AC61" s="12">
        <f t="shared" si="18"/>
        <v>4.92634596428011E-2</v>
      </c>
      <c r="AD61" s="27">
        <f>$V$11</f>
        <v>83.333333333333343</v>
      </c>
      <c r="AE61" s="21">
        <f>$V$12</f>
        <v>12.12121212121211</v>
      </c>
      <c r="AK61" s="10">
        <f t="shared" si="19"/>
        <v>860</v>
      </c>
      <c r="AL61" s="11">
        <f t="shared" si="22"/>
        <v>40.088795022436869</v>
      </c>
      <c r="AM61" s="12">
        <f t="shared" si="20"/>
        <v>3.8700385062621308E-2</v>
      </c>
      <c r="AN61" s="11">
        <f t="shared" si="23"/>
        <v>3.4633367229883034E-2</v>
      </c>
      <c r="AO61" s="12">
        <f t="shared" si="24"/>
        <v>-3.4325840167858876E-4</v>
      </c>
      <c r="AP61" s="31">
        <f t="shared" si="4"/>
        <v>50</v>
      </c>
      <c r="AQ61" s="21">
        <f t="shared" si="5"/>
        <v>1</v>
      </c>
    </row>
    <row r="62" spans="2:43" s="2" customFormat="1" ht="17.25" customHeight="1" x14ac:dyDescent="0.25">
      <c r="B62" s="10">
        <f t="shared" si="6"/>
        <v>880</v>
      </c>
      <c r="C62" s="11">
        <f t="shared" si="7"/>
        <v>66.384277205176431</v>
      </c>
      <c r="D62" s="12">
        <f t="shared" si="2"/>
        <v>-0.24876767923912857</v>
      </c>
      <c r="E62" s="11">
        <f t="shared" si="8"/>
        <v>21.131107422063351</v>
      </c>
      <c r="F62" s="12">
        <f t="shared" si="3"/>
        <v>9.0651619501607161E-2</v>
      </c>
      <c r="G62" s="31">
        <f>$J$12</f>
        <v>50.000000000000043</v>
      </c>
      <c r="H62" s="21">
        <f>$J$13</f>
        <v>18</v>
      </c>
      <c r="N62" s="10">
        <f t="shared" si="9"/>
        <v>880</v>
      </c>
      <c r="O62" s="11">
        <f t="shared" si="10"/>
        <v>94.217622034559611</v>
      </c>
      <c r="P62" s="12">
        <f t="shared" si="11"/>
        <v>3.5951044016702863E-2</v>
      </c>
      <c r="Q62" s="11">
        <f t="shared" si="12"/>
        <v>5.2659355600953006</v>
      </c>
      <c r="R62" s="12">
        <f t="shared" si="13"/>
        <v>6.8779155501757061E-2</v>
      </c>
      <c r="S62" s="27">
        <f>$V$11</f>
        <v>83.333333333333343</v>
      </c>
      <c r="T62" s="21">
        <f>$V$12</f>
        <v>12.12121212121211</v>
      </c>
      <c r="V62" s="58">
        <f t="shared" si="0"/>
        <v>5.2659355600953006</v>
      </c>
      <c r="W62" s="61">
        <f t="shared" si="1"/>
        <v>94.217622034559611</v>
      </c>
      <c r="Y62" s="10">
        <f t="shared" si="14"/>
        <v>880</v>
      </c>
      <c r="Z62" s="11">
        <f t="shared" si="15"/>
        <v>94.217622034559611</v>
      </c>
      <c r="AA62" s="12">
        <f t="shared" si="16"/>
        <v>3.5951044016702863E-2</v>
      </c>
      <c r="AB62" s="11">
        <f t="shared" si="17"/>
        <v>5.2659355600953006</v>
      </c>
      <c r="AC62" s="12">
        <f t="shared" si="18"/>
        <v>6.8779155501757061E-2</v>
      </c>
      <c r="AD62" s="27">
        <f>$V$11</f>
        <v>83.333333333333343</v>
      </c>
      <c r="AE62" s="21">
        <f>$V$12</f>
        <v>12.12121212121211</v>
      </c>
      <c r="AK62" s="10">
        <f t="shared" si="19"/>
        <v>880</v>
      </c>
      <c r="AL62" s="11">
        <f t="shared" si="22"/>
        <v>40.862802723689299</v>
      </c>
      <c r="AM62" s="12">
        <f t="shared" si="20"/>
        <v>3.9728116277938326E-2</v>
      </c>
      <c r="AN62" s="11">
        <f t="shared" si="23"/>
        <v>2.7768199196311259E-2</v>
      </c>
      <c r="AO62" s="12">
        <f t="shared" si="24"/>
        <v>-2.5372351406458839E-4</v>
      </c>
      <c r="AP62" s="31">
        <f t="shared" si="4"/>
        <v>50</v>
      </c>
      <c r="AQ62" s="21">
        <f t="shared" si="5"/>
        <v>1</v>
      </c>
    </row>
    <row r="63" spans="2:43" s="2" customFormat="1" ht="17.25" customHeight="1" x14ac:dyDescent="0.25">
      <c r="B63" s="10">
        <f t="shared" si="6"/>
        <v>900</v>
      </c>
      <c r="C63" s="11">
        <f t="shared" si="7"/>
        <v>61.408923620393864</v>
      </c>
      <c r="D63" s="12">
        <f t="shared" si="2"/>
        <v>-0.27560288261571197</v>
      </c>
      <c r="E63" s="11">
        <f t="shared" si="8"/>
        <v>22.944139812095493</v>
      </c>
      <c r="F63" s="12">
        <f t="shared" si="3"/>
        <v>7.3315189581453222E-2</v>
      </c>
      <c r="G63" s="31">
        <f>$J$12</f>
        <v>50.000000000000043</v>
      </c>
      <c r="H63" s="21">
        <f>$J$13</f>
        <v>18</v>
      </c>
      <c r="N63" s="10">
        <f t="shared" si="9"/>
        <v>900</v>
      </c>
      <c r="O63" s="11">
        <f t="shared" si="10"/>
        <v>94.936642914893667</v>
      </c>
      <c r="P63" s="12">
        <f t="shared" si="11"/>
        <v>3.9011711464520815E-3</v>
      </c>
      <c r="Q63" s="11">
        <f t="shared" si="12"/>
        <v>6.6415186701304414</v>
      </c>
      <c r="R63" s="12">
        <f t="shared" si="13"/>
        <v>9.2476316665483616E-2</v>
      </c>
      <c r="S63" s="27">
        <f>$V$11</f>
        <v>83.333333333333343</v>
      </c>
      <c r="T63" s="21">
        <f>$V$12</f>
        <v>12.12121212121211</v>
      </c>
      <c r="V63" s="58">
        <f t="shared" si="0"/>
        <v>6.6415186701304414</v>
      </c>
      <c r="W63" s="61">
        <f t="shared" si="1"/>
        <v>94.936642914893667</v>
      </c>
      <c r="Y63" s="10">
        <f t="shared" si="14"/>
        <v>900</v>
      </c>
      <c r="Z63" s="11">
        <f t="shared" si="15"/>
        <v>94.936642914893667</v>
      </c>
      <c r="AA63" s="12">
        <f t="shared" si="16"/>
        <v>3.9011711464520815E-3</v>
      </c>
      <c r="AB63" s="11">
        <f t="shared" si="17"/>
        <v>6.6415186701304414</v>
      </c>
      <c r="AC63" s="12">
        <f t="shared" si="18"/>
        <v>9.2476316665483616E-2</v>
      </c>
      <c r="AD63" s="27">
        <f>$V$11</f>
        <v>83.333333333333343</v>
      </c>
      <c r="AE63" s="21">
        <f>$V$12</f>
        <v>12.12121212121211</v>
      </c>
      <c r="AK63" s="10">
        <f t="shared" si="19"/>
        <v>900</v>
      </c>
      <c r="AL63" s="11">
        <f t="shared" si="22"/>
        <v>41.657365049248064</v>
      </c>
      <c r="AM63" s="12">
        <f t="shared" si="20"/>
        <v>4.071200409950642E-2</v>
      </c>
      <c r="AN63" s="11">
        <f t="shared" si="23"/>
        <v>2.2693728915019491E-2</v>
      </c>
      <c r="AO63" s="12">
        <f t="shared" si="24"/>
        <v>-1.8932549600933133E-4</v>
      </c>
      <c r="AP63" s="31">
        <f t="shared" si="4"/>
        <v>50</v>
      </c>
      <c r="AQ63" s="21">
        <f t="shared" si="5"/>
        <v>1</v>
      </c>
    </row>
    <row r="64" spans="2:43" s="2" customFormat="1" ht="17.25" customHeight="1" x14ac:dyDescent="0.25">
      <c r="B64" s="10">
        <f t="shared" si="6"/>
        <v>920</v>
      </c>
      <c r="C64" s="11">
        <f t="shared" si="7"/>
        <v>55.896865968079624</v>
      </c>
      <c r="D64" s="12">
        <f t="shared" si="2"/>
        <v>-0.29573705864551336</v>
      </c>
      <c r="E64" s="11">
        <f t="shared" si="8"/>
        <v>24.410443603724559</v>
      </c>
      <c r="F64" s="12">
        <f t="shared" si="3"/>
        <v>4.3688000040018604E-2</v>
      </c>
      <c r="G64" s="31">
        <f>$J$12</f>
        <v>50.000000000000043</v>
      </c>
      <c r="H64" s="21">
        <f>$J$13</f>
        <v>18</v>
      </c>
      <c r="N64" s="10">
        <f t="shared" si="9"/>
        <v>920</v>
      </c>
      <c r="O64" s="11">
        <f t="shared" si="10"/>
        <v>95.014666337822703</v>
      </c>
      <c r="P64" s="12">
        <f t="shared" si="11"/>
        <v>-3.1915990856558163E-2</v>
      </c>
      <c r="Q64" s="11">
        <f t="shared" si="12"/>
        <v>8.4910450034401137</v>
      </c>
      <c r="R64" s="12">
        <f t="shared" si="13"/>
        <v>0.11902406908954732</v>
      </c>
      <c r="S64" s="27">
        <f>$V$11</f>
        <v>83.333333333333343</v>
      </c>
      <c r="T64" s="21">
        <f>$V$12</f>
        <v>12.12121212121211</v>
      </c>
      <c r="V64" s="58">
        <f t="shared" si="0"/>
        <v>8.4910450034401137</v>
      </c>
      <c r="W64" s="61">
        <f t="shared" si="1"/>
        <v>95.014666337822703</v>
      </c>
      <c r="Y64" s="10">
        <f t="shared" si="14"/>
        <v>920</v>
      </c>
      <c r="Z64" s="11">
        <f t="shared" si="15"/>
        <v>95.014666337822703</v>
      </c>
      <c r="AA64" s="12">
        <f t="shared" si="16"/>
        <v>-3.1915990856558163E-2</v>
      </c>
      <c r="AB64" s="11">
        <f t="shared" si="17"/>
        <v>8.4910450034401137</v>
      </c>
      <c r="AC64" s="12">
        <f t="shared" si="18"/>
        <v>0.11902406908954732</v>
      </c>
      <c r="AD64" s="27">
        <f>$V$11</f>
        <v>83.333333333333343</v>
      </c>
      <c r="AE64" s="21">
        <f>$V$12</f>
        <v>12.12121212121211</v>
      </c>
      <c r="AK64" s="10">
        <f t="shared" si="19"/>
        <v>920</v>
      </c>
      <c r="AL64" s="11">
        <f t="shared" si="22"/>
        <v>42.471605131238192</v>
      </c>
      <c r="AM64" s="12">
        <f t="shared" si="20"/>
        <v>4.166858519195981E-2</v>
      </c>
      <c r="AN64" s="11">
        <f t="shared" si="23"/>
        <v>1.8907218994832865E-2</v>
      </c>
      <c r="AO64" s="12">
        <f t="shared" si="24"/>
        <v>-1.4234101046325552E-4</v>
      </c>
      <c r="AP64" s="31">
        <f t="shared" si="4"/>
        <v>50</v>
      </c>
      <c r="AQ64" s="21">
        <f t="shared" si="5"/>
        <v>1</v>
      </c>
    </row>
    <row r="65" spans="2:43" s="2" customFormat="1" ht="17.25" customHeight="1" x14ac:dyDescent="0.25">
      <c r="B65" s="10">
        <f t="shared" si="6"/>
        <v>940</v>
      </c>
      <c r="C65" s="11">
        <f t="shared" si="7"/>
        <v>49.982124795169355</v>
      </c>
      <c r="D65" s="12">
        <f t="shared" si="2"/>
        <v>-0.30344578840561875</v>
      </c>
      <c r="E65" s="11">
        <f t="shared" si="8"/>
        <v>25.284203604524933</v>
      </c>
      <c r="F65" s="12">
        <f t="shared" si="3"/>
        <v>-1.5069833553083001E-4</v>
      </c>
      <c r="G65" s="31">
        <f>$J$12</f>
        <v>50.000000000000043</v>
      </c>
      <c r="H65" s="21">
        <f>$J$13</f>
        <v>18</v>
      </c>
      <c r="N65" s="10">
        <f t="shared" si="9"/>
        <v>940</v>
      </c>
      <c r="O65" s="11">
        <f t="shared" si="10"/>
        <v>94.376346520691541</v>
      </c>
      <c r="P65" s="12">
        <f t="shared" si="11"/>
        <v>-7.1157230569879437E-2</v>
      </c>
      <c r="Q65" s="11">
        <f t="shared" si="12"/>
        <v>10.871526385231061</v>
      </c>
      <c r="R65" s="12">
        <f t="shared" si="13"/>
        <v>0.14406529108658317</v>
      </c>
      <c r="S65" s="27">
        <f>$V$11</f>
        <v>83.333333333333343</v>
      </c>
      <c r="T65" s="21">
        <f>$V$12</f>
        <v>12.12121212121211</v>
      </c>
      <c r="V65" s="58">
        <f t="shared" si="0"/>
        <v>10.871526385231061</v>
      </c>
      <c r="W65" s="61">
        <f t="shared" si="1"/>
        <v>94.376346520691541</v>
      </c>
      <c r="Y65" s="10">
        <f t="shared" si="14"/>
        <v>940</v>
      </c>
      <c r="Z65" s="11">
        <f t="shared" si="15"/>
        <v>94.376346520691541</v>
      </c>
      <c r="AA65" s="12">
        <f t="shared" si="16"/>
        <v>-7.1157230569879437E-2</v>
      </c>
      <c r="AB65" s="11">
        <f t="shared" si="17"/>
        <v>10.871526385231061</v>
      </c>
      <c r="AC65" s="12">
        <f t="shared" si="18"/>
        <v>0.14406529108658317</v>
      </c>
      <c r="AD65" s="27">
        <f>$V$11</f>
        <v>83.333333333333343</v>
      </c>
      <c r="AE65" s="21">
        <f>$V$12</f>
        <v>12.12121212121211</v>
      </c>
      <c r="AK65" s="10">
        <f t="shared" si="19"/>
        <v>940</v>
      </c>
      <c r="AL65" s="11">
        <f t="shared" si="22"/>
        <v>43.30497683507739</v>
      </c>
      <c r="AM65" s="12">
        <f t="shared" si="20"/>
        <v>4.2609481637706274E-2</v>
      </c>
      <c r="AN65" s="11">
        <f t="shared" si="23"/>
        <v>1.6060398785567753E-2</v>
      </c>
      <c r="AO65" s="12">
        <f t="shared" si="24"/>
        <v>-1.0752474190727109E-4</v>
      </c>
      <c r="AP65" s="31">
        <f t="shared" si="4"/>
        <v>50</v>
      </c>
      <c r="AQ65" s="21">
        <f t="shared" si="5"/>
        <v>1</v>
      </c>
    </row>
    <row r="66" spans="2:43" s="2" customFormat="1" ht="17.25" customHeight="1" x14ac:dyDescent="0.25">
      <c r="B66" s="10">
        <f t="shared" si="6"/>
        <v>960</v>
      </c>
      <c r="C66" s="11">
        <f t="shared" si="7"/>
        <v>43.913209027056979</v>
      </c>
      <c r="D66" s="12">
        <f t="shared" si="2"/>
        <v>-0.2907122633142345</v>
      </c>
      <c r="E66" s="11">
        <f t="shared" si="8"/>
        <v>25.281189637814315</v>
      </c>
      <c r="F66" s="12">
        <f t="shared" si="3"/>
        <v>-5.708482935804593E-2</v>
      </c>
      <c r="G66" s="31">
        <f>$J$12</f>
        <v>50.000000000000043</v>
      </c>
      <c r="H66" s="21">
        <f>$J$13</f>
        <v>18</v>
      </c>
      <c r="N66" s="10">
        <f t="shared" si="9"/>
        <v>960</v>
      </c>
      <c r="O66" s="11">
        <f t="shared" si="10"/>
        <v>92.953201909293952</v>
      </c>
      <c r="P66" s="12">
        <f t="shared" si="11"/>
        <v>-0.11162355189783785</v>
      </c>
      <c r="Q66" s="11">
        <f t="shared" si="12"/>
        <v>13.752832206962724</v>
      </c>
      <c r="R66" s="12">
        <f t="shared" si="13"/>
        <v>0.15876052605386359</v>
      </c>
      <c r="S66" s="27">
        <f>$V$11</f>
        <v>83.333333333333343</v>
      </c>
      <c r="T66" s="21">
        <f>$V$12</f>
        <v>12.12121212121211</v>
      </c>
      <c r="V66" s="58">
        <f t="shared" si="0"/>
        <v>13.752832206962724</v>
      </c>
      <c r="W66" s="61">
        <f t="shared" si="1"/>
        <v>92.953201909293952</v>
      </c>
      <c r="Y66" s="10">
        <f t="shared" si="14"/>
        <v>960</v>
      </c>
      <c r="Z66" s="11">
        <f t="shared" si="15"/>
        <v>92.953201909293952</v>
      </c>
      <c r="AA66" s="12">
        <f t="shared" si="16"/>
        <v>-0.11162355189783785</v>
      </c>
      <c r="AB66" s="11">
        <f t="shared" si="17"/>
        <v>13.752832206962724</v>
      </c>
      <c r="AC66" s="12">
        <f t="shared" si="18"/>
        <v>0.15876052605386359</v>
      </c>
      <c r="AD66" s="27">
        <f>$V$11</f>
        <v>83.333333333333343</v>
      </c>
      <c r="AE66" s="21">
        <f>$V$12</f>
        <v>12.12121212121211</v>
      </c>
      <c r="AK66" s="10">
        <f t="shared" si="19"/>
        <v>960</v>
      </c>
      <c r="AL66" s="11">
        <f t="shared" si="22"/>
        <v>44.157166467831516</v>
      </c>
      <c r="AM66" s="12">
        <f t="shared" si="20"/>
        <v>4.3542944523673639E-2</v>
      </c>
      <c r="AN66" s="11">
        <f t="shared" si="23"/>
        <v>1.3909903947422331E-2</v>
      </c>
      <c r="AO66" s="12">
        <f t="shared" si="24"/>
        <v>-8.127325321324202E-5</v>
      </c>
      <c r="AP66" s="31">
        <f t="shared" si="4"/>
        <v>50</v>
      </c>
      <c r="AQ66" s="21">
        <f t="shared" si="5"/>
        <v>1</v>
      </c>
    </row>
    <row r="67" spans="2:43" s="2" customFormat="1" ht="17.25" customHeight="1" x14ac:dyDescent="0.25">
      <c r="B67" s="10">
        <f t="shared" si="6"/>
        <v>980</v>
      </c>
      <c r="C67" s="11">
        <f t="shared" si="7"/>
        <v>38.098963760772293</v>
      </c>
      <c r="D67" s="12">
        <f t="shared" si="2"/>
        <v>-0.24852936439438111</v>
      </c>
      <c r="E67" s="11">
        <f t="shared" si="8"/>
        <v>24.139493050653396</v>
      </c>
      <c r="F67" s="12">
        <f t="shared" si="3"/>
        <v>-0.11945578828736103</v>
      </c>
      <c r="G67" s="31">
        <f>$J$12</f>
        <v>50.000000000000043</v>
      </c>
      <c r="H67" s="21">
        <f>$J$13</f>
        <v>18</v>
      </c>
      <c r="N67" s="10">
        <f t="shared" si="9"/>
        <v>980</v>
      </c>
      <c r="O67" s="11">
        <f t="shared" si="10"/>
        <v>90.720730871337196</v>
      </c>
      <c r="P67" s="12">
        <f t="shared" si="11"/>
        <v>-0.14814221024566659</v>
      </c>
      <c r="Q67" s="11">
        <f t="shared" si="12"/>
        <v>16.928042728039998</v>
      </c>
      <c r="R67" s="12">
        <f t="shared" si="13"/>
        <v>0.1500650174068161</v>
      </c>
      <c r="S67" s="27">
        <f>$V$11</f>
        <v>83.333333333333343</v>
      </c>
      <c r="T67" s="21">
        <f>$V$12</f>
        <v>12.12121212121211</v>
      </c>
      <c r="V67" s="58">
        <f t="shared" si="0"/>
        <v>16.928042728039998</v>
      </c>
      <c r="W67" s="61">
        <f t="shared" si="1"/>
        <v>90.720730871337196</v>
      </c>
      <c r="Y67" s="10">
        <f t="shared" si="14"/>
        <v>980</v>
      </c>
      <c r="Z67" s="11">
        <f t="shared" si="15"/>
        <v>90.720730871337196</v>
      </c>
      <c r="AA67" s="12">
        <f t="shared" si="16"/>
        <v>-0.14814221024566659</v>
      </c>
      <c r="AB67" s="11">
        <f t="shared" si="17"/>
        <v>16.928042728039998</v>
      </c>
      <c r="AC67" s="12">
        <f t="shared" si="18"/>
        <v>0.1500650174068161</v>
      </c>
      <c r="AD67" s="27">
        <f>$V$11</f>
        <v>83.333333333333343</v>
      </c>
      <c r="AE67" s="21">
        <f>$V$12</f>
        <v>12.12121212121211</v>
      </c>
      <c r="AK67" s="10">
        <f t="shared" si="19"/>
        <v>980</v>
      </c>
      <c r="AL67" s="11">
        <f t="shared" si="22"/>
        <v>45.028025358304987</v>
      </c>
      <c r="AM67" s="12">
        <f t="shared" si="20"/>
        <v>4.4474881332761625E-2</v>
      </c>
      <c r="AN67" s="11">
        <f t="shared" si="23"/>
        <v>1.228443888315749E-2</v>
      </c>
      <c r="AO67" s="12">
        <f t="shared" si="24"/>
        <v>-6.1077918614511266E-5</v>
      </c>
      <c r="AP67" s="31">
        <f t="shared" si="4"/>
        <v>50</v>
      </c>
      <c r="AQ67" s="21">
        <f t="shared" si="5"/>
        <v>1</v>
      </c>
    </row>
    <row r="68" spans="2:43" s="2" customFormat="1" ht="17.25" customHeight="1" x14ac:dyDescent="0.25">
      <c r="B68" s="10">
        <f t="shared" si="6"/>
        <v>1000</v>
      </c>
      <c r="C68" s="11">
        <f t="shared" si="7"/>
        <v>33.128376472884668</v>
      </c>
      <c r="D68" s="12">
        <f t="shared" si="2"/>
        <v>-0.17075582377544474</v>
      </c>
      <c r="E68" s="11">
        <f t="shared" si="8"/>
        <v>21.750377284906175</v>
      </c>
      <c r="F68" s="12">
        <f t="shared" si="3"/>
        <v>-0.17017296134686299</v>
      </c>
      <c r="G68" s="31">
        <f>$J$12</f>
        <v>50.000000000000043</v>
      </c>
      <c r="H68" s="21">
        <f>$J$13</f>
        <v>18</v>
      </c>
      <c r="N68" s="10">
        <f t="shared" si="9"/>
        <v>1000</v>
      </c>
      <c r="O68" s="11">
        <f t="shared" si="10"/>
        <v>87.757886666423857</v>
      </c>
      <c r="P68" s="12">
        <f t="shared" si="11"/>
        <v>-0.17234405518946036</v>
      </c>
      <c r="Q68" s="11">
        <f t="shared" si="12"/>
        <v>19.92934307617632</v>
      </c>
      <c r="R68" s="12">
        <f t="shared" si="13"/>
        <v>0.10581412960080017</v>
      </c>
      <c r="S68" s="27">
        <f>$V$11</f>
        <v>83.333333333333343</v>
      </c>
      <c r="T68" s="21">
        <f>$V$12</f>
        <v>12.12121212121211</v>
      </c>
      <c r="V68" s="58">
        <f t="shared" si="0"/>
        <v>19.92934307617632</v>
      </c>
      <c r="W68" s="61">
        <f t="shared" si="1"/>
        <v>87.757886666423857</v>
      </c>
      <c r="Y68" s="10">
        <f t="shared" si="14"/>
        <v>1000</v>
      </c>
      <c r="Z68" s="11">
        <f t="shared" si="15"/>
        <v>87.757886666423857</v>
      </c>
      <c r="AA68" s="12">
        <f t="shared" si="16"/>
        <v>-0.17234405518946036</v>
      </c>
      <c r="AB68" s="11">
        <f t="shared" si="17"/>
        <v>19.92934307617632</v>
      </c>
      <c r="AC68" s="12">
        <f t="shared" si="18"/>
        <v>0.10581412960080017</v>
      </c>
      <c r="AD68" s="27">
        <f>$V$11</f>
        <v>83.333333333333343</v>
      </c>
      <c r="AE68" s="21">
        <f>$V$12</f>
        <v>12.12121212121211</v>
      </c>
      <c r="AK68" s="10">
        <f t="shared" si="19"/>
        <v>1000</v>
      </c>
      <c r="AL68" s="11">
        <f t="shared" si="22"/>
        <v>45.917522984960222</v>
      </c>
      <c r="AM68" s="12">
        <f t="shared" si="20"/>
        <v>4.5409542914822604E-2</v>
      </c>
      <c r="AN68" s="11">
        <f t="shared" si="23"/>
        <v>1.1062880510867264E-2</v>
      </c>
      <c r="AO68" s="12">
        <f t="shared" si="24"/>
        <v>-4.5163955405747112E-5</v>
      </c>
      <c r="AP68" s="31">
        <f t="shared" si="4"/>
        <v>50</v>
      </c>
      <c r="AQ68" s="21">
        <f t="shared" si="5"/>
        <v>1</v>
      </c>
    </row>
    <row r="69" spans="2:43" s="2" customFormat="1" ht="17.25" customHeight="1" x14ac:dyDescent="0.25">
      <c r="B69" s="10">
        <f t="shared" si="6"/>
        <v>1020</v>
      </c>
      <c r="C69" s="11">
        <f t="shared" si="7"/>
        <v>29.713259997375772</v>
      </c>
      <c r="D69" s="12">
        <f t="shared" si="2"/>
        <v>-5.9819104518355259E-2</v>
      </c>
      <c r="E69" s="11">
        <f t="shared" si="8"/>
        <v>18.346918057968914</v>
      </c>
      <c r="F69" s="12">
        <f t="shared" si="3"/>
        <v>-0.18744326530537259</v>
      </c>
      <c r="G69" s="31">
        <f>$J$12</f>
        <v>50.000000000000043</v>
      </c>
      <c r="H69" s="21">
        <f>$J$13</f>
        <v>18</v>
      </c>
      <c r="N69" s="10">
        <f t="shared" si="9"/>
        <v>1020</v>
      </c>
      <c r="O69" s="11">
        <f t="shared" si="10"/>
        <v>84.311005562634648</v>
      </c>
      <c r="P69" s="12">
        <f t="shared" si="11"/>
        <v>-0.17484095976789021</v>
      </c>
      <c r="Q69" s="11">
        <f t="shared" si="12"/>
        <v>22.045625668192322</v>
      </c>
      <c r="R69" s="12">
        <f t="shared" si="13"/>
        <v>2.5864075192036484E-2</v>
      </c>
      <c r="S69" s="27">
        <f>$V$11</f>
        <v>83.333333333333343</v>
      </c>
      <c r="T69" s="21">
        <f>$V$12</f>
        <v>12.12121212121211</v>
      </c>
      <c r="V69" s="58">
        <f t="shared" si="0"/>
        <v>22.045625668192322</v>
      </c>
      <c r="W69" s="61">
        <f t="shared" si="1"/>
        <v>84.311005562634648</v>
      </c>
      <c r="Y69" s="10">
        <f t="shared" si="14"/>
        <v>1020</v>
      </c>
      <c r="Z69" s="11">
        <f t="shared" si="15"/>
        <v>84.311005562634648</v>
      </c>
      <c r="AA69" s="12">
        <f t="shared" si="16"/>
        <v>-0.17484095976789021</v>
      </c>
      <c r="AB69" s="11">
        <f t="shared" si="17"/>
        <v>22.045625668192322</v>
      </c>
      <c r="AC69" s="12">
        <f t="shared" si="18"/>
        <v>2.5864075192036484E-2</v>
      </c>
      <c r="AD69" s="27">
        <f>$V$11</f>
        <v>83.333333333333343</v>
      </c>
      <c r="AE69" s="21">
        <f>$V$12</f>
        <v>12.12121212121211</v>
      </c>
      <c r="AK69" s="10">
        <f t="shared" si="19"/>
        <v>1020</v>
      </c>
      <c r="AL69" s="11">
        <f t="shared" si="22"/>
        <v>46.825713843256672</v>
      </c>
      <c r="AM69" s="12">
        <f t="shared" si="20"/>
        <v>4.6349983255209844E-2</v>
      </c>
      <c r="AN69" s="11">
        <f t="shared" si="23"/>
        <v>1.0159601402752322E-2</v>
      </c>
      <c r="AO69" s="12">
        <f t="shared" si="24"/>
        <v>-3.2249482090786815E-5</v>
      </c>
      <c r="AP69" s="31">
        <f t="shared" si="4"/>
        <v>50</v>
      </c>
      <c r="AQ69" s="21">
        <f t="shared" si="5"/>
        <v>1</v>
      </c>
    </row>
    <row r="70" spans="2:43" s="2" customFormat="1" ht="17.25" customHeight="1" x14ac:dyDescent="0.25">
      <c r="B70" s="10">
        <f t="shared" si="6"/>
        <v>1040</v>
      </c>
      <c r="C70" s="11">
        <f t="shared" si="7"/>
        <v>28.516877907008666</v>
      </c>
      <c r="D70" s="12">
        <f t="shared" si="2"/>
        <v>7.1142027360367566E-2</v>
      </c>
      <c r="E70" s="11">
        <f t="shared" si="8"/>
        <v>14.598052751861463</v>
      </c>
      <c r="F70" s="12">
        <f t="shared" si="3"/>
        <v>-0.16284380595193682</v>
      </c>
      <c r="G70" s="31">
        <f>$J$12</f>
        <v>50.000000000000043</v>
      </c>
      <c r="H70" s="21">
        <f>$J$13</f>
        <v>18</v>
      </c>
      <c r="N70" s="10">
        <f t="shared" si="9"/>
        <v>1040</v>
      </c>
      <c r="O70" s="11">
        <f t="shared" si="10"/>
        <v>80.814186367276847</v>
      </c>
      <c r="P70" s="12">
        <f t="shared" si="11"/>
        <v>-0.15025988956533123</v>
      </c>
      <c r="Q70" s="11">
        <f t="shared" si="12"/>
        <v>22.56290717203305</v>
      </c>
      <c r="R70" s="12">
        <f t="shared" si="13"/>
        <v>-6.8207134977409822E-2</v>
      </c>
      <c r="S70" s="27">
        <f>$V$11</f>
        <v>83.333333333333343</v>
      </c>
      <c r="T70" s="21">
        <f>$V$12</f>
        <v>12.12121212121211</v>
      </c>
      <c r="V70" s="58">
        <f t="shared" si="0"/>
        <v>22.56290717203305</v>
      </c>
      <c r="W70" s="61">
        <f t="shared" si="1"/>
        <v>80.814186367276847</v>
      </c>
      <c r="Y70" s="10">
        <f t="shared" si="14"/>
        <v>1040</v>
      </c>
      <c r="Z70" s="11">
        <f t="shared" si="15"/>
        <v>80.814186367276847</v>
      </c>
      <c r="AA70" s="12">
        <f t="shared" si="16"/>
        <v>-0.15025988956533123</v>
      </c>
      <c r="AB70" s="11">
        <f t="shared" si="17"/>
        <v>22.56290717203305</v>
      </c>
      <c r="AC70" s="12">
        <f t="shared" si="18"/>
        <v>-6.8207134977409822E-2</v>
      </c>
      <c r="AD70" s="27">
        <f>$V$11</f>
        <v>83.333333333333343</v>
      </c>
      <c r="AE70" s="21">
        <f>$V$12</f>
        <v>12.12121212121211</v>
      </c>
      <c r="AK70" s="10">
        <f t="shared" si="19"/>
        <v>1040</v>
      </c>
      <c r="AL70" s="11">
        <f t="shared" si="22"/>
        <v>47.75271350836087</v>
      </c>
      <c r="AM70" s="12">
        <f t="shared" si="20"/>
        <v>4.7298364978797587E-2</v>
      </c>
      <c r="AN70" s="11">
        <f t="shared" si="23"/>
        <v>9.5146117609365855E-3</v>
      </c>
      <c r="AO70" s="12">
        <f t="shared" si="24"/>
        <v>-2.1382058483543603E-5</v>
      </c>
      <c r="AP70" s="31">
        <f t="shared" si="4"/>
        <v>50</v>
      </c>
      <c r="AQ70" s="21">
        <f t="shared" si="5"/>
        <v>1</v>
      </c>
    </row>
    <row r="71" spans="2:43" s="2" customFormat="1" ht="17.25" customHeight="1" x14ac:dyDescent="0.25">
      <c r="B71" s="10">
        <f t="shared" si="6"/>
        <v>1060</v>
      </c>
      <c r="C71" s="11">
        <f t="shared" si="7"/>
        <v>29.939718454216017</v>
      </c>
      <c r="D71" s="12">
        <f t="shared" si="2"/>
        <v>0.20419537491063816</v>
      </c>
      <c r="E71" s="11">
        <f t="shared" si="8"/>
        <v>11.341176632822727</v>
      </c>
      <c r="F71" s="12">
        <f t="shared" si="3"/>
        <v>-0.11392528796901158</v>
      </c>
      <c r="G71" s="31">
        <f>$J$12</f>
        <v>50.000000000000043</v>
      </c>
      <c r="H71" s="21">
        <f>$J$13</f>
        <v>18</v>
      </c>
      <c r="N71" s="10">
        <f t="shared" si="9"/>
        <v>1060</v>
      </c>
      <c r="O71" s="11">
        <f t="shared" si="10"/>
        <v>77.808988575970218</v>
      </c>
      <c r="P71" s="12">
        <f t="shared" si="11"/>
        <v>-0.10218633542910058</v>
      </c>
      <c r="Q71" s="11">
        <f t="shared" si="12"/>
        <v>21.198764472484854</v>
      </c>
      <c r="R71" s="12">
        <f t="shared" si="13"/>
        <v>-0.1405311400513769</v>
      </c>
      <c r="S71" s="27">
        <f>$V$11</f>
        <v>83.333333333333343</v>
      </c>
      <c r="T71" s="21">
        <f>$V$12</f>
        <v>12.12121212121211</v>
      </c>
      <c r="V71" s="58">
        <f t="shared" si="0"/>
        <v>21.198764472484854</v>
      </c>
      <c r="W71" s="61">
        <f t="shared" si="1"/>
        <v>77.808988575970218</v>
      </c>
      <c r="Y71" s="10">
        <f t="shared" si="14"/>
        <v>1060</v>
      </c>
      <c r="Z71" s="11">
        <f t="shared" si="15"/>
        <v>77.808988575970218</v>
      </c>
      <c r="AA71" s="12">
        <f t="shared" si="16"/>
        <v>-0.10218633542910058</v>
      </c>
      <c r="AB71" s="11">
        <f t="shared" si="17"/>
        <v>21.198764472484854</v>
      </c>
      <c r="AC71" s="12">
        <f t="shared" si="18"/>
        <v>-0.1405311400513769</v>
      </c>
      <c r="AD71" s="27">
        <f>$V$11</f>
        <v>83.333333333333343</v>
      </c>
      <c r="AE71" s="21">
        <f>$V$12</f>
        <v>12.12121212121211</v>
      </c>
      <c r="AK71" s="10">
        <f t="shared" si="19"/>
        <v>1060</v>
      </c>
      <c r="AL71" s="11">
        <f t="shared" si="22"/>
        <v>48.698680807936825</v>
      </c>
      <c r="AM71" s="12">
        <f t="shared" si="20"/>
        <v>4.8256157327601662E-2</v>
      </c>
      <c r="AN71" s="11">
        <f t="shared" si="23"/>
        <v>9.0869705912657132E-3</v>
      </c>
      <c r="AO71" s="12">
        <f t="shared" si="24"/>
        <v>-1.1825049228127735E-5</v>
      </c>
      <c r="AP71" s="31">
        <f t="shared" si="4"/>
        <v>50</v>
      </c>
      <c r="AQ71" s="21">
        <f t="shared" si="5"/>
        <v>1</v>
      </c>
    </row>
    <row r="72" spans="2:43" s="2" customFormat="1" ht="17.25" customHeight="1" x14ac:dyDescent="0.25">
      <c r="B72" s="10">
        <f t="shared" si="6"/>
        <v>1080</v>
      </c>
      <c r="C72" s="11">
        <f t="shared" si="7"/>
        <v>34.02362595242878</v>
      </c>
      <c r="D72" s="12">
        <f t="shared" si="2"/>
        <v>0.32322272588436007</v>
      </c>
      <c r="E72" s="11">
        <f t="shared" si="8"/>
        <v>9.0626708734424959</v>
      </c>
      <c r="F72" s="12">
        <f t="shared" si="3"/>
        <v>-6.5777689416406826E-2</v>
      </c>
      <c r="G72" s="31">
        <f>$J$12</f>
        <v>50.000000000000043</v>
      </c>
      <c r="H72" s="21">
        <f>$J$13</f>
        <v>18</v>
      </c>
      <c r="N72" s="10">
        <f t="shared" si="9"/>
        <v>1080</v>
      </c>
      <c r="O72" s="11">
        <f t="shared" si="10"/>
        <v>75.765261867388205</v>
      </c>
      <c r="P72" s="12">
        <f t="shared" si="11"/>
        <v>-4.2836119291356389E-2</v>
      </c>
      <c r="Q72" s="11">
        <f t="shared" si="12"/>
        <v>18.388141671457316</v>
      </c>
      <c r="R72" s="12">
        <f t="shared" si="13"/>
        <v>-0.16699532435461539</v>
      </c>
      <c r="S72" s="27">
        <f>$V$11</f>
        <v>83.333333333333343</v>
      </c>
      <c r="T72" s="21">
        <f>$V$12</f>
        <v>12.12121212121211</v>
      </c>
      <c r="V72" s="58">
        <f t="shared" si="0"/>
        <v>18.388141671457316</v>
      </c>
      <c r="W72" s="61">
        <f t="shared" si="1"/>
        <v>75.765261867388205</v>
      </c>
      <c r="Y72" s="10">
        <f t="shared" si="14"/>
        <v>1080</v>
      </c>
      <c r="Z72" s="11">
        <f t="shared" si="15"/>
        <v>75.765261867388205</v>
      </c>
      <c r="AA72" s="12">
        <f t="shared" si="16"/>
        <v>-4.2836119291356389E-2</v>
      </c>
      <c r="AB72" s="11">
        <f t="shared" si="17"/>
        <v>18.388141671457316</v>
      </c>
      <c r="AC72" s="12">
        <f t="shared" si="18"/>
        <v>-0.16699532435461539</v>
      </c>
      <c r="AD72" s="27">
        <f>$V$11</f>
        <v>83.333333333333343</v>
      </c>
      <c r="AE72" s="21">
        <f>$V$12</f>
        <v>12.12121212121211</v>
      </c>
      <c r="AK72" s="10">
        <f t="shared" si="19"/>
        <v>1080</v>
      </c>
      <c r="AL72" s="11">
        <f t="shared" si="22"/>
        <v>49.663803954488856</v>
      </c>
      <c r="AM72" s="12">
        <f t="shared" si="20"/>
        <v>4.922425596703639E-2</v>
      </c>
      <c r="AN72" s="11">
        <f t="shared" si="23"/>
        <v>8.8504696067031579E-3</v>
      </c>
      <c r="AO72" s="12">
        <f t="shared" si="24"/>
        <v>-2.9754928826902327E-6</v>
      </c>
      <c r="AP72" s="31">
        <f t="shared" si="4"/>
        <v>50</v>
      </c>
      <c r="AQ72" s="21">
        <f t="shared" si="5"/>
        <v>1</v>
      </c>
    </row>
    <row r="73" spans="2:43" s="2" customFormat="1" ht="17.25" customHeight="1" x14ac:dyDescent="0.25">
      <c r="B73" s="10">
        <f t="shared" si="6"/>
        <v>1100</v>
      </c>
      <c r="C73" s="11">
        <f t="shared" si="7"/>
        <v>40.488080470115982</v>
      </c>
      <c r="D73" s="12">
        <f t="shared" si="2"/>
        <v>0.41222340012949821</v>
      </c>
      <c r="E73" s="11">
        <f t="shared" si="8"/>
        <v>7.7471170851143594</v>
      </c>
      <c r="F73" s="12">
        <f t="shared" si="3"/>
        <v>-2.9191030285183772E-2</v>
      </c>
      <c r="G73" s="31">
        <f>$J$12</f>
        <v>50.000000000000043</v>
      </c>
      <c r="H73" s="21">
        <f>$J$13</f>
        <v>18</v>
      </c>
      <c r="N73" s="10">
        <f t="shared" si="9"/>
        <v>1100</v>
      </c>
      <c r="O73" s="11">
        <f t="shared" si="10"/>
        <v>74.908539481561078</v>
      </c>
      <c r="P73" s="12">
        <f t="shared" si="11"/>
        <v>1.3519922995664818E-2</v>
      </c>
      <c r="Q73" s="11">
        <f t="shared" si="12"/>
        <v>15.048235184365009</v>
      </c>
      <c r="R73" s="12">
        <f t="shared" si="13"/>
        <v>-0.15213393511351381</v>
      </c>
      <c r="S73" s="27">
        <f>$V$11</f>
        <v>83.333333333333343</v>
      </c>
      <c r="T73" s="21">
        <f>$V$12</f>
        <v>12.12121212121211</v>
      </c>
      <c r="V73" s="58">
        <f t="shared" si="0"/>
        <v>15.048235184365009</v>
      </c>
      <c r="W73" s="61">
        <f t="shared" si="1"/>
        <v>74.908539481561078</v>
      </c>
      <c r="Y73" s="10">
        <f t="shared" si="14"/>
        <v>1100</v>
      </c>
      <c r="Z73" s="11">
        <f t="shared" si="15"/>
        <v>74.908539481561078</v>
      </c>
      <c r="AA73" s="12">
        <f t="shared" si="16"/>
        <v>1.3519922995664818E-2</v>
      </c>
      <c r="AB73" s="11">
        <f t="shared" si="17"/>
        <v>15.048235184365009</v>
      </c>
      <c r="AC73" s="12">
        <f t="shared" si="18"/>
        <v>-0.15213393511351381</v>
      </c>
      <c r="AD73" s="27">
        <f>$V$11</f>
        <v>83.333333333333343</v>
      </c>
      <c r="AE73" s="21">
        <f>$V$12</f>
        <v>12.12121212121211</v>
      </c>
      <c r="AK73" s="10">
        <f t="shared" si="19"/>
        <v>1100</v>
      </c>
      <c r="AL73" s="11">
        <f t="shared" si="22"/>
        <v>50.648289073829581</v>
      </c>
      <c r="AM73" s="12">
        <f t="shared" si="20"/>
        <v>5.0203042003223328E-2</v>
      </c>
      <c r="AN73" s="11">
        <f t="shared" si="23"/>
        <v>8.790959749049353E-3</v>
      </c>
      <c r="AO73" s="12">
        <f t="shared" si="24"/>
        <v>5.6990831537843283E-6</v>
      </c>
      <c r="AP73" s="31">
        <f t="shared" si="4"/>
        <v>50</v>
      </c>
      <c r="AQ73" s="21">
        <f t="shared" si="5"/>
        <v>1</v>
      </c>
    </row>
    <row r="74" spans="2:43" s="2" customFormat="1" ht="17.25" customHeight="1" x14ac:dyDescent="0.25">
      <c r="B74" s="10">
        <f t="shared" si="6"/>
        <v>1120</v>
      </c>
      <c r="C74" s="11">
        <f t="shared" si="7"/>
        <v>48.732548472705943</v>
      </c>
      <c r="D74" s="12">
        <f t="shared" si="2"/>
        <v>0.45233558601174251</v>
      </c>
      <c r="E74" s="11">
        <f t="shared" si="8"/>
        <v>7.1632964794106844</v>
      </c>
      <c r="F74" s="12">
        <f t="shared" si="3"/>
        <v>-3.0916863985592791E-3</v>
      </c>
      <c r="G74" s="31">
        <f>$J$12</f>
        <v>50.000000000000043</v>
      </c>
      <c r="H74" s="21">
        <f>$J$13</f>
        <v>18</v>
      </c>
      <c r="N74" s="10">
        <f t="shared" si="9"/>
        <v>1120</v>
      </c>
      <c r="O74" s="11">
        <f t="shared" si="10"/>
        <v>75.178937941474373</v>
      </c>
      <c r="P74" s="12">
        <f t="shared" si="11"/>
        <v>5.7469772269958447E-2</v>
      </c>
      <c r="Q74" s="11">
        <f t="shared" si="12"/>
        <v>12.005556482094732</v>
      </c>
      <c r="R74" s="12">
        <f t="shared" si="13"/>
        <v>-0.11747766534515502</v>
      </c>
      <c r="S74" s="27">
        <f>$V$11</f>
        <v>83.333333333333343</v>
      </c>
      <c r="T74" s="21">
        <f>$V$12</f>
        <v>12.12121212121211</v>
      </c>
      <c r="V74" s="58">
        <f t="shared" si="0"/>
        <v>12.005556482094732</v>
      </c>
      <c r="W74" s="61">
        <f t="shared" si="1"/>
        <v>75.178937941474373</v>
      </c>
      <c r="Y74" s="10">
        <f t="shared" si="14"/>
        <v>1120</v>
      </c>
      <c r="Z74" s="11">
        <f t="shared" si="15"/>
        <v>75.178937941474373</v>
      </c>
      <c r="AA74" s="12">
        <f t="shared" si="16"/>
        <v>5.7469772269958447E-2</v>
      </c>
      <c r="AB74" s="11">
        <f t="shared" si="17"/>
        <v>12.005556482094732</v>
      </c>
      <c r="AC74" s="12">
        <f t="shared" si="18"/>
        <v>-0.11747766534515502</v>
      </c>
      <c r="AD74" s="27">
        <f>$V$11</f>
        <v>83.333333333333343</v>
      </c>
      <c r="AE74" s="21">
        <f>$V$12</f>
        <v>12.12121212121211</v>
      </c>
      <c r="AK74" s="10">
        <f t="shared" si="19"/>
        <v>1120</v>
      </c>
      <c r="AL74" s="11">
        <f t="shared" si="22"/>
        <v>51.652349913894049</v>
      </c>
      <c r="AM74" s="12">
        <f t="shared" si="20"/>
        <v>5.1192388764112244E-2</v>
      </c>
      <c r="AN74" s="11">
        <f t="shared" si="23"/>
        <v>8.9049414121250402E-3</v>
      </c>
      <c r="AO74" s="12">
        <f t="shared" si="24"/>
        <v>1.4714079175556338E-5</v>
      </c>
      <c r="AP74" s="31">
        <f t="shared" si="4"/>
        <v>50</v>
      </c>
      <c r="AQ74" s="21">
        <f t="shared" si="5"/>
        <v>1</v>
      </c>
    </row>
    <row r="75" spans="2:43" s="2" customFormat="1" ht="17.25" customHeight="1" x14ac:dyDescent="0.25">
      <c r="B75" s="10">
        <f t="shared" si="6"/>
        <v>1140</v>
      </c>
      <c r="C75" s="11">
        <f t="shared" si="7"/>
        <v>57.779260192940797</v>
      </c>
      <c r="D75" s="12">
        <f t="shared" si="2"/>
        <v>0.42915848986680533</v>
      </c>
      <c r="E75" s="11">
        <f t="shared" si="8"/>
        <v>7.1014627514394988</v>
      </c>
      <c r="F75" s="12">
        <f t="shared" si="3"/>
        <v>1.6301188988096627E-2</v>
      </c>
      <c r="G75" s="31">
        <f>$J$12</f>
        <v>50.000000000000043</v>
      </c>
      <c r="H75" s="21">
        <f>$J$13</f>
        <v>18</v>
      </c>
      <c r="N75" s="10">
        <f t="shared" si="9"/>
        <v>1140</v>
      </c>
      <c r="O75" s="11">
        <f t="shared" si="10"/>
        <v>76.328333386873538</v>
      </c>
      <c r="P75" s="12">
        <f t="shared" si="11"/>
        <v>8.6240328177159598E-2</v>
      </c>
      <c r="Q75" s="11">
        <f t="shared" si="12"/>
        <v>9.656003175191632</v>
      </c>
      <c r="R75" s="12">
        <f t="shared" si="13"/>
        <v>-8.1168362070279665E-2</v>
      </c>
      <c r="S75" s="27">
        <f>$V$11</f>
        <v>83.333333333333343</v>
      </c>
      <c r="T75" s="21">
        <f>$V$12</f>
        <v>12.12121212121211</v>
      </c>
      <c r="V75" s="58">
        <f t="shared" si="0"/>
        <v>9.656003175191632</v>
      </c>
      <c r="W75" s="61">
        <f t="shared" si="1"/>
        <v>76.328333386873538</v>
      </c>
      <c r="Y75" s="10">
        <f t="shared" si="14"/>
        <v>1140</v>
      </c>
      <c r="Z75" s="11">
        <f t="shared" si="15"/>
        <v>76.328333386873538</v>
      </c>
      <c r="AA75" s="12">
        <f t="shared" si="16"/>
        <v>8.6240328177159598E-2</v>
      </c>
      <c r="AB75" s="11">
        <f t="shared" si="17"/>
        <v>9.656003175191632</v>
      </c>
      <c r="AC75" s="12">
        <f t="shared" si="18"/>
        <v>-8.1168362070279665E-2</v>
      </c>
      <c r="AD75" s="27">
        <f>$V$11</f>
        <v>83.333333333333343</v>
      </c>
      <c r="AE75" s="21">
        <f>$V$12</f>
        <v>12.12121212121211</v>
      </c>
      <c r="AK75" s="10">
        <f t="shared" si="19"/>
        <v>1140</v>
      </c>
      <c r="AL75" s="11">
        <f t="shared" si="22"/>
        <v>52.676197689176291</v>
      </c>
      <c r="AM75" s="12">
        <f t="shared" si="20"/>
        <v>5.2191617600071349E-2</v>
      </c>
      <c r="AN75" s="11">
        <f t="shared" si="23"/>
        <v>9.1992229956361672E-3</v>
      </c>
      <c r="AO75" s="12">
        <f t="shared" si="24"/>
        <v>2.4618939323138925E-5</v>
      </c>
      <c r="AP75" s="31">
        <f t="shared" si="4"/>
        <v>50</v>
      </c>
      <c r="AQ75" s="21">
        <f t="shared" si="5"/>
        <v>1</v>
      </c>
    </row>
    <row r="76" spans="2:43" s="2" customFormat="1" ht="17.25" customHeight="1" x14ac:dyDescent="0.25">
      <c r="B76" s="10">
        <f t="shared" si="6"/>
        <v>1160</v>
      </c>
      <c r="C76" s="11">
        <f t="shared" si="7"/>
        <v>66.362429990276908</v>
      </c>
      <c r="D76" s="12">
        <f t="shared" si="2"/>
        <v>0.34694005946524731</v>
      </c>
      <c r="E76" s="11">
        <f t="shared" si="8"/>
        <v>7.4274865312014313</v>
      </c>
      <c r="F76" s="12">
        <f t="shared" si="3"/>
        <v>3.1830241228829936E-2</v>
      </c>
      <c r="G76" s="31">
        <f>$J$12</f>
        <v>50.000000000000043</v>
      </c>
      <c r="H76" s="21">
        <f>$J$13</f>
        <v>18</v>
      </c>
      <c r="N76" s="10">
        <f t="shared" si="9"/>
        <v>1160</v>
      </c>
      <c r="O76" s="11">
        <f t="shared" si="10"/>
        <v>78.053139950416735</v>
      </c>
      <c r="P76" s="12">
        <f t="shared" si="11"/>
        <v>0.10129212124211762</v>
      </c>
      <c r="Q76" s="11">
        <f t="shared" si="12"/>
        <v>8.0326359337860396</v>
      </c>
      <c r="R76" s="12">
        <f t="shared" si="13"/>
        <v>-5.0896645325946288E-2</v>
      </c>
      <c r="S76" s="27">
        <f>$V$11</f>
        <v>83.333333333333343</v>
      </c>
      <c r="T76" s="21">
        <f>$V$12</f>
        <v>12.12121212121211</v>
      </c>
      <c r="V76" s="58">
        <f t="shared" si="0"/>
        <v>8.0326359337860396</v>
      </c>
      <c r="W76" s="61">
        <f t="shared" si="1"/>
        <v>78.053139950416735</v>
      </c>
      <c r="Y76" s="10">
        <f t="shared" si="14"/>
        <v>1160</v>
      </c>
      <c r="Z76" s="11">
        <f t="shared" si="15"/>
        <v>78.053139950416735</v>
      </c>
      <c r="AA76" s="12">
        <f t="shared" si="16"/>
        <v>0.10129212124211762</v>
      </c>
      <c r="AB76" s="11">
        <f t="shared" si="17"/>
        <v>8.0326359337860396</v>
      </c>
      <c r="AC76" s="12">
        <f t="shared" si="18"/>
        <v>-5.0896645325946288E-2</v>
      </c>
      <c r="AD76" s="27">
        <f>$V$11</f>
        <v>83.333333333333343</v>
      </c>
      <c r="AE76" s="21">
        <f>$V$12</f>
        <v>12.12121212121211</v>
      </c>
      <c r="AK76" s="10">
        <f t="shared" si="19"/>
        <v>1160</v>
      </c>
      <c r="AL76" s="11">
        <f t="shared" si="22"/>
        <v>53.720030041177715</v>
      </c>
      <c r="AM76" s="12">
        <f t="shared" si="20"/>
        <v>5.3199396902296227E-2</v>
      </c>
      <c r="AN76" s="11">
        <f t="shared" si="23"/>
        <v>9.6916017820989457E-3</v>
      </c>
      <c r="AO76" s="12">
        <f t="shared" si="24"/>
        <v>3.6053049776539582E-5</v>
      </c>
      <c r="AP76" s="31">
        <f t="shared" si="4"/>
        <v>50</v>
      </c>
      <c r="AQ76" s="21">
        <f t="shared" si="5"/>
        <v>1</v>
      </c>
    </row>
    <row r="77" spans="2:43" s="2" customFormat="1" ht="17.25" customHeight="1" x14ac:dyDescent="0.25">
      <c r="B77" s="10">
        <f t="shared" si="6"/>
        <v>1180</v>
      </c>
      <c r="C77" s="11">
        <f t="shared" si="7"/>
        <v>73.301231179581862</v>
      </c>
      <c r="D77" s="12">
        <f t="shared" si="2"/>
        <v>0.23231441416189563</v>
      </c>
      <c r="E77" s="11">
        <f t="shared" si="8"/>
        <v>8.0640913557780305</v>
      </c>
      <c r="F77" s="12">
        <f t="shared" si="3"/>
        <v>4.5114160804938575E-2</v>
      </c>
      <c r="G77" s="31">
        <f>$J$12</f>
        <v>50.000000000000043</v>
      </c>
      <c r="H77" s="21">
        <f>$J$13</f>
        <v>18</v>
      </c>
      <c r="N77" s="10">
        <f t="shared" si="9"/>
        <v>1180</v>
      </c>
      <c r="O77" s="11">
        <f t="shared" si="10"/>
        <v>80.078982375259088</v>
      </c>
      <c r="P77" s="12">
        <f t="shared" si="11"/>
        <v>0.10547618425703678</v>
      </c>
      <c r="Q77" s="11">
        <f t="shared" si="12"/>
        <v>7.0147030272671138</v>
      </c>
      <c r="R77" s="12">
        <f t="shared" si="13"/>
        <v>-2.7393966620871679E-2</v>
      </c>
      <c r="S77" s="27">
        <f>$V$11</f>
        <v>83.333333333333343</v>
      </c>
      <c r="T77" s="21">
        <f>$V$12</f>
        <v>12.12121212121211</v>
      </c>
      <c r="V77" s="58">
        <f t="shared" si="0"/>
        <v>7.0147030272671138</v>
      </c>
      <c r="W77" s="61">
        <f t="shared" si="1"/>
        <v>80.078982375259088</v>
      </c>
      <c r="Y77" s="10">
        <f t="shared" si="14"/>
        <v>1180</v>
      </c>
      <c r="Z77" s="11">
        <f t="shared" si="15"/>
        <v>80.078982375259088</v>
      </c>
      <c r="AA77" s="12">
        <f t="shared" si="16"/>
        <v>0.10547618425703678</v>
      </c>
      <c r="AB77" s="11">
        <f t="shared" si="17"/>
        <v>7.0147030272671138</v>
      </c>
      <c r="AC77" s="12">
        <f t="shared" si="18"/>
        <v>-2.7393966620871679E-2</v>
      </c>
      <c r="AD77" s="27">
        <f>$V$11</f>
        <v>83.333333333333343</v>
      </c>
      <c r="AE77" s="21">
        <f>$V$12</f>
        <v>12.12121212121211</v>
      </c>
      <c r="AK77" s="10">
        <f t="shared" si="19"/>
        <v>1180</v>
      </c>
      <c r="AL77" s="11">
        <f t="shared" si="22"/>
        <v>54.784017979223641</v>
      </c>
      <c r="AM77" s="12">
        <f t="shared" si="20"/>
        <v>5.4213570474402381E-2</v>
      </c>
      <c r="AN77" s="11">
        <f t="shared" si="23"/>
        <v>1.0412662777629738E-2</v>
      </c>
      <c r="AO77" s="12">
        <f t="shared" si="24"/>
        <v>4.9814365939773514E-5</v>
      </c>
      <c r="AP77" s="31">
        <f t="shared" si="4"/>
        <v>50</v>
      </c>
      <c r="AQ77" s="21">
        <f t="shared" si="5"/>
        <v>1</v>
      </c>
    </row>
    <row r="78" spans="2:43" s="2" customFormat="1" ht="17.25" customHeight="1" x14ac:dyDescent="0.25">
      <c r="B78" s="10">
        <f t="shared" si="6"/>
        <v>1200</v>
      </c>
      <c r="C78" s="11">
        <f t="shared" si="7"/>
        <v>77.94751946281977</v>
      </c>
      <c r="D78" s="12">
        <f t="shared" si="2"/>
        <v>0.11833782860745035</v>
      </c>
      <c r="E78" s="11">
        <f t="shared" si="8"/>
        <v>8.966374571876802</v>
      </c>
      <c r="F78" s="12">
        <f t="shared" si="3"/>
        <v>5.698578638466234E-2</v>
      </c>
      <c r="G78" s="31">
        <f>$J$12</f>
        <v>50.000000000000043</v>
      </c>
      <c r="H78" s="21">
        <f>$J$13</f>
        <v>18</v>
      </c>
      <c r="N78" s="10">
        <f t="shared" si="9"/>
        <v>1200</v>
      </c>
      <c r="O78" s="11">
        <f t="shared" si="10"/>
        <v>82.188506060399817</v>
      </c>
      <c r="P78" s="12">
        <f t="shared" si="11"/>
        <v>0.10149893324046223</v>
      </c>
      <c r="Q78" s="11">
        <f t="shared" si="12"/>
        <v>6.4668236948496798</v>
      </c>
      <c r="R78" s="12">
        <f t="shared" si="13"/>
        <v>-8.884075362140087E-3</v>
      </c>
      <c r="S78" s="27">
        <f>$V$11</f>
        <v>83.333333333333343</v>
      </c>
      <c r="T78" s="21">
        <f>$V$12</f>
        <v>12.12121212121211</v>
      </c>
      <c r="V78" s="58">
        <f t="shared" si="0"/>
        <v>6.4668236948496798</v>
      </c>
      <c r="W78" s="61">
        <f t="shared" si="1"/>
        <v>82.188506060399817</v>
      </c>
      <c r="Y78" s="10">
        <f t="shared" si="14"/>
        <v>1200</v>
      </c>
      <c r="Z78" s="11">
        <f t="shared" si="15"/>
        <v>82.188506060399817</v>
      </c>
      <c r="AA78" s="12">
        <f t="shared" si="16"/>
        <v>0.10149893324046223</v>
      </c>
      <c r="AB78" s="11">
        <f t="shared" si="17"/>
        <v>6.4668236948496798</v>
      </c>
      <c r="AC78" s="12">
        <f t="shared" si="18"/>
        <v>-8.884075362140087E-3</v>
      </c>
      <c r="AD78" s="27">
        <f>$V$11</f>
        <v>83.333333333333343</v>
      </c>
      <c r="AE78" s="21">
        <f>$V$12</f>
        <v>12.12121212121211</v>
      </c>
      <c r="AK78" s="10">
        <f t="shared" si="19"/>
        <v>1200</v>
      </c>
      <c r="AL78" s="11">
        <f t="shared" si="22"/>
        <v>55.868289388711688</v>
      </c>
      <c r="AM78" s="12">
        <f t="shared" si="20"/>
        <v>5.5230890863103232E-2</v>
      </c>
      <c r="AN78" s="11">
        <f t="shared" si="23"/>
        <v>1.1408950096425209E-2</v>
      </c>
      <c r="AO78" s="12">
        <f t="shared" si="24"/>
        <v>6.6951020787193245E-5</v>
      </c>
      <c r="AP78" s="31">
        <f t="shared" si="4"/>
        <v>50</v>
      </c>
      <c r="AQ78" s="21">
        <f t="shared" si="5"/>
        <v>1</v>
      </c>
    </row>
    <row r="79" spans="2:43" s="2" customFormat="1" ht="17.25" customHeight="1" x14ac:dyDescent="0.25">
      <c r="B79" s="10">
        <f t="shared" si="6"/>
        <v>1220</v>
      </c>
      <c r="C79" s="11">
        <f t="shared" si="7"/>
        <v>80.314276034968771</v>
      </c>
      <c r="D79" s="12">
        <f t="shared" si="2"/>
        <v>2.4958458230095237E-2</v>
      </c>
      <c r="E79" s="11">
        <f t="shared" si="8"/>
        <v>10.106090299570049</v>
      </c>
      <c r="F79" s="12">
        <f t="shared" si="3"/>
        <v>6.7842831593283526E-2</v>
      </c>
      <c r="G79" s="31">
        <f>$J$12</f>
        <v>50.000000000000043</v>
      </c>
      <c r="H79" s="21">
        <f>$J$13</f>
        <v>18</v>
      </c>
      <c r="N79" s="10">
        <f t="shared" si="9"/>
        <v>1220</v>
      </c>
      <c r="O79" s="11">
        <f t="shared" si="10"/>
        <v>84.218484725209066</v>
      </c>
      <c r="P79" s="12">
        <f t="shared" si="11"/>
        <v>9.1456699526101928E-2</v>
      </c>
      <c r="Q79" s="11">
        <f t="shared" si="12"/>
        <v>6.2891421876068776</v>
      </c>
      <c r="R79" s="12">
        <f t="shared" si="13"/>
        <v>6.6802115532774708E-3</v>
      </c>
      <c r="S79" s="27">
        <f>$V$11</f>
        <v>83.333333333333343</v>
      </c>
      <c r="T79" s="21">
        <f>$V$12</f>
        <v>12.12121212121211</v>
      </c>
      <c r="V79" s="58">
        <f t="shared" si="0"/>
        <v>6.2891421876068776</v>
      </c>
      <c r="W79" s="61">
        <f t="shared" si="1"/>
        <v>84.218484725209066</v>
      </c>
      <c r="Y79" s="10">
        <f t="shared" si="14"/>
        <v>1220</v>
      </c>
      <c r="Z79" s="11">
        <f t="shared" si="15"/>
        <v>84.218484725209066</v>
      </c>
      <c r="AA79" s="12">
        <f t="shared" si="16"/>
        <v>9.1456699526101928E-2</v>
      </c>
      <c r="AB79" s="11">
        <f t="shared" si="17"/>
        <v>6.2891421876068776</v>
      </c>
      <c r="AC79" s="12">
        <f t="shared" si="18"/>
        <v>6.6802115532774708E-3</v>
      </c>
      <c r="AD79" s="27">
        <f>$V$11</f>
        <v>83.333333333333343</v>
      </c>
      <c r="AE79" s="21">
        <f>$V$12</f>
        <v>12.12121212121211</v>
      </c>
      <c r="AK79" s="10">
        <f t="shared" si="19"/>
        <v>1220</v>
      </c>
      <c r="AL79" s="11">
        <f t="shared" si="22"/>
        <v>56.972907205973755</v>
      </c>
      <c r="AM79" s="12">
        <f t="shared" si="20"/>
        <v>5.624661826491946E-2</v>
      </c>
      <c r="AN79" s="11">
        <f t="shared" si="23"/>
        <v>1.2747970512169074E-2</v>
      </c>
      <c r="AO79" s="12">
        <f t="shared" si="24"/>
        <v>8.8890415445844607E-5</v>
      </c>
      <c r="AP79" s="31">
        <f t="shared" si="4"/>
        <v>50</v>
      </c>
      <c r="AQ79" s="21">
        <f t="shared" si="5"/>
        <v>1</v>
      </c>
    </row>
    <row r="80" spans="2:43" s="2" customFormat="1" ht="17.25" customHeight="1" x14ac:dyDescent="0.25">
      <c r="B80" s="10">
        <f t="shared" si="6"/>
        <v>1240</v>
      </c>
      <c r="C80" s="11">
        <f t="shared" si="7"/>
        <v>80.81344519957068</v>
      </c>
      <c r="D80" s="12">
        <f t="shared" si="2"/>
        <v>-4.4875259015950963E-2</v>
      </c>
      <c r="E80" s="11">
        <f t="shared" si="8"/>
        <v>11.46294693143572</v>
      </c>
      <c r="F80" s="12">
        <f t="shared" si="3"/>
        <v>7.7788676846509697E-2</v>
      </c>
      <c r="G80" s="31">
        <f>$J$12</f>
        <v>50.000000000000043</v>
      </c>
      <c r="H80" s="21">
        <f>$J$13</f>
        <v>18</v>
      </c>
      <c r="N80" s="10">
        <f t="shared" si="9"/>
        <v>1240</v>
      </c>
      <c r="O80" s="11">
        <f t="shared" si="10"/>
        <v>86.047618715731105</v>
      </c>
      <c r="P80" s="12">
        <f t="shared" si="11"/>
        <v>7.6835354110066215E-2</v>
      </c>
      <c r="Q80" s="11">
        <f t="shared" si="12"/>
        <v>6.4227464186724266</v>
      </c>
      <c r="R80" s="12">
        <f t="shared" si="13"/>
        <v>2.0919800062860205E-2</v>
      </c>
      <c r="S80" s="27">
        <f>$V$11</f>
        <v>83.333333333333343</v>
      </c>
      <c r="T80" s="21">
        <f>$V$12</f>
        <v>12.12121212121211</v>
      </c>
      <c r="V80" s="58">
        <f t="shared" ref="V80:V143" si="25">Q80</f>
        <v>6.4227464186724266</v>
      </c>
      <c r="W80" s="61">
        <f t="shared" ref="W80:W143" si="26">O80</f>
        <v>86.047618715731105</v>
      </c>
      <c r="Y80" s="10">
        <f t="shared" si="14"/>
        <v>1240</v>
      </c>
      <c r="Z80" s="11">
        <f t="shared" si="15"/>
        <v>86.047618715731105</v>
      </c>
      <c r="AA80" s="12">
        <f t="shared" si="16"/>
        <v>7.6835354110066215E-2</v>
      </c>
      <c r="AB80" s="11">
        <f t="shared" si="17"/>
        <v>6.4227464186724266</v>
      </c>
      <c r="AC80" s="12">
        <f t="shared" si="18"/>
        <v>2.0919800062860205E-2</v>
      </c>
      <c r="AD80" s="27">
        <f>$V$11</f>
        <v>83.333333333333343</v>
      </c>
      <c r="AE80" s="21">
        <f>$V$12</f>
        <v>12.12121212121211</v>
      </c>
      <c r="AK80" s="10">
        <f t="shared" si="19"/>
        <v>1240</v>
      </c>
      <c r="AL80" s="11">
        <f t="shared" si="22"/>
        <v>58.097839571272146</v>
      </c>
      <c r="AM80" s="12">
        <f t="shared" si="20"/>
        <v>5.7253923203676914E-2</v>
      </c>
      <c r="AN80" s="11">
        <f t="shared" si="23"/>
        <v>1.4525778821085966E-2</v>
      </c>
      <c r="AO80" s="12">
        <f t="shared" si="24"/>
        <v>1.1762742654093672E-4</v>
      </c>
      <c r="AP80" s="31">
        <f t="shared" si="4"/>
        <v>50</v>
      </c>
      <c r="AQ80" s="21">
        <f t="shared" si="5"/>
        <v>1</v>
      </c>
    </row>
    <row r="81" spans="2:43" s="2" customFormat="1" ht="17.25" customHeight="1" x14ac:dyDescent="0.25">
      <c r="B81" s="10">
        <f t="shared" si="6"/>
        <v>1260</v>
      </c>
      <c r="C81" s="11">
        <f t="shared" si="7"/>
        <v>79.915940019251664</v>
      </c>
      <c r="D81" s="12">
        <f t="shared" si="2"/>
        <v>-9.7031222932992489E-2</v>
      </c>
      <c r="E81" s="11">
        <f t="shared" si="8"/>
        <v>13.018720468365913</v>
      </c>
      <c r="F81" s="12">
        <f t="shared" si="3"/>
        <v>8.6629191793056837E-2</v>
      </c>
      <c r="G81" s="31">
        <f>$J$12</f>
        <v>50.000000000000043</v>
      </c>
      <c r="H81" s="21">
        <f>$J$13</f>
        <v>18</v>
      </c>
      <c r="N81" s="10">
        <f t="shared" si="9"/>
        <v>1260</v>
      </c>
      <c r="O81" s="11">
        <f t="shared" si="10"/>
        <v>87.584325797932422</v>
      </c>
      <c r="P81" s="12">
        <f t="shared" si="11"/>
        <v>5.8642968173856003E-2</v>
      </c>
      <c r="Q81" s="11">
        <f t="shared" si="12"/>
        <v>6.8411424199296302</v>
      </c>
      <c r="R81" s="12">
        <f t="shared" si="13"/>
        <v>3.4897973851643838E-2</v>
      </c>
      <c r="S81" s="27">
        <f>$V$11</f>
        <v>83.333333333333343</v>
      </c>
      <c r="T81" s="21">
        <f>$V$12</f>
        <v>12.12121212121211</v>
      </c>
      <c r="V81" s="58">
        <f t="shared" si="25"/>
        <v>6.8411424199296302</v>
      </c>
      <c r="W81" s="61">
        <f t="shared" si="26"/>
        <v>87.584325797932422</v>
      </c>
      <c r="Y81" s="10">
        <f t="shared" si="14"/>
        <v>1260</v>
      </c>
      <c r="Z81" s="11">
        <f t="shared" si="15"/>
        <v>87.584325797932422</v>
      </c>
      <c r="AA81" s="12">
        <f t="shared" si="16"/>
        <v>5.8642968173856003E-2</v>
      </c>
      <c r="AB81" s="11">
        <f t="shared" si="17"/>
        <v>6.8411424199296302</v>
      </c>
      <c r="AC81" s="12">
        <f t="shared" si="18"/>
        <v>3.4897973851643838E-2</v>
      </c>
      <c r="AD81" s="27">
        <f>$V$11</f>
        <v>83.333333333333343</v>
      </c>
      <c r="AE81" s="21">
        <f>$V$12</f>
        <v>12.12121212121211</v>
      </c>
      <c r="AK81" s="10">
        <f t="shared" si="19"/>
        <v>1260</v>
      </c>
      <c r="AL81" s="11">
        <f t="shared" si="22"/>
        <v>59.242918035345681</v>
      </c>
      <c r="AM81" s="12">
        <f t="shared" si="20"/>
        <v>5.8242996671463057E-2</v>
      </c>
      <c r="AN81" s="11">
        <f t="shared" si="23"/>
        <v>1.6878327351904702E-2</v>
      </c>
      <c r="AO81" s="12">
        <f t="shared" si="24"/>
        <v>1.5600499628738826E-4</v>
      </c>
      <c r="AP81" s="31">
        <f t="shared" si="4"/>
        <v>50</v>
      </c>
      <c r="AQ81" s="21">
        <f t="shared" si="5"/>
        <v>1</v>
      </c>
    </row>
    <row r="82" spans="2:43" s="2" customFormat="1" ht="17.25" customHeight="1" x14ac:dyDescent="0.25">
      <c r="B82" s="10">
        <f t="shared" si="6"/>
        <v>1280</v>
      </c>
      <c r="C82" s="11">
        <f t="shared" si="7"/>
        <v>77.97531556059181</v>
      </c>
      <c r="D82" s="12">
        <f t="shared" ref="D82:D145" si="27">$C$8*C82*(1-C82/$C$9)-$C$10*C82*E82/(1+$C$13*C82)</f>
        <v>-0.13851295351811754</v>
      </c>
      <c r="E82" s="11">
        <f t="shared" si="8"/>
        <v>14.75130430422705</v>
      </c>
      <c r="F82" s="12">
        <f t="shared" ref="F82:F145" si="28">$C$11*C82*E82/(1+$C$13*C82)-$C$12*E82</f>
        <v>9.3815495906200086E-2</v>
      </c>
      <c r="G82" s="31">
        <f>$J$12</f>
        <v>50.000000000000043</v>
      </c>
      <c r="H82" s="21">
        <f>$J$13</f>
        <v>18</v>
      </c>
      <c r="N82" s="10">
        <f t="shared" si="9"/>
        <v>1280</v>
      </c>
      <c r="O82" s="11">
        <f t="shared" si="10"/>
        <v>88.757185161409538</v>
      </c>
      <c r="P82" s="12">
        <f t="shared" si="11"/>
        <v>3.7574875575959482E-2</v>
      </c>
      <c r="Q82" s="11">
        <f t="shared" si="12"/>
        <v>7.5391018969625065</v>
      </c>
      <c r="R82" s="12">
        <f t="shared" si="13"/>
        <v>4.9069165927071334E-2</v>
      </c>
      <c r="S82" s="27">
        <f>$V$11</f>
        <v>83.333333333333343</v>
      </c>
      <c r="T82" s="21">
        <f>$V$12</f>
        <v>12.12121212121211</v>
      </c>
      <c r="V82" s="58">
        <f t="shared" si="25"/>
        <v>7.5391018969625065</v>
      </c>
      <c r="W82" s="61">
        <f t="shared" si="26"/>
        <v>88.757185161409538</v>
      </c>
      <c r="Y82" s="10">
        <f t="shared" si="14"/>
        <v>1280</v>
      </c>
      <c r="Z82" s="11">
        <f t="shared" si="15"/>
        <v>88.757185161409538</v>
      </c>
      <c r="AA82" s="12">
        <f t="shared" si="16"/>
        <v>3.7574875575959482E-2</v>
      </c>
      <c r="AB82" s="11">
        <f t="shared" si="17"/>
        <v>7.5391018969625065</v>
      </c>
      <c r="AC82" s="12">
        <f t="shared" si="18"/>
        <v>4.9069165927071334E-2</v>
      </c>
      <c r="AD82" s="27">
        <f>$V$11</f>
        <v>83.333333333333343</v>
      </c>
      <c r="AE82" s="21">
        <f>$V$12</f>
        <v>12.12121212121211</v>
      </c>
      <c r="AK82" s="10">
        <f t="shared" si="19"/>
        <v>1280</v>
      </c>
      <c r="AL82" s="11">
        <f t="shared" si="22"/>
        <v>60.407777968774944</v>
      </c>
      <c r="AM82" s="12">
        <f t="shared" si="20"/>
        <v>5.9199717414061825E-2</v>
      </c>
      <c r="AN82" s="11">
        <f t="shared" si="23"/>
        <v>1.9998427277652466E-2</v>
      </c>
      <c r="AO82" s="12">
        <f t="shared" si="24"/>
        <v>2.0813919083049917E-4</v>
      </c>
      <c r="AP82" s="31">
        <f t="shared" si="4"/>
        <v>50</v>
      </c>
      <c r="AQ82" s="21">
        <f t="shared" si="5"/>
        <v>1</v>
      </c>
    </row>
    <row r="83" spans="2:43" s="2" customFormat="1" ht="17.25" customHeight="1" x14ac:dyDescent="0.25">
      <c r="B83" s="10">
        <f t="shared" si="6"/>
        <v>1300</v>
      </c>
      <c r="C83" s="11">
        <f t="shared" si="7"/>
        <v>75.205056490229452</v>
      </c>
      <c r="D83" s="12">
        <f t="shared" si="27"/>
        <v>-0.17439506812367733</v>
      </c>
      <c r="E83" s="11">
        <f t="shared" si="8"/>
        <v>16.627614222351053</v>
      </c>
      <c r="F83" s="12">
        <f t="shared" si="28"/>
        <v>9.8374432935247169E-2</v>
      </c>
      <c r="G83" s="31">
        <f>$J$12</f>
        <v>50.000000000000043</v>
      </c>
      <c r="H83" s="21">
        <f>$J$13</f>
        <v>18</v>
      </c>
      <c r="N83" s="10">
        <f t="shared" si="9"/>
        <v>1300</v>
      </c>
      <c r="O83" s="11">
        <f t="shared" si="10"/>
        <v>89.508682672928728</v>
      </c>
      <c r="P83" s="12">
        <f t="shared" si="11"/>
        <v>1.4209502177861766E-2</v>
      </c>
      <c r="Q83" s="11">
        <f t="shared" si="12"/>
        <v>8.5204852155039337</v>
      </c>
      <c r="R83" s="12">
        <f t="shared" si="13"/>
        <v>6.3140367298313294E-2</v>
      </c>
      <c r="S83" s="27">
        <f>$V$11</f>
        <v>83.333333333333343</v>
      </c>
      <c r="T83" s="21">
        <f>$V$12</f>
        <v>12.12121212121211</v>
      </c>
      <c r="V83" s="58">
        <f t="shared" si="25"/>
        <v>8.5204852155039337</v>
      </c>
      <c r="W83" s="61">
        <f t="shared" si="26"/>
        <v>89.508682672928728</v>
      </c>
      <c r="Y83" s="10">
        <f t="shared" si="14"/>
        <v>1300</v>
      </c>
      <c r="Z83" s="11">
        <f t="shared" si="15"/>
        <v>89.508682672928728</v>
      </c>
      <c r="AA83" s="12">
        <f t="shared" si="16"/>
        <v>1.4209502177861766E-2</v>
      </c>
      <c r="AB83" s="11">
        <f t="shared" si="17"/>
        <v>8.5204852155039337</v>
      </c>
      <c r="AC83" s="12">
        <f t="shared" si="18"/>
        <v>6.3140367298313294E-2</v>
      </c>
      <c r="AD83" s="27">
        <f>$V$11</f>
        <v>83.333333333333343</v>
      </c>
      <c r="AE83" s="21">
        <f>$V$12</f>
        <v>12.12121212121211</v>
      </c>
      <c r="AK83" s="10">
        <f t="shared" si="19"/>
        <v>1300</v>
      </c>
      <c r="AL83" s="11">
        <f t="shared" si="22"/>
        <v>61.591772317056183</v>
      </c>
      <c r="AM83" s="12">
        <f t="shared" si="20"/>
        <v>6.0103640504434036E-2</v>
      </c>
      <c r="AN83" s="11">
        <f t="shared" si="23"/>
        <v>2.416121109426245E-2</v>
      </c>
      <c r="AO83" s="12">
        <f t="shared" si="24"/>
        <v>2.8007125790902206E-4</v>
      </c>
      <c r="AP83" s="31">
        <f t="shared" ref="AP83:AP146" si="29">$AR$10</f>
        <v>50</v>
      </c>
      <c r="AQ83" s="21">
        <f t="shared" ref="AQ83:AQ146" si="30">$AR$11</f>
        <v>1</v>
      </c>
    </row>
    <row r="84" spans="2:43" s="2" customFormat="1" ht="17.25" customHeight="1" x14ac:dyDescent="0.25">
      <c r="B84" s="10">
        <f t="shared" ref="B84:B147" si="31">+B83+$C$15</f>
        <v>1320</v>
      </c>
      <c r="C84" s="11">
        <f t="shared" ref="C84:C147" si="32">+C83+D83*$C$15</f>
        <v>71.717155127755902</v>
      </c>
      <c r="D84" s="12">
        <f t="shared" si="27"/>
        <v>-0.20746836349327524</v>
      </c>
      <c r="E84" s="11">
        <f t="shared" ref="E84:E147" si="33">+E83+F83*$C$15</f>
        <v>18.595102881055997</v>
      </c>
      <c r="F84" s="12">
        <f t="shared" si="28"/>
        <v>9.8836708951290042E-2</v>
      </c>
      <c r="G84" s="31">
        <f>$J$12</f>
        <v>50.000000000000043</v>
      </c>
      <c r="H84" s="21">
        <f>$J$13</f>
        <v>18</v>
      </c>
      <c r="N84" s="10">
        <f t="shared" ref="N84:N147" si="34">+N83+$O$15</f>
        <v>1320</v>
      </c>
      <c r="O84" s="11">
        <f t="shared" ref="O84:O147" si="35">+O83+P83*$O$15</f>
        <v>89.792872716485959</v>
      </c>
      <c r="P84" s="12">
        <f t="shared" ref="P84:P147" si="36">$O$8*O84*(1-O84/$O$9)-$O$10*O84*Q84</f>
        <v>-1.0743442550010474E-2</v>
      </c>
      <c r="Q84" s="11">
        <f t="shared" ref="Q84:Q147" si="37">+Q83+R83*$O$15</f>
        <v>9.7832925614701995</v>
      </c>
      <c r="R84" s="12">
        <f t="shared" ref="R84:R147" si="38">$O$11*O84*Q84-$O$12*Q84</f>
        <v>7.5834676317264815E-2</v>
      </c>
      <c r="S84" s="27">
        <f>$V$11</f>
        <v>83.333333333333343</v>
      </c>
      <c r="T84" s="21">
        <f>$V$12</f>
        <v>12.12121212121211</v>
      </c>
      <c r="V84" s="58">
        <f t="shared" si="25"/>
        <v>9.7832925614701995</v>
      </c>
      <c r="W84" s="61">
        <f t="shared" si="26"/>
        <v>89.792872716485959</v>
      </c>
      <c r="Y84" s="10">
        <f t="shared" ref="Y84:Y147" si="39">+Y83+$O$15</f>
        <v>1320</v>
      </c>
      <c r="Z84" s="11">
        <f t="shared" ref="Z84:Z147" si="40">+Z83+AA83*$O$15</f>
        <v>89.792872716485959</v>
      </c>
      <c r="AA84" s="12">
        <f t="shared" ref="AA84:AA147" si="41">$O$8*Z84*(1-Z84/$O$9)-$O$10*Z84*AB84</f>
        <v>-1.0743442550010474E-2</v>
      </c>
      <c r="AB84" s="11">
        <f t="shared" ref="AB84:AB147" si="42">+AB83+AC83*$O$15</f>
        <v>9.7832925614701995</v>
      </c>
      <c r="AC84" s="12">
        <f t="shared" ref="AC84:AC147" si="43">$O$11*Z84*AB84-$O$12*AB84</f>
        <v>7.5834676317264815E-2</v>
      </c>
      <c r="AD84" s="27">
        <f>$V$11</f>
        <v>83.333333333333343</v>
      </c>
      <c r="AE84" s="21">
        <f>$V$12</f>
        <v>12.12121212121211</v>
      </c>
      <c r="AK84" s="10">
        <f t="shared" ref="AK84:AK147" si="44">+AK83+$AL$15</f>
        <v>1320</v>
      </c>
      <c r="AL84" s="11">
        <f t="shared" si="22"/>
        <v>62.793845127144863</v>
      </c>
      <c r="AM84" s="12">
        <f t="shared" ref="AM84:AM147" si="45">$AL$8*AL84-$AL$9*AL84*AN84</f>
        <v>6.092493475573342E-2</v>
      </c>
      <c r="AN84" s="11">
        <f t="shared" si="23"/>
        <v>2.9762636252442892E-2</v>
      </c>
      <c r="AO84" s="12">
        <f t="shared" si="24"/>
        <v>3.8077855878930152E-4</v>
      </c>
      <c r="AP84" s="31">
        <f t="shared" si="29"/>
        <v>50</v>
      </c>
      <c r="AQ84" s="21">
        <f t="shared" si="30"/>
        <v>1</v>
      </c>
    </row>
    <row r="85" spans="2:43" s="2" customFormat="1" ht="17.25" customHeight="1" x14ac:dyDescent="0.25">
      <c r="B85" s="10">
        <f t="shared" si="31"/>
        <v>1340</v>
      </c>
      <c r="C85" s="11">
        <f t="shared" si="32"/>
        <v>67.567787857890394</v>
      </c>
      <c r="D85" s="12">
        <f t="shared" si="27"/>
        <v>-0.23857446233556068</v>
      </c>
      <c r="E85" s="11">
        <f t="shared" si="33"/>
        <v>20.571837060081798</v>
      </c>
      <c r="F85" s="12">
        <f t="shared" si="28"/>
        <v>9.3183441038880321E-2</v>
      </c>
      <c r="G85" s="31">
        <f>$J$12</f>
        <v>50.000000000000043</v>
      </c>
      <c r="H85" s="21">
        <f>$J$13</f>
        <v>18</v>
      </c>
      <c r="N85" s="10">
        <f t="shared" si="34"/>
        <v>1340</v>
      </c>
      <c r="O85" s="11">
        <f t="shared" si="35"/>
        <v>89.578003865485755</v>
      </c>
      <c r="P85" s="12">
        <f t="shared" si="36"/>
        <v>-3.6140435065540516E-2</v>
      </c>
      <c r="Q85" s="11">
        <f t="shared" si="37"/>
        <v>11.299986087815496</v>
      </c>
      <c r="R85" s="12">
        <f t="shared" si="38"/>
        <v>8.4677628163576379E-2</v>
      </c>
      <c r="S85" s="27">
        <f>$V$11</f>
        <v>83.333333333333343</v>
      </c>
      <c r="T85" s="21">
        <f>$V$12</f>
        <v>12.12121212121211</v>
      </c>
      <c r="V85" s="58">
        <f t="shared" si="25"/>
        <v>11.299986087815496</v>
      </c>
      <c r="W85" s="61">
        <f t="shared" si="26"/>
        <v>89.578003865485755</v>
      </c>
      <c r="Y85" s="10">
        <f t="shared" si="39"/>
        <v>1340</v>
      </c>
      <c r="Z85" s="11">
        <f t="shared" si="40"/>
        <v>89.578003865485755</v>
      </c>
      <c r="AA85" s="12">
        <f t="shared" si="41"/>
        <v>-3.6140435065540516E-2</v>
      </c>
      <c r="AB85" s="11">
        <f t="shared" si="42"/>
        <v>11.299986087815496</v>
      </c>
      <c r="AC85" s="12">
        <f t="shared" si="43"/>
        <v>8.4677628163576379E-2</v>
      </c>
      <c r="AD85" s="27">
        <f>$V$11</f>
        <v>83.333333333333343</v>
      </c>
      <c r="AE85" s="21">
        <f>$V$12</f>
        <v>12.12121212121211</v>
      </c>
      <c r="AK85" s="10">
        <f t="shared" si="44"/>
        <v>1340</v>
      </c>
      <c r="AL85" s="11">
        <f t="shared" ref="AL85:AL148" si="46">+AL84+AM84*$AL$15</f>
        <v>64.012343822259538</v>
      </c>
      <c r="AM85" s="12">
        <f t="shared" si="45"/>
        <v>6.1619677156904015E-2</v>
      </c>
      <c r="AN85" s="11">
        <f t="shared" ref="AN85:AN148" si="47">+AN84+AO84*$AL$15</f>
        <v>3.7378207428228921E-2</v>
      </c>
      <c r="AO85" s="12">
        <f t="shared" ref="AO85:AO148" si="48">$AL$10*AL85*AN85-$AL$11*AN85</f>
        <v>5.2375629394407915E-4</v>
      </c>
      <c r="AP85" s="31">
        <f t="shared" si="29"/>
        <v>50</v>
      </c>
      <c r="AQ85" s="21">
        <f t="shared" si="30"/>
        <v>1</v>
      </c>
    </row>
    <row r="86" spans="2:43" s="2" customFormat="1" ht="17.25" customHeight="1" x14ac:dyDescent="0.25">
      <c r="B86" s="10">
        <f t="shared" si="31"/>
        <v>1360</v>
      </c>
      <c r="C86" s="11">
        <f t="shared" si="32"/>
        <v>62.796298611179182</v>
      </c>
      <c r="D86" s="12">
        <f t="shared" si="27"/>
        <v>-0.26680102373305437</v>
      </c>
      <c r="E86" s="11">
        <f t="shared" si="33"/>
        <v>22.435505880859402</v>
      </c>
      <c r="F86" s="12">
        <f t="shared" si="28"/>
        <v>7.8875283007934449E-2</v>
      </c>
      <c r="G86" s="31">
        <f>$J$12</f>
        <v>50.000000000000043</v>
      </c>
      <c r="H86" s="21">
        <f>$J$13</f>
        <v>18</v>
      </c>
      <c r="N86" s="10">
        <f t="shared" si="34"/>
        <v>1360</v>
      </c>
      <c r="O86" s="11">
        <f t="shared" si="35"/>
        <v>88.855195164174944</v>
      </c>
      <c r="P86" s="12">
        <f t="shared" si="36"/>
        <v>-6.0106340688969861E-2</v>
      </c>
      <c r="Q86" s="11">
        <f t="shared" si="37"/>
        <v>12.993538651087023</v>
      </c>
      <c r="R86" s="12">
        <f t="shared" si="38"/>
        <v>8.6098230150002841E-2</v>
      </c>
      <c r="S86" s="27">
        <f>$V$11</f>
        <v>83.333333333333343</v>
      </c>
      <c r="T86" s="21">
        <f>$V$12</f>
        <v>12.12121212121211</v>
      </c>
      <c r="V86" s="58">
        <f t="shared" si="25"/>
        <v>12.993538651087023</v>
      </c>
      <c r="W86" s="61">
        <f t="shared" si="26"/>
        <v>88.855195164174944</v>
      </c>
      <c r="Y86" s="10">
        <f t="shared" si="39"/>
        <v>1360</v>
      </c>
      <c r="Z86" s="11">
        <f t="shared" si="40"/>
        <v>88.855195164174944</v>
      </c>
      <c r="AA86" s="12">
        <f t="shared" si="41"/>
        <v>-6.0106340688969861E-2</v>
      </c>
      <c r="AB86" s="11">
        <f t="shared" si="42"/>
        <v>12.993538651087023</v>
      </c>
      <c r="AC86" s="12">
        <f t="shared" si="43"/>
        <v>8.6098230150002841E-2</v>
      </c>
      <c r="AD86" s="27">
        <f>$V$11</f>
        <v>83.333333333333343</v>
      </c>
      <c r="AE86" s="21">
        <f>$V$12</f>
        <v>12.12121212121211</v>
      </c>
      <c r="AK86" s="10">
        <f t="shared" si="44"/>
        <v>1360</v>
      </c>
      <c r="AL86" s="11">
        <f t="shared" si="46"/>
        <v>65.244737365397611</v>
      </c>
      <c r="AM86" s="12">
        <f t="shared" si="45"/>
        <v>6.2122559201716353E-2</v>
      </c>
      <c r="AN86" s="11">
        <f t="shared" si="47"/>
        <v>4.7853333307110502E-2</v>
      </c>
      <c r="AO86" s="12">
        <f t="shared" si="48"/>
        <v>7.2951149832573307E-4</v>
      </c>
      <c r="AP86" s="31">
        <f t="shared" si="29"/>
        <v>50</v>
      </c>
      <c r="AQ86" s="21">
        <f t="shared" si="30"/>
        <v>1</v>
      </c>
    </row>
    <row r="87" spans="2:43" s="2" customFormat="1" ht="17.25" customHeight="1" x14ac:dyDescent="0.25">
      <c r="B87" s="10">
        <f t="shared" si="31"/>
        <v>1380</v>
      </c>
      <c r="C87" s="11">
        <f t="shared" si="32"/>
        <v>57.460278136518099</v>
      </c>
      <c r="D87" s="12">
        <f t="shared" si="27"/>
        <v>-0.28936840684449194</v>
      </c>
      <c r="E87" s="11">
        <f t="shared" si="33"/>
        <v>24.013011541018091</v>
      </c>
      <c r="F87" s="12">
        <f t="shared" si="28"/>
        <v>5.3110882415540406E-2</v>
      </c>
      <c r="G87" s="31">
        <f>$J$12</f>
        <v>50.000000000000043</v>
      </c>
      <c r="H87" s="21">
        <f>$J$13</f>
        <v>18</v>
      </c>
      <c r="N87" s="10">
        <f t="shared" si="34"/>
        <v>1380</v>
      </c>
      <c r="O87" s="11">
        <f t="shared" si="35"/>
        <v>87.653068350395543</v>
      </c>
      <c r="P87" s="12">
        <f t="shared" si="36"/>
        <v>-7.9901154571429267E-2</v>
      </c>
      <c r="Q87" s="11">
        <f t="shared" si="37"/>
        <v>14.71550325408708</v>
      </c>
      <c r="R87" s="12">
        <f t="shared" si="38"/>
        <v>7.6280489640447202E-2</v>
      </c>
      <c r="S87" s="27">
        <f>$V$11</f>
        <v>83.333333333333343</v>
      </c>
      <c r="T87" s="21">
        <f>$V$12</f>
        <v>12.12121212121211</v>
      </c>
      <c r="V87" s="58">
        <f t="shared" si="25"/>
        <v>14.71550325408708</v>
      </c>
      <c r="W87" s="61">
        <f t="shared" si="26"/>
        <v>87.653068350395543</v>
      </c>
      <c r="Y87" s="10">
        <f t="shared" si="39"/>
        <v>1380</v>
      </c>
      <c r="Z87" s="11">
        <f t="shared" si="40"/>
        <v>87.653068350395543</v>
      </c>
      <c r="AA87" s="12">
        <f t="shared" si="41"/>
        <v>-7.9901154571429267E-2</v>
      </c>
      <c r="AB87" s="11">
        <f t="shared" si="42"/>
        <v>14.71550325408708</v>
      </c>
      <c r="AC87" s="12">
        <f t="shared" si="43"/>
        <v>7.6280489640447202E-2</v>
      </c>
      <c r="AD87" s="27">
        <f>$V$11</f>
        <v>83.333333333333343</v>
      </c>
      <c r="AE87" s="21">
        <f>$V$12</f>
        <v>12.12121212121211</v>
      </c>
      <c r="AK87" s="10">
        <f t="shared" si="44"/>
        <v>1380</v>
      </c>
      <c r="AL87" s="11">
        <f t="shared" si="46"/>
        <v>66.487188549431934</v>
      </c>
      <c r="AM87" s="12">
        <f t="shared" si="45"/>
        <v>6.2335491584360032E-2</v>
      </c>
      <c r="AN87" s="11">
        <f t="shared" si="47"/>
        <v>6.2443563273625165E-2</v>
      </c>
      <c r="AO87" s="12">
        <f t="shared" si="48"/>
        <v>1.0295188013906414E-3</v>
      </c>
      <c r="AP87" s="31">
        <f t="shared" si="29"/>
        <v>50</v>
      </c>
      <c r="AQ87" s="21">
        <f t="shared" si="30"/>
        <v>1</v>
      </c>
    </row>
    <row r="88" spans="2:43" s="2" customFormat="1" ht="17.25" customHeight="1" x14ac:dyDescent="0.25">
      <c r="B88" s="10">
        <f t="shared" si="31"/>
        <v>1400</v>
      </c>
      <c r="C88" s="11">
        <f t="shared" si="32"/>
        <v>51.67290999962826</v>
      </c>
      <c r="D88" s="12">
        <f t="shared" si="27"/>
        <v>-0.30130896067283841</v>
      </c>
      <c r="E88" s="11">
        <f t="shared" si="33"/>
        <v>25.075229189328901</v>
      </c>
      <c r="F88" s="12">
        <f t="shared" si="28"/>
        <v>1.3603574617786052E-2</v>
      </c>
      <c r="G88" s="31">
        <f>$J$12</f>
        <v>50.000000000000043</v>
      </c>
      <c r="H88" s="21">
        <f>$J$13</f>
        <v>18</v>
      </c>
      <c r="N88" s="10">
        <f t="shared" si="34"/>
        <v>1400</v>
      </c>
      <c r="O88" s="11">
        <f t="shared" si="35"/>
        <v>86.055045258966956</v>
      </c>
      <c r="P88" s="12">
        <f t="shared" si="36"/>
        <v>-9.2200110573735089E-2</v>
      </c>
      <c r="Q88" s="11">
        <f t="shared" si="37"/>
        <v>16.241113046896025</v>
      </c>
      <c r="R88" s="12">
        <f t="shared" si="38"/>
        <v>5.3044357278360765E-2</v>
      </c>
      <c r="S88" s="27">
        <f>$V$11</f>
        <v>83.333333333333343</v>
      </c>
      <c r="T88" s="21">
        <f>$V$12</f>
        <v>12.12121212121211</v>
      </c>
      <c r="V88" s="58">
        <f t="shared" si="25"/>
        <v>16.241113046896025</v>
      </c>
      <c r="W88" s="61">
        <f t="shared" si="26"/>
        <v>86.055045258966956</v>
      </c>
      <c r="Y88" s="10">
        <f t="shared" si="39"/>
        <v>1400</v>
      </c>
      <c r="Z88" s="11">
        <f t="shared" si="40"/>
        <v>86.055045258966956</v>
      </c>
      <c r="AA88" s="12">
        <f t="shared" si="41"/>
        <v>-9.2200110573735089E-2</v>
      </c>
      <c r="AB88" s="11">
        <f t="shared" si="42"/>
        <v>16.241113046896025</v>
      </c>
      <c r="AC88" s="12">
        <f t="shared" si="43"/>
        <v>5.3044357278360765E-2</v>
      </c>
      <c r="AD88" s="27">
        <f>$V$11</f>
        <v>83.333333333333343</v>
      </c>
      <c r="AE88" s="21">
        <f>$V$12</f>
        <v>12.12121212121211</v>
      </c>
      <c r="AK88" s="10">
        <f t="shared" si="44"/>
        <v>1400</v>
      </c>
      <c r="AL88" s="11">
        <f t="shared" si="46"/>
        <v>67.733898381119133</v>
      </c>
      <c r="AM88" s="12">
        <f t="shared" si="45"/>
        <v>6.210968597429152E-2</v>
      </c>
      <c r="AN88" s="11">
        <f t="shared" si="47"/>
        <v>8.3033939301437987E-2</v>
      </c>
      <c r="AO88" s="12">
        <f t="shared" si="48"/>
        <v>1.4725154417557151E-3</v>
      </c>
      <c r="AP88" s="31">
        <f t="shared" si="29"/>
        <v>50</v>
      </c>
      <c r="AQ88" s="21">
        <f t="shared" si="30"/>
        <v>1</v>
      </c>
    </row>
    <row r="89" spans="2:43" s="2" customFormat="1" ht="17.25" customHeight="1" x14ac:dyDescent="0.25">
      <c r="B89" s="10">
        <f t="shared" si="31"/>
        <v>1420</v>
      </c>
      <c r="C89" s="11">
        <f t="shared" si="32"/>
        <v>45.646730786171489</v>
      </c>
      <c r="D89" s="12">
        <f t="shared" si="27"/>
        <v>-0.29529838982900702</v>
      </c>
      <c r="E89" s="11">
        <f t="shared" si="33"/>
        <v>25.347300681684622</v>
      </c>
      <c r="F89" s="12">
        <f t="shared" si="28"/>
        <v>-3.9658618629454079E-2</v>
      </c>
      <c r="G89" s="31">
        <f>$J$12</f>
        <v>50.000000000000043</v>
      </c>
      <c r="H89" s="21">
        <f>$J$13</f>
        <v>18</v>
      </c>
      <c r="N89" s="10">
        <f t="shared" si="34"/>
        <v>1420</v>
      </c>
      <c r="O89" s="11">
        <f t="shared" si="35"/>
        <v>84.211043047492254</v>
      </c>
      <c r="P89" s="12">
        <f t="shared" si="36"/>
        <v>-9.397526350508878E-2</v>
      </c>
      <c r="Q89" s="11">
        <f t="shared" si="37"/>
        <v>17.30200019246324</v>
      </c>
      <c r="R89" s="12">
        <f t="shared" si="38"/>
        <v>1.8223360371965036E-2</v>
      </c>
      <c r="S89" s="27">
        <f>$V$11</f>
        <v>83.333333333333343</v>
      </c>
      <c r="T89" s="21">
        <f>$V$12</f>
        <v>12.12121212121211</v>
      </c>
      <c r="V89" s="58">
        <f t="shared" si="25"/>
        <v>17.30200019246324</v>
      </c>
      <c r="W89" s="61">
        <f t="shared" si="26"/>
        <v>84.211043047492254</v>
      </c>
      <c r="Y89" s="10">
        <f t="shared" si="39"/>
        <v>1420</v>
      </c>
      <c r="Z89" s="11">
        <f t="shared" si="40"/>
        <v>84.211043047492254</v>
      </c>
      <c r="AA89" s="12">
        <f t="shared" si="41"/>
        <v>-9.397526350508878E-2</v>
      </c>
      <c r="AB89" s="11">
        <f t="shared" si="42"/>
        <v>17.30200019246324</v>
      </c>
      <c r="AC89" s="12">
        <f t="shared" si="43"/>
        <v>1.8223360371965036E-2</v>
      </c>
      <c r="AD89" s="27">
        <f>$V$11</f>
        <v>83.333333333333343</v>
      </c>
      <c r="AE89" s="21">
        <f>$V$12</f>
        <v>12.12121212121211</v>
      </c>
      <c r="AK89" s="10">
        <f t="shared" si="44"/>
        <v>1420</v>
      </c>
      <c r="AL89" s="11">
        <f t="shared" si="46"/>
        <v>68.976092100604959</v>
      </c>
      <c r="AM89" s="12">
        <f t="shared" si="45"/>
        <v>6.1217368241270824E-2</v>
      </c>
      <c r="AN89" s="11">
        <f t="shared" si="47"/>
        <v>0.11248424813655229</v>
      </c>
      <c r="AO89" s="12">
        <f t="shared" si="48"/>
        <v>2.1345114525065179E-3</v>
      </c>
      <c r="AP89" s="31">
        <f t="shared" si="29"/>
        <v>50</v>
      </c>
      <c r="AQ89" s="21">
        <f t="shared" si="30"/>
        <v>1</v>
      </c>
    </row>
    <row r="90" spans="2:43" s="2" customFormat="1" ht="17.25" customHeight="1" x14ac:dyDescent="0.25">
      <c r="B90" s="10">
        <f t="shared" si="31"/>
        <v>1440</v>
      </c>
      <c r="C90" s="11">
        <f t="shared" si="32"/>
        <v>39.740762989591346</v>
      </c>
      <c r="D90" s="12">
        <f t="shared" si="27"/>
        <v>-0.26246101288534807</v>
      </c>
      <c r="E90" s="11">
        <f t="shared" si="33"/>
        <v>24.554128309095539</v>
      </c>
      <c r="F90" s="12">
        <f t="shared" si="28"/>
        <v>-0.10128779969045087</v>
      </c>
      <c r="G90" s="31">
        <f>$J$12</f>
        <v>50.000000000000043</v>
      </c>
      <c r="H90" s="21">
        <f>$J$13</f>
        <v>18</v>
      </c>
      <c r="N90" s="10">
        <f t="shared" si="34"/>
        <v>1440</v>
      </c>
      <c r="O90" s="11">
        <f t="shared" si="35"/>
        <v>82.33153777739048</v>
      </c>
      <c r="P90" s="12">
        <f t="shared" si="36"/>
        <v>-8.381175446897926E-2</v>
      </c>
      <c r="Q90" s="11">
        <f t="shared" si="37"/>
        <v>17.66646739990254</v>
      </c>
      <c r="R90" s="12">
        <f t="shared" si="38"/>
        <v>-2.1237826236518265E-2</v>
      </c>
      <c r="S90" s="27">
        <f>$V$11</f>
        <v>83.333333333333343</v>
      </c>
      <c r="T90" s="21">
        <f>$V$12</f>
        <v>12.12121212121211</v>
      </c>
      <c r="V90" s="58">
        <f t="shared" si="25"/>
        <v>17.66646739990254</v>
      </c>
      <c r="W90" s="61">
        <f t="shared" si="26"/>
        <v>82.33153777739048</v>
      </c>
      <c r="Y90" s="10">
        <f t="shared" si="39"/>
        <v>1440</v>
      </c>
      <c r="Z90" s="11">
        <f t="shared" si="40"/>
        <v>82.33153777739048</v>
      </c>
      <c r="AA90" s="12">
        <f t="shared" si="41"/>
        <v>-8.381175446897926E-2</v>
      </c>
      <c r="AB90" s="11">
        <f t="shared" si="42"/>
        <v>17.66646739990254</v>
      </c>
      <c r="AC90" s="12">
        <f t="shared" si="43"/>
        <v>-2.1237826236518265E-2</v>
      </c>
      <c r="AD90" s="27">
        <f>$V$11</f>
        <v>83.333333333333343</v>
      </c>
      <c r="AE90" s="21">
        <f>$V$12</f>
        <v>12.12121212121211</v>
      </c>
      <c r="AK90" s="10">
        <f t="shared" si="44"/>
        <v>1440</v>
      </c>
      <c r="AL90" s="11">
        <f t="shared" si="46"/>
        <v>70.200439465430378</v>
      </c>
      <c r="AM90" s="12">
        <f t="shared" si="45"/>
        <v>5.9307122973106856E-2</v>
      </c>
      <c r="AN90" s="11">
        <f t="shared" si="47"/>
        <v>0.15517447718668265</v>
      </c>
      <c r="AO90" s="12">
        <f t="shared" si="48"/>
        <v>3.1345926329893895E-3</v>
      </c>
      <c r="AP90" s="31">
        <f t="shared" si="29"/>
        <v>50</v>
      </c>
      <c r="AQ90" s="21">
        <f t="shared" si="30"/>
        <v>1</v>
      </c>
    </row>
    <row r="91" spans="2:43" s="2" customFormat="1" ht="17.25" customHeight="1" x14ac:dyDescent="0.25">
      <c r="B91" s="10">
        <f t="shared" si="31"/>
        <v>1460</v>
      </c>
      <c r="C91" s="11">
        <f t="shared" si="32"/>
        <v>34.491542731884387</v>
      </c>
      <c r="D91" s="12">
        <f t="shared" si="27"/>
        <v>-0.19539639466780001</v>
      </c>
      <c r="E91" s="11">
        <f t="shared" si="33"/>
        <v>22.528372315286521</v>
      </c>
      <c r="F91" s="12">
        <f t="shared" si="28"/>
        <v>-0.15705470204854954</v>
      </c>
      <c r="G91" s="31">
        <f>$J$12</f>
        <v>50.000000000000043</v>
      </c>
      <c r="H91" s="21">
        <f>$J$13</f>
        <v>18</v>
      </c>
      <c r="N91" s="10">
        <f t="shared" si="34"/>
        <v>1460</v>
      </c>
      <c r="O91" s="11">
        <f t="shared" si="35"/>
        <v>80.655302688010892</v>
      </c>
      <c r="P91" s="12">
        <f t="shared" si="36"/>
        <v>-6.2962950627732522E-2</v>
      </c>
      <c r="Q91" s="11">
        <f t="shared" si="37"/>
        <v>17.241710875172174</v>
      </c>
      <c r="R91" s="12">
        <f t="shared" si="38"/>
        <v>-5.5408596121800713E-2</v>
      </c>
      <c r="S91" s="27">
        <f>$V$11</f>
        <v>83.333333333333343</v>
      </c>
      <c r="T91" s="21">
        <f>$V$12</f>
        <v>12.12121212121211</v>
      </c>
      <c r="V91" s="58">
        <f t="shared" si="25"/>
        <v>17.241710875172174</v>
      </c>
      <c r="W91" s="61">
        <f t="shared" si="26"/>
        <v>80.655302688010892</v>
      </c>
      <c r="Y91" s="10">
        <f t="shared" si="39"/>
        <v>1460</v>
      </c>
      <c r="Z91" s="11">
        <f t="shared" si="40"/>
        <v>80.655302688010892</v>
      </c>
      <c r="AA91" s="12">
        <f t="shared" si="41"/>
        <v>-6.2962950627732522E-2</v>
      </c>
      <c r="AB91" s="11">
        <f t="shared" si="42"/>
        <v>17.241710875172174</v>
      </c>
      <c r="AC91" s="12">
        <f t="shared" si="43"/>
        <v>-5.5408596121800713E-2</v>
      </c>
      <c r="AD91" s="27">
        <f>$V$11</f>
        <v>83.333333333333343</v>
      </c>
      <c r="AE91" s="21">
        <f>$V$12</f>
        <v>12.12121212121211</v>
      </c>
      <c r="AK91" s="10">
        <f t="shared" si="44"/>
        <v>1460</v>
      </c>
      <c r="AL91" s="11">
        <f t="shared" si="46"/>
        <v>71.386581924892511</v>
      </c>
      <c r="AM91" s="12">
        <f t="shared" si="45"/>
        <v>5.5833849320631797E-2</v>
      </c>
      <c r="AN91" s="11">
        <f t="shared" si="47"/>
        <v>0.21786632984647042</v>
      </c>
      <c r="AO91" s="12">
        <f t="shared" si="48"/>
        <v>4.6594161119371934E-3</v>
      </c>
      <c r="AP91" s="31">
        <f t="shared" si="29"/>
        <v>50</v>
      </c>
      <c r="AQ91" s="21">
        <f t="shared" si="30"/>
        <v>1</v>
      </c>
    </row>
    <row r="92" spans="2:43" s="2" customFormat="1" ht="17.25" customHeight="1" x14ac:dyDescent="0.25">
      <c r="B92" s="10">
        <f t="shared" si="31"/>
        <v>1480</v>
      </c>
      <c r="C92" s="11">
        <f t="shared" si="32"/>
        <v>30.583614838528387</v>
      </c>
      <c r="D92" s="12">
        <f t="shared" si="27"/>
        <v>-9.3606736478842101E-2</v>
      </c>
      <c r="E92" s="11">
        <f t="shared" si="33"/>
        <v>19.387278274315531</v>
      </c>
      <c r="F92" s="12">
        <f t="shared" si="28"/>
        <v>-0.18550878905413448</v>
      </c>
      <c r="G92" s="31">
        <f>$J$12</f>
        <v>50.000000000000043</v>
      </c>
      <c r="H92" s="21">
        <f>$J$13</f>
        <v>18</v>
      </c>
      <c r="N92" s="10">
        <f t="shared" si="34"/>
        <v>1480</v>
      </c>
      <c r="O92" s="11">
        <f t="shared" si="35"/>
        <v>79.396043675456241</v>
      </c>
      <c r="P92" s="12">
        <f t="shared" si="36"/>
        <v>-3.5293918758474652E-2</v>
      </c>
      <c r="Q92" s="11">
        <f t="shared" si="37"/>
        <v>16.13353895273616</v>
      </c>
      <c r="R92" s="12">
        <f t="shared" si="38"/>
        <v>-7.6226899276278681E-2</v>
      </c>
      <c r="S92" s="27">
        <f>$V$11</f>
        <v>83.333333333333343</v>
      </c>
      <c r="T92" s="21">
        <f>$V$12</f>
        <v>12.12121212121211</v>
      </c>
      <c r="V92" s="58">
        <f t="shared" si="25"/>
        <v>16.13353895273616</v>
      </c>
      <c r="W92" s="61">
        <f t="shared" si="26"/>
        <v>79.396043675456241</v>
      </c>
      <c r="Y92" s="10">
        <f t="shared" si="39"/>
        <v>1480</v>
      </c>
      <c r="Z92" s="11">
        <f t="shared" si="40"/>
        <v>79.396043675456241</v>
      </c>
      <c r="AA92" s="12">
        <f t="shared" si="41"/>
        <v>-3.5293918758474652E-2</v>
      </c>
      <c r="AB92" s="11">
        <f t="shared" si="42"/>
        <v>16.13353895273616</v>
      </c>
      <c r="AC92" s="12">
        <f t="shared" si="43"/>
        <v>-7.6226899276278681E-2</v>
      </c>
      <c r="AD92" s="27">
        <f>$V$11</f>
        <v>83.333333333333343</v>
      </c>
      <c r="AE92" s="21">
        <f>$V$12</f>
        <v>12.12121212121211</v>
      </c>
      <c r="AK92" s="10">
        <f t="shared" si="44"/>
        <v>1480</v>
      </c>
      <c r="AL92" s="11">
        <f t="shared" si="46"/>
        <v>72.503258911305153</v>
      </c>
      <c r="AM92" s="12">
        <f t="shared" si="45"/>
        <v>4.9950782935604912E-2</v>
      </c>
      <c r="AN92" s="11">
        <f t="shared" si="47"/>
        <v>0.31105465208521432</v>
      </c>
      <c r="AO92" s="12">
        <f t="shared" si="48"/>
        <v>6.9997433714395242E-3</v>
      </c>
      <c r="AP92" s="31">
        <f t="shared" si="29"/>
        <v>50</v>
      </c>
      <c r="AQ92" s="21">
        <f t="shared" si="30"/>
        <v>1</v>
      </c>
    </row>
    <row r="93" spans="2:43" s="2" customFormat="1" ht="17.25" customHeight="1" x14ac:dyDescent="0.25">
      <c r="B93" s="10">
        <f t="shared" si="31"/>
        <v>1500</v>
      </c>
      <c r="C93" s="11">
        <f t="shared" si="32"/>
        <v>28.711480108951545</v>
      </c>
      <c r="D93" s="12">
        <f t="shared" si="27"/>
        <v>3.2671029106928318E-2</v>
      </c>
      <c r="E93" s="11">
        <f t="shared" si="33"/>
        <v>15.677102493232841</v>
      </c>
      <c r="F93" s="12">
        <f t="shared" si="28"/>
        <v>-0.17242549616903924</v>
      </c>
      <c r="G93" s="31">
        <f>$J$12</f>
        <v>50.000000000000043</v>
      </c>
      <c r="H93" s="21">
        <f>$J$13</f>
        <v>18</v>
      </c>
      <c r="N93" s="10">
        <f t="shared" si="34"/>
        <v>1500</v>
      </c>
      <c r="O93" s="11">
        <f t="shared" si="35"/>
        <v>78.69016530028675</v>
      </c>
      <c r="P93" s="12">
        <f t="shared" si="36"/>
        <v>-5.9372976468164418E-3</v>
      </c>
      <c r="Q93" s="11">
        <f t="shared" si="37"/>
        <v>14.609000967210587</v>
      </c>
      <c r="R93" s="12">
        <f t="shared" si="38"/>
        <v>-8.1398455542838866E-2</v>
      </c>
      <c r="S93" s="27">
        <f>$V$11</f>
        <v>83.333333333333343</v>
      </c>
      <c r="T93" s="21">
        <f>$V$12</f>
        <v>12.12121212121211</v>
      </c>
      <c r="V93" s="58">
        <f t="shared" si="25"/>
        <v>14.609000967210587</v>
      </c>
      <c r="W93" s="61">
        <f t="shared" si="26"/>
        <v>78.69016530028675</v>
      </c>
      <c r="Y93" s="10">
        <f t="shared" si="39"/>
        <v>1500</v>
      </c>
      <c r="Z93" s="11">
        <f t="shared" si="40"/>
        <v>78.69016530028675</v>
      </c>
      <c r="AA93" s="12">
        <f t="shared" si="41"/>
        <v>-5.9372976468164418E-3</v>
      </c>
      <c r="AB93" s="11">
        <f t="shared" si="42"/>
        <v>14.609000967210587</v>
      </c>
      <c r="AC93" s="12">
        <f t="shared" si="43"/>
        <v>-8.1398455542838866E-2</v>
      </c>
      <c r="AD93" s="27">
        <f>$V$11</f>
        <v>83.333333333333343</v>
      </c>
      <c r="AE93" s="21">
        <f>$V$12</f>
        <v>12.12121212121211</v>
      </c>
      <c r="AK93" s="10">
        <f t="shared" si="44"/>
        <v>1500</v>
      </c>
      <c r="AL93" s="11">
        <f t="shared" si="46"/>
        <v>73.502274570017249</v>
      </c>
      <c r="AM93" s="12">
        <f t="shared" si="45"/>
        <v>4.0349108942024516E-2</v>
      </c>
      <c r="AN93" s="11">
        <f t="shared" si="47"/>
        <v>0.45104951951400479</v>
      </c>
      <c r="AO93" s="12">
        <f t="shared" si="48"/>
        <v>1.0600689652292491E-2</v>
      </c>
      <c r="AP93" s="31">
        <f t="shared" si="29"/>
        <v>50</v>
      </c>
      <c r="AQ93" s="21">
        <f t="shared" si="30"/>
        <v>1</v>
      </c>
    </row>
    <row r="94" spans="2:43" s="2" customFormat="1" ht="17.25" customHeight="1" x14ac:dyDescent="0.25">
      <c r="B94" s="10">
        <f t="shared" si="31"/>
        <v>1520</v>
      </c>
      <c r="C94" s="11">
        <f t="shared" si="32"/>
        <v>29.36490069109011</v>
      </c>
      <c r="D94" s="12">
        <f t="shared" si="27"/>
        <v>0.16615172863176053</v>
      </c>
      <c r="E94" s="11">
        <f t="shared" si="33"/>
        <v>12.228592569852056</v>
      </c>
      <c r="F94" s="12">
        <f t="shared" si="28"/>
        <v>-0.12820467861320406</v>
      </c>
      <c r="G94" s="31">
        <f>$J$12</f>
        <v>50.000000000000043</v>
      </c>
      <c r="H94" s="21">
        <f>$J$13</f>
        <v>18</v>
      </c>
      <c r="N94" s="10">
        <f t="shared" si="34"/>
        <v>1520</v>
      </c>
      <c r="O94" s="11">
        <f t="shared" si="35"/>
        <v>78.571419347350428</v>
      </c>
      <c r="P94" s="12">
        <f t="shared" si="36"/>
        <v>2.0502215940745139E-2</v>
      </c>
      <c r="Q94" s="11">
        <f t="shared" si="37"/>
        <v>12.981031856353809</v>
      </c>
      <c r="R94" s="12">
        <f t="shared" si="38"/>
        <v>-7.4177468579113226E-2</v>
      </c>
      <c r="S94" s="27">
        <f>$V$11</f>
        <v>83.333333333333343</v>
      </c>
      <c r="T94" s="21">
        <f>$V$12</f>
        <v>12.12121212121211</v>
      </c>
      <c r="V94" s="58">
        <f t="shared" si="25"/>
        <v>12.981031856353809</v>
      </c>
      <c r="W94" s="61">
        <f t="shared" si="26"/>
        <v>78.571419347350428</v>
      </c>
      <c r="Y94" s="10">
        <f t="shared" si="39"/>
        <v>1520</v>
      </c>
      <c r="Z94" s="11">
        <f t="shared" si="40"/>
        <v>78.571419347350428</v>
      </c>
      <c r="AA94" s="12">
        <f t="shared" si="41"/>
        <v>2.0502215940745139E-2</v>
      </c>
      <c r="AB94" s="11">
        <f t="shared" si="42"/>
        <v>12.981031856353809</v>
      </c>
      <c r="AC94" s="12">
        <f t="shared" si="43"/>
        <v>-7.4177468579113226E-2</v>
      </c>
      <c r="AD94" s="27">
        <f>$V$11</f>
        <v>83.333333333333343</v>
      </c>
      <c r="AE94" s="21">
        <f>$V$12</f>
        <v>12.12121212121211</v>
      </c>
      <c r="AK94" s="10">
        <f t="shared" si="44"/>
        <v>1520</v>
      </c>
      <c r="AL94" s="11">
        <f t="shared" si="46"/>
        <v>74.309256748857734</v>
      </c>
      <c r="AM94" s="12">
        <f t="shared" si="45"/>
        <v>2.5037514815099388E-2</v>
      </c>
      <c r="AN94" s="11">
        <f t="shared" si="47"/>
        <v>0.66306331255985462</v>
      </c>
      <c r="AO94" s="12">
        <f t="shared" si="48"/>
        <v>1.611857630576561E-2</v>
      </c>
      <c r="AP94" s="31">
        <f t="shared" si="29"/>
        <v>50</v>
      </c>
      <c r="AQ94" s="21">
        <f t="shared" si="30"/>
        <v>1</v>
      </c>
    </row>
    <row r="95" spans="2:43" s="2" customFormat="1" ht="17.25" customHeight="1" x14ac:dyDescent="0.25">
      <c r="B95" s="10">
        <f t="shared" si="31"/>
        <v>1540</v>
      </c>
      <c r="C95" s="11">
        <f t="shared" si="32"/>
        <v>32.687935263725322</v>
      </c>
      <c r="D95" s="12">
        <f t="shared" si="27"/>
        <v>0.29006219416140866</v>
      </c>
      <c r="E95" s="11">
        <f t="shared" si="33"/>
        <v>9.6644989975879749</v>
      </c>
      <c r="F95" s="12">
        <f t="shared" si="28"/>
        <v>-7.838862725791329E-2</v>
      </c>
      <c r="G95" s="31">
        <f>$J$12</f>
        <v>50.000000000000043</v>
      </c>
      <c r="H95" s="21">
        <f>$J$13</f>
        <v>18</v>
      </c>
      <c r="N95" s="10">
        <f t="shared" si="34"/>
        <v>1540</v>
      </c>
      <c r="O95" s="11">
        <f t="shared" si="35"/>
        <v>78.981463666165325</v>
      </c>
      <c r="P95" s="12">
        <f t="shared" si="36"/>
        <v>4.1099619196091758E-2</v>
      </c>
      <c r="Q95" s="11">
        <f t="shared" si="37"/>
        <v>11.497482484771545</v>
      </c>
      <c r="R95" s="12">
        <f t="shared" si="38"/>
        <v>-6.0042654329127476E-2</v>
      </c>
      <c r="S95" s="27">
        <f>$V$11</f>
        <v>83.333333333333343</v>
      </c>
      <c r="T95" s="21">
        <f>$V$12</f>
        <v>12.12121212121211</v>
      </c>
      <c r="V95" s="58">
        <f t="shared" si="25"/>
        <v>11.497482484771545</v>
      </c>
      <c r="W95" s="61">
        <f t="shared" si="26"/>
        <v>78.981463666165325</v>
      </c>
      <c r="Y95" s="10">
        <f t="shared" si="39"/>
        <v>1540</v>
      </c>
      <c r="Z95" s="11">
        <f t="shared" si="40"/>
        <v>78.981463666165325</v>
      </c>
      <c r="AA95" s="12">
        <f t="shared" si="41"/>
        <v>4.1099619196091758E-2</v>
      </c>
      <c r="AB95" s="11">
        <f t="shared" si="42"/>
        <v>11.497482484771545</v>
      </c>
      <c r="AC95" s="12">
        <f t="shared" si="43"/>
        <v>-6.0042654329127476E-2</v>
      </c>
      <c r="AD95" s="27">
        <f>$V$11</f>
        <v>83.333333333333343</v>
      </c>
      <c r="AE95" s="21">
        <f>$V$12</f>
        <v>12.12121212121211</v>
      </c>
      <c r="AK95" s="10">
        <f t="shared" si="44"/>
        <v>1540</v>
      </c>
      <c r="AL95" s="11">
        <f t="shared" si="46"/>
        <v>74.810007045159722</v>
      </c>
      <c r="AM95" s="12">
        <f t="shared" si="45"/>
        <v>1.0896198213246611E-3</v>
      </c>
      <c r="AN95" s="11">
        <f t="shared" si="47"/>
        <v>0.98543483867516679</v>
      </c>
      <c r="AO95" s="12">
        <f t="shared" si="48"/>
        <v>2.4448645290076718E-2</v>
      </c>
      <c r="AP95" s="31">
        <f t="shared" si="29"/>
        <v>50</v>
      </c>
      <c r="AQ95" s="21">
        <f t="shared" si="30"/>
        <v>1</v>
      </c>
    </row>
    <row r="96" spans="2:43" s="2" customFormat="1" ht="17.25" customHeight="1" x14ac:dyDescent="0.25">
      <c r="B96" s="10">
        <f t="shared" si="31"/>
        <v>1560</v>
      </c>
      <c r="C96" s="11">
        <f t="shared" si="32"/>
        <v>38.489179146953497</v>
      </c>
      <c r="D96" s="12">
        <f t="shared" si="27"/>
        <v>0.3889040125839156</v>
      </c>
      <c r="E96" s="11">
        <f t="shared" si="33"/>
        <v>8.09672645242971</v>
      </c>
      <c r="F96" s="12">
        <f t="shared" si="28"/>
        <v>-3.8441553076237978E-2</v>
      </c>
      <c r="G96" s="31">
        <f>$J$12</f>
        <v>50.000000000000043</v>
      </c>
      <c r="H96" s="21">
        <f>$J$13</f>
        <v>18</v>
      </c>
      <c r="N96" s="10">
        <f t="shared" si="34"/>
        <v>1560</v>
      </c>
      <c r="O96" s="11">
        <f t="shared" si="35"/>
        <v>79.803456050087163</v>
      </c>
      <c r="P96" s="12">
        <f t="shared" si="36"/>
        <v>5.4730365668917286E-2</v>
      </c>
      <c r="Q96" s="11">
        <f t="shared" si="37"/>
        <v>10.296629398188996</v>
      </c>
      <c r="R96" s="12">
        <f t="shared" si="38"/>
        <v>-4.3615005848006594E-2</v>
      </c>
      <c r="S96" s="27">
        <f>$V$11</f>
        <v>83.333333333333343</v>
      </c>
      <c r="T96" s="21">
        <f>$V$12</f>
        <v>12.12121212121211</v>
      </c>
      <c r="V96" s="58">
        <f t="shared" si="25"/>
        <v>10.296629398188996</v>
      </c>
      <c r="W96" s="61">
        <f t="shared" si="26"/>
        <v>79.803456050087163</v>
      </c>
      <c r="Y96" s="10">
        <f t="shared" si="39"/>
        <v>1560</v>
      </c>
      <c r="Z96" s="11">
        <f t="shared" si="40"/>
        <v>79.803456050087163</v>
      </c>
      <c r="AA96" s="12">
        <f t="shared" si="41"/>
        <v>5.4730365668917286E-2</v>
      </c>
      <c r="AB96" s="11">
        <f t="shared" si="42"/>
        <v>10.296629398188996</v>
      </c>
      <c r="AC96" s="12">
        <f t="shared" si="43"/>
        <v>-4.3615005848006594E-2</v>
      </c>
      <c r="AD96" s="27">
        <f>$V$11</f>
        <v>83.333333333333343</v>
      </c>
      <c r="AE96" s="21">
        <f>$V$12</f>
        <v>12.12121212121211</v>
      </c>
      <c r="AK96" s="10">
        <f t="shared" si="44"/>
        <v>1560</v>
      </c>
      <c r="AL96" s="11">
        <f t="shared" si="46"/>
        <v>74.831799441586213</v>
      </c>
      <c r="AM96" s="12">
        <f t="shared" si="45"/>
        <v>-3.5500785188215783E-2</v>
      </c>
      <c r="AN96" s="11">
        <f t="shared" si="47"/>
        <v>1.4744077444767012</v>
      </c>
      <c r="AO96" s="12">
        <f t="shared" si="48"/>
        <v>3.661219740596694E-2</v>
      </c>
      <c r="AP96" s="31">
        <f t="shared" si="29"/>
        <v>50</v>
      </c>
      <c r="AQ96" s="21">
        <f t="shared" si="30"/>
        <v>1</v>
      </c>
    </row>
    <row r="97" spans="2:43" s="2" customFormat="1" ht="17.25" customHeight="1" x14ac:dyDescent="0.25">
      <c r="B97" s="10">
        <f t="shared" si="31"/>
        <v>1580</v>
      </c>
      <c r="C97" s="11">
        <f t="shared" si="32"/>
        <v>46.267259398631808</v>
      </c>
      <c r="D97" s="12">
        <f t="shared" si="27"/>
        <v>0.44454209260179606</v>
      </c>
      <c r="E97" s="11">
        <f t="shared" si="33"/>
        <v>7.3278953909049509</v>
      </c>
      <c r="F97" s="12">
        <f t="shared" si="28"/>
        <v>-9.7225750607199402E-3</v>
      </c>
      <c r="G97" s="31">
        <f>$J$12</f>
        <v>50.000000000000043</v>
      </c>
      <c r="H97" s="21">
        <f>$J$13</f>
        <v>18</v>
      </c>
      <c r="N97" s="10">
        <f t="shared" si="34"/>
        <v>1580</v>
      </c>
      <c r="O97" s="11">
        <f t="shared" si="35"/>
        <v>80.898063363465511</v>
      </c>
      <c r="P97" s="12">
        <f t="shared" si="36"/>
        <v>6.1544394713608203E-2</v>
      </c>
      <c r="Q97" s="11">
        <f t="shared" si="37"/>
        <v>9.4243292812288644</v>
      </c>
      <c r="R97" s="12">
        <f t="shared" si="38"/>
        <v>-2.7540943301667342E-2</v>
      </c>
      <c r="S97" s="27">
        <f>$V$11</f>
        <v>83.333333333333343</v>
      </c>
      <c r="T97" s="21">
        <f>$V$12</f>
        <v>12.12121212121211</v>
      </c>
      <c r="V97" s="58">
        <f t="shared" si="25"/>
        <v>9.4243292812288644</v>
      </c>
      <c r="W97" s="61">
        <f t="shared" si="26"/>
        <v>80.898063363465511</v>
      </c>
      <c r="Y97" s="10">
        <f t="shared" si="39"/>
        <v>1580</v>
      </c>
      <c r="Z97" s="11">
        <f t="shared" si="40"/>
        <v>80.898063363465511</v>
      </c>
      <c r="AA97" s="12">
        <f t="shared" si="41"/>
        <v>6.1544394713608203E-2</v>
      </c>
      <c r="AB97" s="11">
        <f t="shared" si="42"/>
        <v>9.4243292812288644</v>
      </c>
      <c r="AC97" s="12">
        <f t="shared" si="43"/>
        <v>-2.7540943301667342E-2</v>
      </c>
      <c r="AD97" s="27">
        <f>$V$11</f>
        <v>83.333333333333343</v>
      </c>
      <c r="AE97" s="21">
        <f>$V$12</f>
        <v>12.12121212121211</v>
      </c>
      <c r="AK97" s="10">
        <f t="shared" si="44"/>
        <v>1580</v>
      </c>
      <c r="AL97" s="11">
        <f t="shared" si="46"/>
        <v>74.1217837378219</v>
      </c>
      <c r="AM97" s="12">
        <f t="shared" si="45"/>
        <v>-8.9439175805480428E-2</v>
      </c>
      <c r="AN97" s="11">
        <f t="shared" si="47"/>
        <v>2.20665169259604</v>
      </c>
      <c r="AO97" s="12">
        <f t="shared" si="48"/>
        <v>5.3228374913500326E-2</v>
      </c>
      <c r="AP97" s="31">
        <f t="shared" si="29"/>
        <v>50</v>
      </c>
      <c r="AQ97" s="21">
        <f t="shared" si="30"/>
        <v>1</v>
      </c>
    </row>
    <row r="98" spans="2:43" s="2" customFormat="1" ht="17.25" customHeight="1" x14ac:dyDescent="0.25">
      <c r="B98" s="10">
        <f t="shared" si="31"/>
        <v>1600</v>
      </c>
      <c r="C98" s="11">
        <f t="shared" si="32"/>
        <v>55.158101250667727</v>
      </c>
      <c r="D98" s="12">
        <f t="shared" si="27"/>
        <v>0.44008550390468104</v>
      </c>
      <c r="E98" s="11">
        <f t="shared" si="33"/>
        <v>7.1334438896905521</v>
      </c>
      <c r="F98" s="12">
        <f t="shared" si="28"/>
        <v>1.1294075530969616E-2</v>
      </c>
      <c r="G98" s="31">
        <f>$J$12</f>
        <v>50.000000000000043</v>
      </c>
      <c r="H98" s="21">
        <f>$J$13</f>
        <v>18</v>
      </c>
      <c r="N98" s="10">
        <f t="shared" si="34"/>
        <v>1600</v>
      </c>
      <c r="O98" s="11">
        <f t="shared" si="35"/>
        <v>82.128951257737668</v>
      </c>
      <c r="P98" s="12">
        <f t="shared" si="36"/>
        <v>6.2338306730102655E-2</v>
      </c>
      <c r="Q98" s="11">
        <f t="shared" si="37"/>
        <v>8.8735104151955184</v>
      </c>
      <c r="R98" s="12">
        <f t="shared" si="38"/>
        <v>-1.282451627000758E-2</v>
      </c>
      <c r="S98" s="27">
        <f>$V$11</f>
        <v>83.333333333333343</v>
      </c>
      <c r="T98" s="21">
        <f>$V$12</f>
        <v>12.12121212121211</v>
      </c>
      <c r="V98" s="58">
        <f t="shared" si="25"/>
        <v>8.8735104151955184</v>
      </c>
      <c r="W98" s="61">
        <f t="shared" si="26"/>
        <v>82.128951257737668</v>
      </c>
      <c r="Y98" s="10">
        <f t="shared" si="39"/>
        <v>1600</v>
      </c>
      <c r="Z98" s="11">
        <f t="shared" si="40"/>
        <v>82.128951257737668</v>
      </c>
      <c r="AA98" s="12">
        <f t="shared" si="41"/>
        <v>6.2338306730102655E-2</v>
      </c>
      <c r="AB98" s="11">
        <f t="shared" si="42"/>
        <v>8.8735104151955184</v>
      </c>
      <c r="AC98" s="12">
        <f t="shared" si="43"/>
        <v>-1.282451627000758E-2</v>
      </c>
      <c r="AD98" s="27">
        <f>$V$11</f>
        <v>83.333333333333343</v>
      </c>
      <c r="AE98" s="21">
        <f>$V$12</f>
        <v>12.12121212121211</v>
      </c>
      <c r="AK98" s="10">
        <f t="shared" si="44"/>
        <v>1600</v>
      </c>
      <c r="AL98" s="11">
        <f t="shared" si="46"/>
        <v>72.333000221712297</v>
      </c>
      <c r="AM98" s="12">
        <f t="shared" si="45"/>
        <v>-0.16428409823647094</v>
      </c>
      <c r="AN98" s="11">
        <f t="shared" si="47"/>
        <v>3.2712191908660464</v>
      </c>
      <c r="AO98" s="12">
        <f t="shared" si="48"/>
        <v>7.3056138914880914E-2</v>
      </c>
      <c r="AP98" s="31">
        <f t="shared" si="29"/>
        <v>50</v>
      </c>
      <c r="AQ98" s="21">
        <f t="shared" si="30"/>
        <v>1</v>
      </c>
    </row>
    <row r="99" spans="2:43" s="2" customFormat="1" ht="17.25" customHeight="1" x14ac:dyDescent="0.25">
      <c r="B99" s="10">
        <f t="shared" si="31"/>
        <v>1620</v>
      </c>
      <c r="C99" s="11">
        <f t="shared" si="32"/>
        <v>63.959811328761347</v>
      </c>
      <c r="D99" s="12">
        <f t="shared" si="27"/>
        <v>0.37332302183309879</v>
      </c>
      <c r="E99" s="11">
        <f t="shared" si="33"/>
        <v>7.3593254003099444</v>
      </c>
      <c r="F99" s="12">
        <f t="shared" si="28"/>
        <v>2.7781248288646254E-2</v>
      </c>
      <c r="G99" s="31">
        <f>$J$12</f>
        <v>50.000000000000043</v>
      </c>
      <c r="H99" s="21">
        <f>$J$13</f>
        <v>18</v>
      </c>
      <c r="N99" s="10">
        <f t="shared" si="34"/>
        <v>1620</v>
      </c>
      <c r="O99" s="11">
        <f t="shared" si="35"/>
        <v>83.375717392339723</v>
      </c>
      <c r="P99" s="12">
        <f t="shared" si="36"/>
        <v>5.8111650234009549E-2</v>
      </c>
      <c r="Q99" s="11">
        <f t="shared" si="37"/>
        <v>8.6170200897953677</v>
      </c>
      <c r="R99" s="12">
        <f t="shared" si="38"/>
        <v>4.3826914553390939E-4</v>
      </c>
      <c r="S99" s="27">
        <f>$V$11</f>
        <v>83.333333333333343</v>
      </c>
      <c r="T99" s="21">
        <f>$V$12</f>
        <v>12.12121212121211</v>
      </c>
      <c r="V99" s="58">
        <f t="shared" si="25"/>
        <v>8.6170200897953677</v>
      </c>
      <c r="W99" s="61">
        <f t="shared" si="26"/>
        <v>83.375717392339723</v>
      </c>
      <c r="Y99" s="10">
        <f t="shared" si="39"/>
        <v>1620</v>
      </c>
      <c r="Z99" s="11">
        <f t="shared" si="40"/>
        <v>83.375717392339723</v>
      </c>
      <c r="AA99" s="12">
        <f t="shared" si="41"/>
        <v>5.8111650234009549E-2</v>
      </c>
      <c r="AB99" s="11">
        <f t="shared" si="42"/>
        <v>8.6170200897953677</v>
      </c>
      <c r="AC99" s="12">
        <f t="shared" si="43"/>
        <v>4.3826914553390939E-4</v>
      </c>
      <c r="AD99" s="27">
        <f>$V$11</f>
        <v>83.333333333333343</v>
      </c>
      <c r="AE99" s="21">
        <f>$V$12</f>
        <v>12.12121212121211</v>
      </c>
      <c r="AK99" s="10">
        <f t="shared" si="44"/>
        <v>1620</v>
      </c>
      <c r="AL99" s="11">
        <f t="shared" si="46"/>
        <v>69.047318256982877</v>
      </c>
      <c r="AM99" s="12">
        <f t="shared" si="45"/>
        <v>-0.25770820378873771</v>
      </c>
      <c r="AN99" s="11">
        <f t="shared" si="47"/>
        <v>4.7323419691636648</v>
      </c>
      <c r="AO99" s="12">
        <f t="shared" si="48"/>
        <v>9.0138423587537375E-2</v>
      </c>
      <c r="AP99" s="31">
        <f t="shared" si="29"/>
        <v>50</v>
      </c>
      <c r="AQ99" s="21">
        <f t="shared" si="30"/>
        <v>1</v>
      </c>
    </row>
    <row r="100" spans="2:43" s="2" customFormat="1" ht="17.25" customHeight="1" x14ac:dyDescent="0.25">
      <c r="B100" s="10">
        <f t="shared" si="31"/>
        <v>1640</v>
      </c>
      <c r="C100" s="11">
        <f t="shared" si="32"/>
        <v>71.426271765423323</v>
      </c>
      <c r="D100" s="12">
        <f t="shared" si="27"/>
        <v>0.26512889018016428</v>
      </c>
      <c r="E100" s="11">
        <f t="shared" si="33"/>
        <v>7.9149503660828699</v>
      </c>
      <c r="F100" s="12">
        <f t="shared" si="28"/>
        <v>4.1654339287959696E-2</v>
      </c>
      <c r="G100" s="31">
        <f>$J$12</f>
        <v>50.000000000000043</v>
      </c>
      <c r="H100" s="21">
        <f>$J$13</f>
        <v>18</v>
      </c>
      <c r="N100" s="10">
        <f t="shared" si="34"/>
        <v>1640</v>
      </c>
      <c r="O100" s="11">
        <f t="shared" si="35"/>
        <v>84.537950397019912</v>
      </c>
      <c r="P100" s="12">
        <f t="shared" si="36"/>
        <v>4.9841435691262009E-2</v>
      </c>
      <c r="Q100" s="11">
        <f t="shared" si="37"/>
        <v>8.6257854727060455</v>
      </c>
      <c r="R100" s="12">
        <f t="shared" si="38"/>
        <v>1.2468922041745767E-2</v>
      </c>
      <c r="S100" s="27">
        <f>$V$11</f>
        <v>83.333333333333343</v>
      </c>
      <c r="T100" s="21">
        <f>$V$12</f>
        <v>12.12121212121211</v>
      </c>
      <c r="V100" s="58">
        <f t="shared" si="25"/>
        <v>8.6257854727060455</v>
      </c>
      <c r="W100" s="61">
        <f t="shared" si="26"/>
        <v>84.537950397019912</v>
      </c>
      <c r="Y100" s="10">
        <f t="shared" si="39"/>
        <v>1640</v>
      </c>
      <c r="Z100" s="11">
        <f t="shared" si="40"/>
        <v>84.537950397019912</v>
      </c>
      <c r="AA100" s="12">
        <f t="shared" si="41"/>
        <v>4.9841435691262009E-2</v>
      </c>
      <c r="AB100" s="11">
        <f t="shared" si="42"/>
        <v>8.6257854727060455</v>
      </c>
      <c r="AC100" s="12">
        <f t="shared" si="43"/>
        <v>1.2468922041745767E-2</v>
      </c>
      <c r="AD100" s="27">
        <f>$V$11</f>
        <v>83.333333333333343</v>
      </c>
      <c r="AE100" s="21">
        <f>$V$12</f>
        <v>12.12121212121211</v>
      </c>
      <c r="AK100" s="10">
        <f t="shared" si="44"/>
        <v>1640</v>
      </c>
      <c r="AL100" s="11">
        <f t="shared" si="46"/>
        <v>63.893154181208125</v>
      </c>
      <c r="AM100" s="12">
        <f t="shared" si="45"/>
        <v>-0.3536556648113594</v>
      </c>
      <c r="AN100" s="11">
        <f t="shared" si="47"/>
        <v>6.5351104409144121</v>
      </c>
      <c r="AO100" s="12">
        <f t="shared" si="48"/>
        <v>9.0793296946846902E-2</v>
      </c>
      <c r="AP100" s="31">
        <f t="shared" si="29"/>
        <v>50</v>
      </c>
      <c r="AQ100" s="21">
        <f t="shared" si="30"/>
        <v>1</v>
      </c>
    </row>
    <row r="101" spans="2:43" s="2" customFormat="1" ht="17.25" customHeight="1" x14ac:dyDescent="0.25">
      <c r="B101" s="10">
        <f t="shared" si="31"/>
        <v>1660</v>
      </c>
      <c r="C101" s="11">
        <f t="shared" si="32"/>
        <v>76.728849569026607</v>
      </c>
      <c r="D101" s="12">
        <f t="shared" si="27"/>
        <v>0.148701982116688</v>
      </c>
      <c r="E101" s="11">
        <f t="shared" si="33"/>
        <v>8.7480371518420643</v>
      </c>
      <c r="F101" s="12">
        <f t="shared" si="28"/>
        <v>5.3920920251511739E-2</v>
      </c>
      <c r="G101" s="31">
        <f>$J$12</f>
        <v>50.000000000000043</v>
      </c>
      <c r="H101" s="21">
        <f>$J$13</f>
        <v>18</v>
      </c>
      <c r="N101" s="10">
        <f t="shared" si="34"/>
        <v>1660</v>
      </c>
      <c r="O101" s="11">
        <f t="shared" si="35"/>
        <v>85.53477911084515</v>
      </c>
      <c r="P101" s="12">
        <f t="shared" si="36"/>
        <v>3.8411805257627329E-2</v>
      </c>
      <c r="Q101" s="11">
        <f t="shared" si="37"/>
        <v>8.8751639135409608</v>
      </c>
      <c r="R101" s="12">
        <f t="shared" si="38"/>
        <v>2.3445830546627966E-2</v>
      </c>
      <c r="S101" s="27">
        <f>$V$11</f>
        <v>83.333333333333343</v>
      </c>
      <c r="T101" s="21">
        <f>$V$12</f>
        <v>12.12121212121211</v>
      </c>
      <c r="V101" s="58">
        <f t="shared" si="25"/>
        <v>8.8751639135409608</v>
      </c>
      <c r="W101" s="61">
        <f t="shared" si="26"/>
        <v>85.53477911084515</v>
      </c>
      <c r="Y101" s="10">
        <f t="shared" si="39"/>
        <v>1660</v>
      </c>
      <c r="Z101" s="11">
        <f t="shared" si="40"/>
        <v>85.53477911084515</v>
      </c>
      <c r="AA101" s="12">
        <f t="shared" si="41"/>
        <v>3.8411805257627329E-2</v>
      </c>
      <c r="AB101" s="11">
        <f t="shared" si="42"/>
        <v>8.8751639135409608</v>
      </c>
      <c r="AC101" s="12">
        <f t="shared" si="43"/>
        <v>2.3445830546627966E-2</v>
      </c>
      <c r="AD101" s="27">
        <f>$V$11</f>
        <v>83.333333333333343</v>
      </c>
      <c r="AE101" s="21">
        <f>$V$12</f>
        <v>12.12121212121211</v>
      </c>
      <c r="AK101" s="10">
        <f t="shared" si="44"/>
        <v>1660</v>
      </c>
      <c r="AL101" s="11">
        <f t="shared" si="46"/>
        <v>56.820040884980941</v>
      </c>
      <c r="AM101" s="12">
        <f t="shared" si="45"/>
        <v>-0.41768277844768292</v>
      </c>
      <c r="AN101" s="11">
        <f t="shared" si="47"/>
        <v>8.3509763798513497</v>
      </c>
      <c r="AO101" s="12">
        <f t="shared" si="48"/>
        <v>5.6954000340096345E-2</v>
      </c>
      <c r="AP101" s="31">
        <f t="shared" si="29"/>
        <v>50</v>
      </c>
      <c r="AQ101" s="21">
        <f t="shared" si="30"/>
        <v>1</v>
      </c>
    </row>
    <row r="102" spans="2:43" s="2" customFormat="1" ht="17.25" customHeight="1" x14ac:dyDescent="0.25">
      <c r="B102" s="10">
        <f t="shared" si="31"/>
        <v>1680</v>
      </c>
      <c r="C102" s="11">
        <f t="shared" si="32"/>
        <v>79.702889211360372</v>
      </c>
      <c r="D102" s="12">
        <f t="shared" si="27"/>
        <v>4.8770969467229419E-2</v>
      </c>
      <c r="E102" s="11">
        <f t="shared" si="33"/>
        <v>9.8264555568722987</v>
      </c>
      <c r="F102" s="12">
        <f t="shared" si="28"/>
        <v>6.5075745789728523E-2</v>
      </c>
      <c r="G102" s="31">
        <f>$J$12</f>
        <v>50.000000000000043</v>
      </c>
      <c r="H102" s="21">
        <f>$J$13</f>
        <v>18</v>
      </c>
      <c r="N102" s="10">
        <f t="shared" si="34"/>
        <v>1680</v>
      </c>
      <c r="O102" s="11">
        <f t="shared" si="35"/>
        <v>86.303015215997704</v>
      </c>
      <c r="P102" s="12">
        <f t="shared" si="36"/>
        <v>2.4635647844008651E-2</v>
      </c>
      <c r="Q102" s="11">
        <f t="shared" si="37"/>
        <v>9.3440805244735206</v>
      </c>
      <c r="R102" s="12">
        <f t="shared" si="38"/>
        <v>3.3298735972422944E-2</v>
      </c>
      <c r="S102" s="27">
        <f>$V$11</f>
        <v>83.333333333333343</v>
      </c>
      <c r="T102" s="21">
        <f>$V$12</f>
        <v>12.12121212121211</v>
      </c>
      <c r="V102" s="58">
        <f t="shared" si="25"/>
        <v>9.3440805244735206</v>
      </c>
      <c r="W102" s="61">
        <f t="shared" si="26"/>
        <v>86.303015215997704</v>
      </c>
      <c r="Y102" s="10">
        <f t="shared" si="39"/>
        <v>1680</v>
      </c>
      <c r="Z102" s="11">
        <f t="shared" si="40"/>
        <v>86.303015215997704</v>
      </c>
      <c r="AA102" s="12">
        <f t="shared" si="41"/>
        <v>2.4635647844008651E-2</v>
      </c>
      <c r="AB102" s="11">
        <f t="shared" si="42"/>
        <v>9.3440805244735206</v>
      </c>
      <c r="AC102" s="12">
        <f t="shared" si="43"/>
        <v>3.3298735972422944E-2</v>
      </c>
      <c r="AD102" s="27">
        <f>$V$11</f>
        <v>83.333333333333343</v>
      </c>
      <c r="AE102" s="21">
        <f>$V$12</f>
        <v>12.12121212121211</v>
      </c>
      <c r="AK102" s="10">
        <f t="shared" si="44"/>
        <v>1680</v>
      </c>
      <c r="AL102" s="11">
        <f t="shared" si="46"/>
        <v>48.466385316027285</v>
      </c>
      <c r="AM102" s="12">
        <f t="shared" si="45"/>
        <v>-0.41148234419033602</v>
      </c>
      <c r="AN102" s="11">
        <f t="shared" si="47"/>
        <v>9.4900563866532757</v>
      </c>
      <c r="AO102" s="12">
        <f t="shared" si="48"/>
        <v>-1.455408982630052E-2</v>
      </c>
      <c r="AP102" s="31">
        <f t="shared" si="29"/>
        <v>50</v>
      </c>
      <c r="AQ102" s="21">
        <f t="shared" si="30"/>
        <v>1</v>
      </c>
    </row>
    <row r="103" spans="2:43" s="2" customFormat="1" ht="17.25" customHeight="1" x14ac:dyDescent="0.25">
      <c r="B103" s="10">
        <f t="shared" si="31"/>
        <v>1700</v>
      </c>
      <c r="C103" s="11">
        <f t="shared" si="32"/>
        <v>80.678308600704966</v>
      </c>
      <c r="D103" s="12">
        <f t="shared" si="27"/>
        <v>-2.738650378850449E-2</v>
      </c>
      <c r="E103" s="11">
        <f t="shared" si="33"/>
        <v>11.127970472666869</v>
      </c>
      <c r="F103" s="12">
        <f t="shared" si="28"/>
        <v>7.5296356433660394E-2</v>
      </c>
      <c r="G103" s="31">
        <f>$J$12</f>
        <v>50.000000000000043</v>
      </c>
      <c r="H103" s="21">
        <f>$J$13</f>
        <v>18</v>
      </c>
      <c r="N103" s="10">
        <f t="shared" si="34"/>
        <v>1700</v>
      </c>
      <c r="O103" s="11">
        <f t="shared" si="35"/>
        <v>86.795728172877872</v>
      </c>
      <c r="P103" s="12">
        <f t="shared" si="36"/>
        <v>9.3277813884714011E-3</v>
      </c>
      <c r="Q103" s="11">
        <f t="shared" si="37"/>
        <v>10.010055243921979</v>
      </c>
      <c r="R103" s="12">
        <f t="shared" si="38"/>
        <v>4.1590516344133244E-2</v>
      </c>
      <c r="S103" s="27">
        <f>$V$11</f>
        <v>83.333333333333343</v>
      </c>
      <c r="T103" s="21">
        <f>$V$12</f>
        <v>12.12121212121211</v>
      </c>
      <c r="V103" s="58">
        <f t="shared" si="25"/>
        <v>10.010055243921979</v>
      </c>
      <c r="W103" s="61">
        <f t="shared" si="26"/>
        <v>86.795728172877872</v>
      </c>
      <c r="Y103" s="10">
        <f t="shared" si="39"/>
        <v>1700</v>
      </c>
      <c r="Z103" s="11">
        <f t="shared" si="40"/>
        <v>86.795728172877872</v>
      </c>
      <c r="AA103" s="12">
        <f t="shared" si="41"/>
        <v>9.3277813884714011E-3</v>
      </c>
      <c r="AB103" s="11">
        <f t="shared" si="42"/>
        <v>10.010055243921979</v>
      </c>
      <c r="AC103" s="12">
        <f t="shared" si="43"/>
        <v>4.1590516344133244E-2</v>
      </c>
      <c r="AD103" s="27">
        <f>$V$11</f>
        <v>83.333333333333343</v>
      </c>
      <c r="AE103" s="21">
        <f>$V$12</f>
        <v>12.12121212121211</v>
      </c>
      <c r="AK103" s="10">
        <f t="shared" si="44"/>
        <v>1700</v>
      </c>
      <c r="AL103" s="11">
        <f t="shared" si="46"/>
        <v>40.236738432220562</v>
      </c>
      <c r="AM103" s="12">
        <f t="shared" si="45"/>
        <v>-0.32989999599537362</v>
      </c>
      <c r="AN103" s="11">
        <f t="shared" si="47"/>
        <v>9.1989745901272659</v>
      </c>
      <c r="AO103" s="12">
        <f t="shared" si="48"/>
        <v>-8.9811995078769136E-2</v>
      </c>
      <c r="AP103" s="31">
        <f t="shared" si="29"/>
        <v>50</v>
      </c>
      <c r="AQ103" s="21">
        <f t="shared" si="30"/>
        <v>1</v>
      </c>
    </row>
    <row r="104" spans="2:43" s="2" customFormat="1" ht="17.25" customHeight="1" x14ac:dyDescent="0.25">
      <c r="B104" s="10">
        <f t="shared" si="31"/>
        <v>1720</v>
      </c>
      <c r="C104" s="11">
        <f t="shared" si="32"/>
        <v>80.130578524934876</v>
      </c>
      <c r="D104" s="12">
        <f t="shared" si="27"/>
        <v>-8.3963775502472138E-2</v>
      </c>
      <c r="E104" s="11">
        <f t="shared" si="33"/>
        <v>12.633897601340077</v>
      </c>
      <c r="F104" s="12">
        <f t="shared" si="28"/>
        <v>8.4470032253892935E-2</v>
      </c>
      <c r="G104" s="31">
        <f>$J$12</f>
        <v>50.000000000000043</v>
      </c>
      <c r="H104" s="21">
        <f>$J$13</f>
        <v>18</v>
      </c>
      <c r="N104" s="10">
        <f t="shared" si="34"/>
        <v>1720</v>
      </c>
      <c r="O104" s="11">
        <f t="shared" si="35"/>
        <v>86.982283800647295</v>
      </c>
      <c r="P104" s="12">
        <f t="shared" si="36"/>
        <v>-6.5979071566525382E-3</v>
      </c>
      <c r="Q104" s="11">
        <f t="shared" si="37"/>
        <v>10.841865570804643</v>
      </c>
      <c r="R104" s="12">
        <f t="shared" si="38"/>
        <v>4.7473716529371268E-2</v>
      </c>
      <c r="S104" s="27">
        <f>$V$11</f>
        <v>83.333333333333343</v>
      </c>
      <c r="T104" s="21">
        <f>$V$12</f>
        <v>12.12121212121211</v>
      </c>
      <c r="V104" s="58">
        <f t="shared" si="25"/>
        <v>10.841865570804643</v>
      </c>
      <c r="W104" s="61">
        <f t="shared" si="26"/>
        <v>86.982283800647295</v>
      </c>
      <c r="Y104" s="10">
        <f t="shared" si="39"/>
        <v>1720</v>
      </c>
      <c r="Z104" s="11">
        <f t="shared" si="40"/>
        <v>86.982283800647295</v>
      </c>
      <c r="AA104" s="12">
        <f t="shared" si="41"/>
        <v>-6.5979071566525382E-3</v>
      </c>
      <c r="AB104" s="11">
        <f t="shared" si="42"/>
        <v>10.841865570804643</v>
      </c>
      <c r="AC104" s="12">
        <f t="shared" si="43"/>
        <v>4.7473716529371268E-2</v>
      </c>
      <c r="AD104" s="27">
        <f>$V$11</f>
        <v>83.333333333333343</v>
      </c>
      <c r="AE104" s="21">
        <f>$V$12</f>
        <v>12.12121212121211</v>
      </c>
      <c r="AK104" s="10">
        <f t="shared" si="44"/>
        <v>1720</v>
      </c>
      <c r="AL104" s="11">
        <f t="shared" si="46"/>
        <v>33.63873851231309</v>
      </c>
      <c r="AM104" s="12">
        <f t="shared" si="45"/>
        <v>-0.21537991795191319</v>
      </c>
      <c r="AN104" s="11">
        <f t="shared" si="47"/>
        <v>7.4027346885518828</v>
      </c>
      <c r="AO104" s="12">
        <f t="shared" si="48"/>
        <v>-0.12111807796336788</v>
      </c>
      <c r="AP104" s="31">
        <f t="shared" si="29"/>
        <v>50</v>
      </c>
      <c r="AQ104" s="21">
        <f t="shared" si="30"/>
        <v>1</v>
      </c>
    </row>
    <row r="105" spans="2:43" s="2" customFormat="1" ht="17.25" customHeight="1" x14ac:dyDescent="0.25">
      <c r="B105" s="10">
        <f t="shared" si="31"/>
        <v>1740</v>
      </c>
      <c r="C105" s="11">
        <f t="shared" si="32"/>
        <v>78.45130301488544</v>
      </c>
      <c r="D105" s="12">
        <f t="shared" si="27"/>
        <v>-0.12804076429017364</v>
      </c>
      <c r="E105" s="11">
        <f t="shared" si="33"/>
        <v>14.323298246417936</v>
      </c>
      <c r="F105" s="12">
        <f t="shared" si="28"/>
        <v>9.2144826518345768E-2</v>
      </c>
      <c r="G105" s="31">
        <f>$J$12</f>
        <v>50.000000000000043</v>
      </c>
      <c r="H105" s="21">
        <f>$J$13</f>
        <v>18</v>
      </c>
      <c r="N105" s="10">
        <f t="shared" si="34"/>
        <v>1740</v>
      </c>
      <c r="O105" s="11">
        <f t="shared" si="35"/>
        <v>86.850325657514247</v>
      </c>
      <c r="P105" s="12">
        <f t="shared" si="36"/>
        <v>-2.2038455210296792E-2</v>
      </c>
      <c r="Q105" s="11">
        <f t="shared" si="37"/>
        <v>11.791339901392067</v>
      </c>
      <c r="R105" s="12">
        <f t="shared" si="38"/>
        <v>4.9764062310004631E-2</v>
      </c>
      <c r="S105" s="27">
        <f>$V$11</f>
        <v>83.333333333333343</v>
      </c>
      <c r="T105" s="21">
        <f>$V$12</f>
        <v>12.12121212121211</v>
      </c>
      <c r="V105" s="58">
        <f t="shared" si="25"/>
        <v>11.791339901392067</v>
      </c>
      <c r="W105" s="61">
        <f t="shared" si="26"/>
        <v>86.850325657514247</v>
      </c>
      <c r="Y105" s="10">
        <f t="shared" si="39"/>
        <v>1740</v>
      </c>
      <c r="Z105" s="11">
        <f t="shared" si="40"/>
        <v>86.850325657514247</v>
      </c>
      <c r="AA105" s="12">
        <f t="shared" si="41"/>
        <v>-2.2038455210296792E-2</v>
      </c>
      <c r="AB105" s="11">
        <f t="shared" si="42"/>
        <v>11.791339901392067</v>
      </c>
      <c r="AC105" s="12">
        <f t="shared" si="43"/>
        <v>4.9764062310004631E-2</v>
      </c>
      <c r="AD105" s="27">
        <f>$V$11</f>
        <v>83.333333333333343</v>
      </c>
      <c r="AE105" s="21">
        <f>$V$12</f>
        <v>12.12121212121211</v>
      </c>
      <c r="AK105" s="10">
        <f t="shared" si="44"/>
        <v>1740</v>
      </c>
      <c r="AL105" s="11">
        <f t="shared" si="46"/>
        <v>29.331140153274827</v>
      </c>
      <c r="AM105" s="12">
        <f t="shared" si="45"/>
        <v>-0.11674888211737354</v>
      </c>
      <c r="AN105" s="11">
        <f t="shared" si="47"/>
        <v>4.9803731292845255</v>
      </c>
      <c r="AO105" s="12">
        <f t="shared" si="48"/>
        <v>-0.1029386341935779</v>
      </c>
      <c r="AP105" s="31">
        <f t="shared" si="29"/>
        <v>50</v>
      </c>
      <c r="AQ105" s="21">
        <f t="shared" si="30"/>
        <v>1</v>
      </c>
    </row>
    <row r="106" spans="2:43" s="2" customFormat="1" ht="17.25" customHeight="1" x14ac:dyDescent="0.25">
      <c r="B106" s="10">
        <f t="shared" si="31"/>
        <v>1760</v>
      </c>
      <c r="C106" s="11">
        <f t="shared" si="32"/>
        <v>75.890487729081968</v>
      </c>
      <c r="D106" s="12">
        <f t="shared" si="27"/>
        <v>-0.16529560208158167</v>
      </c>
      <c r="E106" s="11">
        <f t="shared" si="33"/>
        <v>16.166194776784852</v>
      </c>
      <c r="F106" s="12">
        <f t="shared" si="28"/>
        <v>9.7461471825495138E-2</v>
      </c>
      <c r="G106" s="31">
        <f>$J$12</f>
        <v>50.000000000000043</v>
      </c>
      <c r="H106" s="21">
        <f>$J$13</f>
        <v>18</v>
      </c>
      <c r="N106" s="10">
        <f t="shared" si="34"/>
        <v>1760</v>
      </c>
      <c r="O106" s="11">
        <f t="shared" si="35"/>
        <v>86.409556553308306</v>
      </c>
      <c r="P106" s="12">
        <f t="shared" si="36"/>
        <v>-3.5664547442579714E-2</v>
      </c>
      <c r="Q106" s="11">
        <f t="shared" si="37"/>
        <v>12.786621147592161</v>
      </c>
      <c r="R106" s="12">
        <f t="shared" si="38"/>
        <v>4.7201401055095182E-2</v>
      </c>
      <c r="S106" s="27">
        <f>$V$11</f>
        <v>83.333333333333343</v>
      </c>
      <c r="T106" s="21">
        <f>$V$12</f>
        <v>12.12121212121211</v>
      </c>
      <c r="V106" s="58">
        <f t="shared" si="25"/>
        <v>12.786621147592161</v>
      </c>
      <c r="W106" s="61">
        <f t="shared" si="26"/>
        <v>86.409556553308306</v>
      </c>
      <c r="Y106" s="10">
        <f t="shared" si="39"/>
        <v>1760</v>
      </c>
      <c r="Z106" s="11">
        <f t="shared" si="40"/>
        <v>86.409556553308306</v>
      </c>
      <c r="AA106" s="12">
        <f t="shared" si="41"/>
        <v>-3.5664547442579714E-2</v>
      </c>
      <c r="AB106" s="11">
        <f t="shared" si="42"/>
        <v>12.786621147592161</v>
      </c>
      <c r="AC106" s="12">
        <f t="shared" si="43"/>
        <v>4.7201401055095182E-2</v>
      </c>
      <c r="AD106" s="27">
        <f>$V$11</f>
        <v>83.333333333333343</v>
      </c>
      <c r="AE106" s="21">
        <f>$V$12</f>
        <v>12.12121212121211</v>
      </c>
      <c r="AK106" s="10">
        <f t="shared" si="44"/>
        <v>1760</v>
      </c>
      <c r="AL106" s="11">
        <f t="shared" si="46"/>
        <v>26.996162510927356</v>
      </c>
      <c r="AM106" s="12">
        <f t="shared" si="45"/>
        <v>-5.1875837905438857E-2</v>
      </c>
      <c r="AN106" s="11">
        <f t="shared" si="47"/>
        <v>2.9216004454129676</v>
      </c>
      <c r="AO106" s="12">
        <f t="shared" si="48"/>
        <v>-6.7208021854282179E-2</v>
      </c>
      <c r="AP106" s="31">
        <f t="shared" si="29"/>
        <v>50</v>
      </c>
      <c r="AQ106" s="21">
        <f t="shared" si="30"/>
        <v>1</v>
      </c>
    </row>
    <row r="107" spans="2:43" s="2" customFormat="1" ht="17.25" customHeight="1" x14ac:dyDescent="0.25">
      <c r="B107" s="10">
        <f t="shared" si="31"/>
        <v>1780</v>
      </c>
      <c r="C107" s="11">
        <f t="shared" si="32"/>
        <v>72.584575687450339</v>
      </c>
      <c r="D107" s="12">
        <f t="shared" si="27"/>
        <v>-0.19911211607623414</v>
      </c>
      <c r="E107" s="11">
        <f t="shared" si="33"/>
        <v>18.115424213294755</v>
      </c>
      <c r="F107" s="12">
        <f t="shared" si="28"/>
        <v>9.9081254786321571E-2</v>
      </c>
      <c r="G107" s="31">
        <f>$J$12</f>
        <v>50.000000000000043</v>
      </c>
      <c r="H107" s="21">
        <f>$J$13</f>
        <v>18</v>
      </c>
      <c r="N107" s="10">
        <f t="shared" si="34"/>
        <v>1780</v>
      </c>
      <c r="O107" s="11">
        <f t="shared" si="35"/>
        <v>85.696265604456713</v>
      </c>
      <c r="P107" s="12">
        <f t="shared" si="36"/>
        <v>-4.5993137258163175E-2</v>
      </c>
      <c r="Q107" s="11">
        <f t="shared" si="37"/>
        <v>13.730649168694065</v>
      </c>
      <c r="R107" s="12">
        <f t="shared" si="38"/>
        <v>3.8933512829016692E-2</v>
      </c>
      <c r="S107" s="27">
        <f>$V$11</f>
        <v>83.333333333333343</v>
      </c>
      <c r="T107" s="21">
        <f>$V$12</f>
        <v>12.12121212121211</v>
      </c>
      <c r="V107" s="58">
        <f t="shared" si="25"/>
        <v>13.730649168694065</v>
      </c>
      <c r="W107" s="61">
        <f t="shared" si="26"/>
        <v>85.696265604456713</v>
      </c>
      <c r="Y107" s="10">
        <f t="shared" si="39"/>
        <v>1780</v>
      </c>
      <c r="Z107" s="11">
        <f t="shared" si="40"/>
        <v>85.696265604456713</v>
      </c>
      <c r="AA107" s="12">
        <f t="shared" si="41"/>
        <v>-4.5993137258163175E-2</v>
      </c>
      <c r="AB107" s="11">
        <f t="shared" si="42"/>
        <v>13.730649168694065</v>
      </c>
      <c r="AC107" s="12">
        <f t="shared" si="43"/>
        <v>3.8933512829016692E-2</v>
      </c>
      <c r="AD107" s="27">
        <f>$V$11</f>
        <v>83.333333333333343</v>
      </c>
      <c r="AE107" s="21">
        <f>$V$12</f>
        <v>12.12121212121211</v>
      </c>
      <c r="AK107" s="10">
        <f t="shared" si="44"/>
        <v>1780</v>
      </c>
      <c r="AL107" s="11">
        <f t="shared" si="46"/>
        <v>25.95864575281858</v>
      </c>
      <c r="AM107" s="12">
        <f t="shared" si="45"/>
        <v>-1.498956061967361E-2</v>
      </c>
      <c r="AN107" s="11">
        <f t="shared" si="47"/>
        <v>1.5774400083273239</v>
      </c>
      <c r="AO107" s="12">
        <f t="shared" si="48"/>
        <v>-3.7923794043874012E-2</v>
      </c>
      <c r="AP107" s="31">
        <f t="shared" si="29"/>
        <v>50</v>
      </c>
      <c r="AQ107" s="21">
        <f t="shared" si="30"/>
        <v>1</v>
      </c>
    </row>
    <row r="108" spans="2:43" s="2" customFormat="1" ht="17.25" customHeight="1" x14ac:dyDescent="0.25">
      <c r="B108" s="10">
        <f t="shared" si="31"/>
        <v>1800</v>
      </c>
      <c r="C108" s="11">
        <f t="shared" si="32"/>
        <v>68.602333365925659</v>
      </c>
      <c r="D108" s="12">
        <f t="shared" si="27"/>
        <v>-0.23082647746164597</v>
      </c>
      <c r="E108" s="11">
        <f t="shared" si="33"/>
        <v>20.097049309021187</v>
      </c>
      <c r="F108" s="12">
        <f t="shared" si="28"/>
        <v>9.5124914212768807E-2</v>
      </c>
      <c r="G108" s="31">
        <f>$J$12</f>
        <v>50.000000000000043</v>
      </c>
      <c r="H108" s="21">
        <f>$J$13</f>
        <v>18</v>
      </c>
      <c r="N108" s="10">
        <f t="shared" si="34"/>
        <v>1800</v>
      </c>
      <c r="O108" s="11">
        <f t="shared" si="35"/>
        <v>84.776402859293455</v>
      </c>
      <c r="P108" s="12">
        <f t="shared" si="36"/>
        <v>-5.1612687874877827E-2</v>
      </c>
      <c r="Q108" s="11">
        <f t="shared" si="37"/>
        <v>14.509319425274398</v>
      </c>
      <c r="R108" s="12">
        <f t="shared" si="38"/>
        <v>2.5125548046041501E-2</v>
      </c>
      <c r="S108" s="27">
        <f>$V$11</f>
        <v>83.333333333333343</v>
      </c>
      <c r="T108" s="21">
        <f>$V$12</f>
        <v>12.12121212121211</v>
      </c>
      <c r="V108" s="58">
        <f t="shared" si="25"/>
        <v>14.509319425274398</v>
      </c>
      <c r="W108" s="61">
        <f t="shared" si="26"/>
        <v>84.776402859293455</v>
      </c>
      <c r="Y108" s="10">
        <f t="shared" si="39"/>
        <v>1800</v>
      </c>
      <c r="Z108" s="11">
        <f t="shared" si="40"/>
        <v>84.776402859293455</v>
      </c>
      <c r="AA108" s="12">
        <f t="shared" si="41"/>
        <v>-5.1612687874877827E-2</v>
      </c>
      <c r="AB108" s="11">
        <f t="shared" si="42"/>
        <v>14.509319425274398</v>
      </c>
      <c r="AC108" s="12">
        <f t="shared" si="43"/>
        <v>2.5125548046041501E-2</v>
      </c>
      <c r="AD108" s="27">
        <f>$V$11</f>
        <v>83.333333333333343</v>
      </c>
      <c r="AE108" s="21">
        <f>$V$12</f>
        <v>12.12121212121211</v>
      </c>
      <c r="AK108" s="10">
        <f t="shared" si="44"/>
        <v>1800</v>
      </c>
      <c r="AL108" s="11">
        <f t="shared" si="46"/>
        <v>25.658854540425107</v>
      </c>
      <c r="AM108" s="12">
        <f t="shared" si="45"/>
        <v>4.6451731203634022E-3</v>
      </c>
      <c r="AN108" s="11">
        <f t="shared" si="47"/>
        <v>0.81896412744984359</v>
      </c>
      <c r="AO108" s="12">
        <f t="shared" si="48"/>
        <v>-1.9934524952430477E-2</v>
      </c>
      <c r="AP108" s="31">
        <f t="shared" si="29"/>
        <v>50</v>
      </c>
      <c r="AQ108" s="21">
        <f t="shared" si="30"/>
        <v>1</v>
      </c>
    </row>
    <row r="109" spans="2:43" s="2" customFormat="1" ht="17.25" customHeight="1" x14ac:dyDescent="0.25">
      <c r="B109" s="10">
        <f t="shared" si="31"/>
        <v>1820</v>
      </c>
      <c r="C109" s="11">
        <f t="shared" si="32"/>
        <v>63.985803816692737</v>
      </c>
      <c r="D109" s="12">
        <f t="shared" si="27"/>
        <v>-0.25998407864830264</v>
      </c>
      <c r="E109" s="11">
        <f t="shared" si="33"/>
        <v>21.999547593276564</v>
      </c>
      <c r="F109" s="12">
        <f t="shared" si="28"/>
        <v>8.3173079380977732E-2</v>
      </c>
      <c r="G109" s="31">
        <f>$J$12</f>
        <v>50.000000000000043</v>
      </c>
      <c r="H109" s="21">
        <f>$J$13</f>
        <v>18</v>
      </c>
      <c r="N109" s="10">
        <f t="shared" si="34"/>
        <v>1820</v>
      </c>
      <c r="O109" s="11">
        <f t="shared" si="35"/>
        <v>83.744149101795898</v>
      </c>
      <c r="P109" s="12">
        <f t="shared" si="36"/>
        <v>-5.1542056756505611E-2</v>
      </c>
      <c r="Q109" s="11">
        <f t="shared" si="37"/>
        <v>15.011830386195228</v>
      </c>
      <c r="R109" s="12">
        <f t="shared" si="38"/>
        <v>7.4005159633612205E-3</v>
      </c>
      <c r="S109" s="27">
        <f>$V$11</f>
        <v>83.333333333333343</v>
      </c>
      <c r="T109" s="21">
        <f>$V$12</f>
        <v>12.12121212121211</v>
      </c>
      <c r="V109" s="58">
        <f t="shared" si="25"/>
        <v>15.011830386195228</v>
      </c>
      <c r="W109" s="61">
        <f t="shared" si="26"/>
        <v>83.744149101795898</v>
      </c>
      <c r="Y109" s="10">
        <f t="shared" si="39"/>
        <v>1820</v>
      </c>
      <c r="Z109" s="11">
        <f t="shared" si="40"/>
        <v>83.744149101795898</v>
      </c>
      <c r="AA109" s="12">
        <f t="shared" si="41"/>
        <v>-5.1542056756505611E-2</v>
      </c>
      <c r="AB109" s="11">
        <f t="shared" si="42"/>
        <v>15.011830386195228</v>
      </c>
      <c r="AC109" s="12">
        <f t="shared" si="43"/>
        <v>7.4005159633612205E-3</v>
      </c>
      <c r="AD109" s="27">
        <f>$V$11</f>
        <v>83.333333333333343</v>
      </c>
      <c r="AE109" s="21">
        <f>$V$12</f>
        <v>12.12121212121211</v>
      </c>
      <c r="AK109" s="10">
        <f t="shared" si="44"/>
        <v>1820</v>
      </c>
      <c r="AL109" s="11">
        <f t="shared" si="46"/>
        <v>25.751758002832375</v>
      </c>
      <c r="AM109" s="12">
        <f t="shared" si="45"/>
        <v>1.4928973229271498E-2</v>
      </c>
      <c r="AN109" s="11">
        <f t="shared" si="47"/>
        <v>0.42027362840123406</v>
      </c>
      <c r="AO109" s="12">
        <f t="shared" si="48"/>
        <v>-1.0190896646500825E-2</v>
      </c>
      <c r="AP109" s="31">
        <f t="shared" si="29"/>
        <v>50</v>
      </c>
      <c r="AQ109" s="21">
        <f t="shared" si="30"/>
        <v>1</v>
      </c>
    </row>
    <row r="110" spans="2:43" s="2" customFormat="1" ht="17.25" customHeight="1" x14ac:dyDescent="0.25">
      <c r="B110" s="10">
        <f t="shared" si="31"/>
        <v>1840</v>
      </c>
      <c r="C110" s="11">
        <f t="shared" si="32"/>
        <v>58.78612224372668</v>
      </c>
      <c r="D110" s="12">
        <f t="shared" si="27"/>
        <v>-0.28430500355782318</v>
      </c>
      <c r="E110" s="11">
        <f t="shared" si="33"/>
        <v>23.663009180896118</v>
      </c>
      <c r="F110" s="12">
        <f t="shared" si="28"/>
        <v>6.0450010710333846E-2</v>
      </c>
      <c r="G110" s="31">
        <f>$J$12</f>
        <v>50.000000000000043</v>
      </c>
      <c r="H110" s="21">
        <f>$J$13</f>
        <v>18</v>
      </c>
      <c r="N110" s="10">
        <f t="shared" si="34"/>
        <v>1840</v>
      </c>
      <c r="O110" s="11">
        <f t="shared" si="35"/>
        <v>82.713307966665781</v>
      </c>
      <c r="P110" s="12">
        <f t="shared" si="36"/>
        <v>-4.5604790822507985E-2</v>
      </c>
      <c r="Q110" s="11">
        <f t="shared" si="37"/>
        <v>15.159840705462454</v>
      </c>
      <c r="R110" s="12">
        <f t="shared" si="38"/>
        <v>-1.1279382950431627E-2</v>
      </c>
      <c r="S110" s="27">
        <f>$V$11</f>
        <v>83.333333333333343</v>
      </c>
      <c r="T110" s="21">
        <f>$V$12</f>
        <v>12.12121212121211</v>
      </c>
      <c r="V110" s="58">
        <f t="shared" si="25"/>
        <v>15.159840705462454</v>
      </c>
      <c r="W110" s="61">
        <f t="shared" si="26"/>
        <v>82.713307966665781</v>
      </c>
      <c r="Y110" s="10">
        <f t="shared" si="39"/>
        <v>1840</v>
      </c>
      <c r="Z110" s="11">
        <f t="shared" si="40"/>
        <v>82.713307966665781</v>
      </c>
      <c r="AA110" s="12">
        <f t="shared" si="41"/>
        <v>-4.5604790822507985E-2</v>
      </c>
      <c r="AB110" s="11">
        <f t="shared" si="42"/>
        <v>15.159840705462454</v>
      </c>
      <c r="AC110" s="12">
        <f t="shared" si="43"/>
        <v>-1.1279382950431627E-2</v>
      </c>
      <c r="AD110" s="27">
        <f>$V$11</f>
        <v>83.333333333333343</v>
      </c>
      <c r="AE110" s="21">
        <f>$V$12</f>
        <v>12.12121212121211</v>
      </c>
      <c r="AK110" s="10">
        <f t="shared" si="44"/>
        <v>1840</v>
      </c>
      <c r="AL110" s="11">
        <f t="shared" si="46"/>
        <v>26.050337467417805</v>
      </c>
      <c r="AM110" s="12">
        <f t="shared" si="45"/>
        <v>2.0411593553647966E-2</v>
      </c>
      <c r="AN110" s="11">
        <f t="shared" si="47"/>
        <v>0.21645569547121757</v>
      </c>
      <c r="AO110" s="12">
        <f t="shared" si="48"/>
        <v>-5.1840408597910413E-3</v>
      </c>
      <c r="AP110" s="31">
        <f t="shared" si="29"/>
        <v>50</v>
      </c>
      <c r="AQ110" s="21">
        <f t="shared" si="30"/>
        <v>1</v>
      </c>
    </row>
    <row r="111" spans="2:43" s="2" customFormat="1" ht="17.25" customHeight="1" x14ac:dyDescent="0.25">
      <c r="B111" s="10">
        <f t="shared" si="31"/>
        <v>1860</v>
      </c>
      <c r="C111" s="11">
        <f t="shared" si="32"/>
        <v>53.10002217257022</v>
      </c>
      <c r="D111" s="12">
        <f t="shared" si="27"/>
        <v>-0.2993995121421853</v>
      </c>
      <c r="E111" s="11">
        <f t="shared" si="33"/>
        <v>24.872009395102793</v>
      </c>
      <c r="F111" s="12">
        <f t="shared" si="28"/>
        <v>2.4438590652258618E-2</v>
      </c>
      <c r="G111" s="31">
        <f>$J$12</f>
        <v>50.000000000000043</v>
      </c>
      <c r="H111" s="21">
        <f>$J$13</f>
        <v>18</v>
      </c>
      <c r="N111" s="10">
        <f t="shared" si="34"/>
        <v>1860</v>
      </c>
      <c r="O111" s="11">
        <f t="shared" si="35"/>
        <v>81.801212150215619</v>
      </c>
      <c r="P111" s="12">
        <f t="shared" si="36"/>
        <v>-3.4628452417127781E-2</v>
      </c>
      <c r="Q111" s="11">
        <f t="shared" si="37"/>
        <v>14.934253046453822</v>
      </c>
      <c r="R111" s="12">
        <f t="shared" si="38"/>
        <v>-2.7457302535814687E-2</v>
      </c>
      <c r="S111" s="27">
        <f>$V$11</f>
        <v>83.333333333333343</v>
      </c>
      <c r="T111" s="21">
        <f>$V$12</f>
        <v>12.12121212121211</v>
      </c>
      <c r="V111" s="58">
        <f t="shared" si="25"/>
        <v>14.934253046453822</v>
      </c>
      <c r="W111" s="61">
        <f t="shared" si="26"/>
        <v>81.801212150215619</v>
      </c>
      <c r="Y111" s="10">
        <f t="shared" si="39"/>
        <v>1860</v>
      </c>
      <c r="Z111" s="11">
        <f t="shared" si="40"/>
        <v>81.801212150215619</v>
      </c>
      <c r="AA111" s="12">
        <f t="shared" si="41"/>
        <v>-3.4628452417127781E-2</v>
      </c>
      <c r="AB111" s="11">
        <f t="shared" si="42"/>
        <v>14.934253046453822</v>
      </c>
      <c r="AC111" s="12">
        <f t="shared" si="43"/>
        <v>-2.7457302535814687E-2</v>
      </c>
      <c r="AD111" s="27">
        <f>$V$11</f>
        <v>83.333333333333343</v>
      </c>
      <c r="AE111" s="21">
        <f>$V$12</f>
        <v>12.12121212121211</v>
      </c>
      <c r="AK111" s="10">
        <f t="shared" si="44"/>
        <v>1860</v>
      </c>
      <c r="AL111" s="11">
        <f t="shared" si="46"/>
        <v>26.458569338490765</v>
      </c>
      <c r="AM111" s="12">
        <f t="shared" si="45"/>
        <v>2.3474707402001325E-2</v>
      </c>
      <c r="AN111" s="11">
        <f t="shared" si="47"/>
        <v>0.11277487827539674</v>
      </c>
      <c r="AO111" s="12">
        <f t="shared" si="48"/>
        <v>-2.6548819772803968E-3</v>
      </c>
      <c r="AP111" s="31">
        <f t="shared" si="29"/>
        <v>50</v>
      </c>
      <c r="AQ111" s="21">
        <f t="shared" si="30"/>
        <v>1</v>
      </c>
    </row>
    <row r="112" spans="2:43" s="2" customFormat="1" ht="17.25" customHeight="1" x14ac:dyDescent="0.25">
      <c r="B112" s="10">
        <f t="shared" si="31"/>
        <v>1880</v>
      </c>
      <c r="C112" s="11">
        <f t="shared" si="32"/>
        <v>47.112031929726513</v>
      </c>
      <c r="D112" s="12">
        <f t="shared" si="27"/>
        <v>-0.29851456240325991</v>
      </c>
      <c r="E112" s="11">
        <f t="shared" si="33"/>
        <v>25.360781208147966</v>
      </c>
      <c r="F112" s="12">
        <f t="shared" si="28"/>
        <v>-2.5648229940914202E-2</v>
      </c>
      <c r="G112" s="31">
        <f>$J$12</f>
        <v>50.000000000000043</v>
      </c>
      <c r="H112" s="21">
        <f>$J$13</f>
        <v>18</v>
      </c>
      <c r="N112" s="10">
        <f t="shared" si="34"/>
        <v>1880</v>
      </c>
      <c r="O112" s="11">
        <f t="shared" si="35"/>
        <v>81.108643101873056</v>
      </c>
      <c r="P112" s="12">
        <f t="shared" si="36"/>
        <v>-2.0320505916359505E-2</v>
      </c>
      <c r="Q112" s="11">
        <f t="shared" si="37"/>
        <v>14.385106995737528</v>
      </c>
      <c r="R112" s="12">
        <f t="shared" si="38"/>
        <v>-3.840288841431394E-2</v>
      </c>
      <c r="S112" s="27">
        <f>$V$11</f>
        <v>83.333333333333343</v>
      </c>
      <c r="T112" s="21">
        <f>$V$12</f>
        <v>12.12121212121211</v>
      </c>
      <c r="V112" s="58">
        <f t="shared" si="25"/>
        <v>14.385106995737528</v>
      </c>
      <c r="W112" s="61">
        <f t="shared" si="26"/>
        <v>81.108643101873056</v>
      </c>
      <c r="Y112" s="10">
        <f t="shared" si="39"/>
        <v>1880</v>
      </c>
      <c r="Z112" s="11">
        <f t="shared" si="40"/>
        <v>81.108643101873056</v>
      </c>
      <c r="AA112" s="12">
        <f t="shared" si="41"/>
        <v>-2.0320505916359505E-2</v>
      </c>
      <c r="AB112" s="11">
        <f t="shared" si="42"/>
        <v>14.385106995737528</v>
      </c>
      <c r="AC112" s="12">
        <f t="shared" si="43"/>
        <v>-3.840288841431394E-2</v>
      </c>
      <c r="AD112" s="27">
        <f>$V$11</f>
        <v>83.333333333333343</v>
      </c>
      <c r="AE112" s="21">
        <f>$V$12</f>
        <v>12.12121212121211</v>
      </c>
      <c r="AK112" s="10">
        <f t="shared" si="44"/>
        <v>1880</v>
      </c>
      <c r="AL112" s="11">
        <f t="shared" si="46"/>
        <v>26.928063486530792</v>
      </c>
      <c r="AM112" s="12">
        <f t="shared" si="45"/>
        <v>2.5321071013314187E-2</v>
      </c>
      <c r="AN112" s="11">
        <f t="shared" si="47"/>
        <v>5.9677238729788806E-2</v>
      </c>
      <c r="AO112" s="12">
        <f t="shared" si="48"/>
        <v>-1.3768694632728335E-3</v>
      </c>
      <c r="AP112" s="31">
        <f t="shared" si="29"/>
        <v>50</v>
      </c>
      <c r="AQ112" s="21">
        <f t="shared" si="30"/>
        <v>1</v>
      </c>
    </row>
    <row r="113" spans="2:43" s="2" customFormat="1" ht="17.25" customHeight="1" x14ac:dyDescent="0.25">
      <c r="B113" s="10">
        <f t="shared" si="31"/>
        <v>1900</v>
      </c>
      <c r="C113" s="11">
        <f t="shared" si="32"/>
        <v>41.141740681661318</v>
      </c>
      <c r="D113" s="12">
        <f t="shared" si="27"/>
        <v>-0.27300057329445881</v>
      </c>
      <c r="E113" s="11">
        <f t="shared" si="33"/>
        <v>24.847816609329684</v>
      </c>
      <c r="F113" s="12">
        <f t="shared" si="28"/>
        <v>-8.6077790894940609E-2</v>
      </c>
      <c r="G113" s="31">
        <f>$J$12</f>
        <v>50.000000000000043</v>
      </c>
      <c r="H113" s="21">
        <f>$J$13</f>
        <v>18</v>
      </c>
      <c r="N113" s="10">
        <f t="shared" si="34"/>
        <v>1900</v>
      </c>
      <c r="O113" s="11">
        <f t="shared" si="35"/>
        <v>80.702232983545869</v>
      </c>
      <c r="P113" s="12">
        <f t="shared" si="36"/>
        <v>-4.8402358913889054E-3</v>
      </c>
      <c r="Q113" s="11">
        <f t="shared" si="37"/>
        <v>13.61704922745125</v>
      </c>
      <c r="R113" s="12">
        <f t="shared" si="38"/>
        <v>-4.2993387582504372E-2</v>
      </c>
      <c r="S113" s="27">
        <f>$V$11</f>
        <v>83.333333333333343</v>
      </c>
      <c r="T113" s="21">
        <f>$V$12</f>
        <v>12.12121212121211</v>
      </c>
      <c r="V113" s="58">
        <f t="shared" si="25"/>
        <v>13.61704922745125</v>
      </c>
      <c r="W113" s="61">
        <f t="shared" si="26"/>
        <v>80.702232983545869</v>
      </c>
      <c r="Y113" s="10">
        <f t="shared" si="39"/>
        <v>1900</v>
      </c>
      <c r="Z113" s="11">
        <f t="shared" si="40"/>
        <v>80.702232983545869</v>
      </c>
      <c r="AA113" s="12">
        <f t="shared" si="41"/>
        <v>-4.8402358913889054E-3</v>
      </c>
      <c r="AB113" s="11">
        <f t="shared" si="42"/>
        <v>13.61704922745125</v>
      </c>
      <c r="AC113" s="12">
        <f t="shared" si="43"/>
        <v>-4.2993387582504372E-2</v>
      </c>
      <c r="AD113" s="27">
        <f>$V$11</f>
        <v>83.333333333333343</v>
      </c>
      <c r="AE113" s="21">
        <f>$V$12</f>
        <v>12.12121212121211</v>
      </c>
      <c r="AK113" s="10">
        <f t="shared" si="44"/>
        <v>1900</v>
      </c>
      <c r="AL113" s="11">
        <f t="shared" si="46"/>
        <v>27.434484906797078</v>
      </c>
      <c r="AM113" s="12">
        <f t="shared" si="45"/>
        <v>2.6552744691761127E-2</v>
      </c>
      <c r="AN113" s="11">
        <f t="shared" si="47"/>
        <v>3.213984946433214E-2</v>
      </c>
      <c r="AO113" s="12">
        <f t="shared" si="48"/>
        <v>-7.2525225818065699E-4</v>
      </c>
      <c r="AP113" s="31">
        <f t="shared" si="29"/>
        <v>50</v>
      </c>
      <c r="AQ113" s="21">
        <f t="shared" si="30"/>
        <v>1</v>
      </c>
    </row>
    <row r="114" spans="2:43" s="2" customFormat="1" ht="17.25" customHeight="1" x14ac:dyDescent="0.25">
      <c r="B114" s="10">
        <f t="shared" si="31"/>
        <v>1920</v>
      </c>
      <c r="C114" s="11">
        <f t="shared" si="32"/>
        <v>35.681729215772144</v>
      </c>
      <c r="D114" s="12">
        <f t="shared" si="27"/>
        <v>-0.21469315764076224</v>
      </c>
      <c r="E114" s="11">
        <f t="shared" si="33"/>
        <v>23.126260791430873</v>
      </c>
      <c r="F114" s="12">
        <f t="shared" si="28"/>
        <v>-0.14497177314559861</v>
      </c>
      <c r="G114" s="31">
        <f>$J$12</f>
        <v>50.000000000000043</v>
      </c>
      <c r="H114" s="21">
        <f>$J$13</f>
        <v>18</v>
      </c>
      <c r="N114" s="10">
        <f t="shared" si="34"/>
        <v>1920</v>
      </c>
      <c r="O114" s="11">
        <f t="shared" si="35"/>
        <v>80.605428265718089</v>
      </c>
      <c r="P114" s="12">
        <f t="shared" si="36"/>
        <v>9.7369341294727685E-3</v>
      </c>
      <c r="Q114" s="11">
        <f t="shared" si="37"/>
        <v>12.757181475801163</v>
      </c>
      <c r="R114" s="12">
        <f t="shared" si="38"/>
        <v>-4.176045599559064E-2</v>
      </c>
      <c r="S114" s="27">
        <f>$V$11</f>
        <v>83.333333333333343</v>
      </c>
      <c r="T114" s="21">
        <f>$V$12</f>
        <v>12.12121212121211</v>
      </c>
      <c r="V114" s="58">
        <f t="shared" si="25"/>
        <v>12.757181475801163</v>
      </c>
      <c r="W114" s="61">
        <f t="shared" si="26"/>
        <v>80.605428265718089</v>
      </c>
      <c r="Y114" s="10">
        <f t="shared" si="39"/>
        <v>1920</v>
      </c>
      <c r="Z114" s="11">
        <f t="shared" si="40"/>
        <v>80.605428265718089</v>
      </c>
      <c r="AA114" s="12">
        <f t="shared" si="41"/>
        <v>9.7369341294727685E-3</v>
      </c>
      <c r="AB114" s="11">
        <f t="shared" si="42"/>
        <v>12.757181475801163</v>
      </c>
      <c r="AC114" s="12">
        <f t="shared" si="43"/>
        <v>-4.176045599559064E-2</v>
      </c>
      <c r="AD114" s="27">
        <f>$V$11</f>
        <v>83.333333333333343</v>
      </c>
      <c r="AE114" s="21">
        <f>$V$12</f>
        <v>12.12121212121211</v>
      </c>
      <c r="AK114" s="10">
        <f t="shared" si="44"/>
        <v>1920</v>
      </c>
      <c r="AL114" s="11">
        <f t="shared" si="46"/>
        <v>27.9655398006323</v>
      </c>
      <c r="AM114" s="12">
        <f t="shared" si="45"/>
        <v>2.7472372979084184E-2</v>
      </c>
      <c r="AN114" s="11">
        <f t="shared" si="47"/>
        <v>1.7634804300719002E-2</v>
      </c>
      <c r="AO114" s="12">
        <f t="shared" si="48"/>
        <v>-3.8857339348783132E-4</v>
      </c>
      <c r="AP114" s="31">
        <f t="shared" si="29"/>
        <v>50</v>
      </c>
      <c r="AQ114" s="21">
        <f t="shared" si="30"/>
        <v>1</v>
      </c>
    </row>
    <row r="115" spans="2:43" s="2" customFormat="1" ht="17.25" customHeight="1" x14ac:dyDescent="0.25">
      <c r="B115" s="10">
        <f t="shared" si="31"/>
        <v>1940</v>
      </c>
      <c r="C115" s="11">
        <f t="shared" si="32"/>
        <v>31.387866062956899</v>
      </c>
      <c r="D115" s="12">
        <f t="shared" si="27"/>
        <v>-0.12090777663522412</v>
      </c>
      <c r="E115" s="11">
        <f t="shared" si="33"/>
        <v>20.226825328518899</v>
      </c>
      <c r="F115" s="12">
        <f t="shared" si="28"/>
        <v>-0.18192017030446239</v>
      </c>
      <c r="G115" s="31">
        <f>$J$12</f>
        <v>50.000000000000043</v>
      </c>
      <c r="H115" s="21">
        <f>$J$13</f>
        <v>18</v>
      </c>
      <c r="N115" s="10">
        <f t="shared" si="34"/>
        <v>1940</v>
      </c>
      <c r="O115" s="11">
        <f t="shared" si="35"/>
        <v>80.800166948307549</v>
      </c>
      <c r="P115" s="12">
        <f t="shared" si="36"/>
        <v>2.182701824361194E-2</v>
      </c>
      <c r="Q115" s="11">
        <f t="shared" si="37"/>
        <v>11.92197235588935</v>
      </c>
      <c r="R115" s="12">
        <f t="shared" si="38"/>
        <v>-3.6240407538174813E-2</v>
      </c>
      <c r="S115" s="27">
        <f>$V$11</f>
        <v>83.333333333333343</v>
      </c>
      <c r="T115" s="21">
        <f>$V$12</f>
        <v>12.12121212121211</v>
      </c>
      <c r="V115" s="58">
        <f t="shared" si="25"/>
        <v>11.92197235588935</v>
      </c>
      <c r="W115" s="61">
        <f t="shared" si="26"/>
        <v>80.800166948307549</v>
      </c>
      <c r="Y115" s="10">
        <f t="shared" si="39"/>
        <v>1940</v>
      </c>
      <c r="Z115" s="11">
        <f t="shared" si="40"/>
        <v>80.800166948307549</v>
      </c>
      <c r="AA115" s="12">
        <f t="shared" si="41"/>
        <v>2.182701824361194E-2</v>
      </c>
      <c r="AB115" s="11">
        <f t="shared" si="42"/>
        <v>11.92197235588935</v>
      </c>
      <c r="AC115" s="12">
        <f t="shared" si="43"/>
        <v>-3.6240407538174813E-2</v>
      </c>
      <c r="AD115" s="27">
        <f>$V$11</f>
        <v>83.333333333333343</v>
      </c>
      <c r="AE115" s="21">
        <f>$V$12</f>
        <v>12.12121212121211</v>
      </c>
      <c r="AK115" s="10">
        <f t="shared" si="44"/>
        <v>1940</v>
      </c>
      <c r="AL115" s="11">
        <f t="shared" si="46"/>
        <v>28.514987260213985</v>
      </c>
      <c r="AM115" s="12">
        <f t="shared" si="45"/>
        <v>2.8233734347541888E-2</v>
      </c>
      <c r="AN115" s="11">
        <f t="shared" si="47"/>
        <v>9.8633364309623755E-3</v>
      </c>
      <c r="AO115" s="12">
        <f t="shared" si="48"/>
        <v>-2.1191390887602217E-4</v>
      </c>
      <c r="AP115" s="31">
        <f t="shared" si="29"/>
        <v>50</v>
      </c>
      <c r="AQ115" s="21">
        <f t="shared" si="30"/>
        <v>1</v>
      </c>
    </row>
    <row r="116" spans="2:43" s="2" customFormat="1" ht="17.25" customHeight="1" x14ac:dyDescent="0.25">
      <c r="B116" s="10">
        <f t="shared" si="31"/>
        <v>1960</v>
      </c>
      <c r="C116" s="11">
        <f t="shared" si="32"/>
        <v>28.969710530252417</v>
      </c>
      <c r="D116" s="12">
        <f t="shared" si="27"/>
        <v>7.3435805483446082E-4</v>
      </c>
      <c r="E116" s="11">
        <f t="shared" si="33"/>
        <v>16.588421922429653</v>
      </c>
      <c r="F116" s="12">
        <f t="shared" si="28"/>
        <v>-0.17904126570515899</v>
      </c>
      <c r="G116" s="31">
        <f>$J$12</f>
        <v>50.000000000000043</v>
      </c>
      <c r="H116" s="21">
        <f>$J$13</f>
        <v>18</v>
      </c>
      <c r="N116" s="10">
        <f t="shared" si="34"/>
        <v>1960</v>
      </c>
      <c r="O116" s="11">
        <f t="shared" si="35"/>
        <v>81.236707313179792</v>
      </c>
      <c r="P116" s="12">
        <f t="shared" si="36"/>
        <v>3.0497230597255343E-2</v>
      </c>
      <c r="Q116" s="11">
        <f t="shared" si="37"/>
        <v>11.197164205125855</v>
      </c>
      <c r="R116" s="12">
        <f t="shared" si="38"/>
        <v>-2.817151898927861E-2</v>
      </c>
      <c r="S116" s="27">
        <f>$V$11</f>
        <v>83.333333333333343</v>
      </c>
      <c r="T116" s="21">
        <f>$V$12</f>
        <v>12.12121212121211</v>
      </c>
      <c r="V116" s="58">
        <f t="shared" si="25"/>
        <v>11.197164205125855</v>
      </c>
      <c r="W116" s="61">
        <f t="shared" si="26"/>
        <v>81.236707313179792</v>
      </c>
      <c r="Y116" s="10">
        <f t="shared" si="39"/>
        <v>1960</v>
      </c>
      <c r="Z116" s="11">
        <f t="shared" si="40"/>
        <v>81.236707313179792</v>
      </c>
      <c r="AA116" s="12">
        <f t="shared" si="41"/>
        <v>3.0497230597255343E-2</v>
      </c>
      <c r="AB116" s="11">
        <f t="shared" si="42"/>
        <v>11.197164205125855</v>
      </c>
      <c r="AC116" s="12">
        <f t="shared" si="43"/>
        <v>-2.817151898927861E-2</v>
      </c>
      <c r="AD116" s="27">
        <f>$V$11</f>
        <v>83.333333333333343</v>
      </c>
      <c r="AE116" s="21">
        <f>$V$12</f>
        <v>12.12121212121211</v>
      </c>
      <c r="AK116" s="10">
        <f t="shared" si="44"/>
        <v>1960</v>
      </c>
      <c r="AL116" s="11">
        <f t="shared" si="46"/>
        <v>29.079661947164823</v>
      </c>
      <c r="AM116" s="12">
        <f t="shared" si="45"/>
        <v>2.8916087154721621E-2</v>
      </c>
      <c r="AN116" s="11">
        <f t="shared" si="47"/>
        <v>5.625058253441932E-3</v>
      </c>
      <c r="AO116" s="12">
        <f t="shared" si="48"/>
        <v>-1.1767812022889584E-4</v>
      </c>
      <c r="AP116" s="31">
        <f t="shared" si="29"/>
        <v>50</v>
      </c>
      <c r="AQ116" s="21">
        <f t="shared" si="30"/>
        <v>1</v>
      </c>
    </row>
    <row r="117" spans="2:43" s="2" customFormat="1" ht="17.25" customHeight="1" x14ac:dyDescent="0.25">
      <c r="B117" s="10">
        <f t="shared" si="31"/>
        <v>1980</v>
      </c>
      <c r="C117" s="11">
        <f t="shared" si="32"/>
        <v>28.984397691349105</v>
      </c>
      <c r="D117" s="12">
        <f t="shared" si="27"/>
        <v>0.13395430874242964</v>
      </c>
      <c r="E117" s="11">
        <f t="shared" si="33"/>
        <v>13.007596608326473</v>
      </c>
      <c r="F117" s="12">
        <f t="shared" si="28"/>
        <v>-0.14024199089914702</v>
      </c>
      <c r="G117" s="31">
        <f>$J$12</f>
        <v>50.000000000000043</v>
      </c>
      <c r="H117" s="21">
        <f>$J$13</f>
        <v>18</v>
      </c>
      <c r="N117" s="10">
        <f t="shared" si="34"/>
        <v>1980</v>
      </c>
      <c r="O117" s="11">
        <f t="shared" si="35"/>
        <v>81.846651925124903</v>
      </c>
      <c r="P117" s="12">
        <f t="shared" si="36"/>
        <v>3.5410832369424633E-2</v>
      </c>
      <c r="Q117" s="11">
        <f t="shared" si="37"/>
        <v>10.633733825340283</v>
      </c>
      <c r="R117" s="12">
        <f t="shared" si="38"/>
        <v>-1.8970769253564779E-2</v>
      </c>
      <c r="S117" s="27">
        <f>$V$11</f>
        <v>83.333333333333343</v>
      </c>
      <c r="T117" s="21">
        <f>$V$12</f>
        <v>12.12121212121211</v>
      </c>
      <c r="V117" s="58">
        <f t="shared" si="25"/>
        <v>10.633733825340283</v>
      </c>
      <c r="W117" s="61">
        <f t="shared" si="26"/>
        <v>81.846651925124903</v>
      </c>
      <c r="Y117" s="10">
        <f t="shared" si="39"/>
        <v>1980</v>
      </c>
      <c r="Z117" s="11">
        <f t="shared" si="40"/>
        <v>81.846651925124903</v>
      </c>
      <c r="AA117" s="12">
        <f t="shared" si="41"/>
        <v>3.5410832369424633E-2</v>
      </c>
      <c r="AB117" s="11">
        <f t="shared" si="42"/>
        <v>10.633733825340283</v>
      </c>
      <c r="AC117" s="12">
        <f t="shared" si="43"/>
        <v>-1.8970769253564779E-2</v>
      </c>
      <c r="AD117" s="27">
        <f>$V$11</f>
        <v>83.333333333333343</v>
      </c>
      <c r="AE117" s="21">
        <f>$V$12</f>
        <v>12.12121212121211</v>
      </c>
      <c r="AK117" s="10">
        <f t="shared" si="44"/>
        <v>1980</v>
      </c>
      <c r="AL117" s="11">
        <f t="shared" si="46"/>
        <v>29.657983690259254</v>
      </c>
      <c r="AM117" s="12">
        <f t="shared" si="45"/>
        <v>2.9560957719730895E-2</v>
      </c>
      <c r="AN117" s="11">
        <f t="shared" si="47"/>
        <v>3.2714958488640152E-3</v>
      </c>
      <c r="AO117" s="12">
        <f t="shared" si="48"/>
        <v>-6.654882191484097E-5</v>
      </c>
      <c r="AP117" s="31">
        <f t="shared" si="29"/>
        <v>50</v>
      </c>
      <c r="AQ117" s="21">
        <f t="shared" si="30"/>
        <v>1</v>
      </c>
    </row>
    <row r="118" spans="2:43" s="2" customFormat="1" ht="17.25" customHeight="1" x14ac:dyDescent="0.25">
      <c r="B118" s="10">
        <f t="shared" si="31"/>
        <v>2000</v>
      </c>
      <c r="C118" s="11">
        <f t="shared" si="32"/>
        <v>31.663483866197698</v>
      </c>
      <c r="D118" s="12">
        <f t="shared" si="27"/>
        <v>0.2614362478255004</v>
      </c>
      <c r="E118" s="11">
        <f t="shared" si="33"/>
        <v>10.202756790343532</v>
      </c>
      <c r="F118" s="12">
        <f t="shared" si="28"/>
        <v>-8.980670704169269E-2</v>
      </c>
      <c r="G118" s="31">
        <f>$J$12</f>
        <v>50.000000000000043</v>
      </c>
      <c r="H118" s="21">
        <f>$J$13</f>
        <v>18</v>
      </c>
      <c r="N118" s="10">
        <f t="shared" si="34"/>
        <v>2000</v>
      </c>
      <c r="O118" s="11">
        <f t="shared" si="35"/>
        <v>82.554868572513399</v>
      </c>
      <c r="P118" s="12">
        <f t="shared" si="36"/>
        <v>3.66666012227162E-2</v>
      </c>
      <c r="Q118" s="11">
        <f t="shared" si="37"/>
        <v>10.254318440268987</v>
      </c>
      <c r="R118" s="12">
        <f t="shared" si="38"/>
        <v>-9.5791506623708056E-3</v>
      </c>
      <c r="S118" s="27">
        <f>$V$11</f>
        <v>83.333333333333343</v>
      </c>
      <c r="T118" s="21">
        <f>$V$12</f>
        <v>12.12121212121211</v>
      </c>
      <c r="V118" s="58">
        <f t="shared" si="25"/>
        <v>10.254318440268987</v>
      </c>
      <c r="W118" s="61">
        <f t="shared" si="26"/>
        <v>82.554868572513399</v>
      </c>
      <c r="Y118" s="10">
        <f t="shared" si="39"/>
        <v>2000</v>
      </c>
      <c r="Z118" s="11">
        <f t="shared" si="40"/>
        <v>82.554868572513399</v>
      </c>
      <c r="AA118" s="12">
        <f t="shared" si="41"/>
        <v>3.66666012227162E-2</v>
      </c>
      <c r="AB118" s="11">
        <f t="shared" si="42"/>
        <v>10.254318440268987</v>
      </c>
      <c r="AC118" s="12">
        <f t="shared" si="43"/>
        <v>-9.5791506623708056E-3</v>
      </c>
      <c r="AD118" s="27">
        <f>$V$11</f>
        <v>83.333333333333343</v>
      </c>
      <c r="AE118" s="21">
        <f>$V$12</f>
        <v>12.12121212121211</v>
      </c>
      <c r="AK118" s="10">
        <f t="shared" si="44"/>
        <v>2000</v>
      </c>
      <c r="AL118" s="11">
        <f t="shared" si="46"/>
        <v>30.249202844653873</v>
      </c>
      <c r="AM118" s="12">
        <f t="shared" si="45"/>
        <v>3.019050367937964E-2</v>
      </c>
      <c r="AN118" s="11">
        <f t="shared" si="47"/>
        <v>1.9405194105671958E-3</v>
      </c>
      <c r="AO118" s="12">
        <f t="shared" si="48"/>
        <v>-3.8326805254124522E-5</v>
      </c>
      <c r="AP118" s="31">
        <f t="shared" si="29"/>
        <v>50</v>
      </c>
      <c r="AQ118" s="21">
        <f t="shared" si="30"/>
        <v>1</v>
      </c>
    </row>
    <row r="119" spans="2:43" s="2" customFormat="1" ht="17.25" customHeight="1" x14ac:dyDescent="0.25">
      <c r="B119" s="10">
        <f t="shared" si="31"/>
        <v>2020</v>
      </c>
      <c r="C119" s="11">
        <f t="shared" si="32"/>
        <v>36.892208822707708</v>
      </c>
      <c r="D119" s="12">
        <f t="shared" si="27"/>
        <v>0.36776234431122068</v>
      </c>
      <c r="E119" s="11">
        <f t="shared" si="33"/>
        <v>8.4066226495096785</v>
      </c>
      <c r="F119" s="12">
        <f t="shared" si="28"/>
        <v>-4.6998107772098674E-2</v>
      </c>
      <c r="G119" s="31">
        <f>$J$12</f>
        <v>50.000000000000043</v>
      </c>
      <c r="H119" s="21">
        <f>$J$13</f>
        <v>18</v>
      </c>
      <c r="N119" s="10">
        <f t="shared" si="34"/>
        <v>2020</v>
      </c>
      <c r="O119" s="11">
        <f t="shared" si="35"/>
        <v>83.288200596967727</v>
      </c>
      <c r="P119" s="12">
        <f t="shared" si="36"/>
        <v>3.4631093456885892E-2</v>
      </c>
      <c r="Q119" s="11">
        <f t="shared" si="37"/>
        <v>10.062735427021572</v>
      </c>
      <c r="R119" s="12">
        <f t="shared" si="38"/>
        <v>-5.4499054217349574E-4</v>
      </c>
      <c r="S119" s="27">
        <f>$V$11</f>
        <v>83.333333333333343</v>
      </c>
      <c r="T119" s="21">
        <f>$V$12</f>
        <v>12.12121212121211</v>
      </c>
      <c r="V119" s="58">
        <f t="shared" si="25"/>
        <v>10.062735427021572</v>
      </c>
      <c r="W119" s="61">
        <f t="shared" si="26"/>
        <v>83.288200596967727</v>
      </c>
      <c r="Y119" s="10">
        <f t="shared" si="39"/>
        <v>2020</v>
      </c>
      <c r="Z119" s="11">
        <f t="shared" si="40"/>
        <v>83.288200596967727</v>
      </c>
      <c r="AA119" s="12">
        <f t="shared" si="41"/>
        <v>3.4631093456885892E-2</v>
      </c>
      <c r="AB119" s="11">
        <f t="shared" si="42"/>
        <v>10.062735427021572</v>
      </c>
      <c r="AC119" s="12">
        <f t="shared" si="43"/>
        <v>-5.4499054217349574E-4</v>
      </c>
      <c r="AD119" s="27">
        <f>$V$11</f>
        <v>83.333333333333343</v>
      </c>
      <c r="AE119" s="21">
        <f>$V$12</f>
        <v>12.12121212121211</v>
      </c>
      <c r="AK119" s="10">
        <f t="shared" si="44"/>
        <v>2020</v>
      </c>
      <c r="AL119" s="11">
        <f t="shared" si="46"/>
        <v>30.853012918241465</v>
      </c>
      <c r="AM119" s="12">
        <f t="shared" si="45"/>
        <v>3.0816791996151546E-2</v>
      </c>
      <c r="AN119" s="11">
        <f t="shared" si="47"/>
        <v>1.1739833054847054E-3</v>
      </c>
      <c r="AO119" s="12">
        <f t="shared" si="48"/>
        <v>-2.2478243184315842E-5</v>
      </c>
      <c r="AP119" s="31">
        <f t="shared" si="29"/>
        <v>50</v>
      </c>
      <c r="AQ119" s="21">
        <f t="shared" si="30"/>
        <v>1</v>
      </c>
    </row>
    <row r="120" spans="2:43" s="2" customFormat="1" ht="17.25" customHeight="1" x14ac:dyDescent="0.25">
      <c r="B120" s="10">
        <f t="shared" si="31"/>
        <v>2040</v>
      </c>
      <c r="C120" s="11">
        <f t="shared" si="32"/>
        <v>44.247455708932122</v>
      </c>
      <c r="D120" s="12">
        <f t="shared" si="27"/>
        <v>0.4355598205937119</v>
      </c>
      <c r="E120" s="11">
        <f t="shared" si="33"/>
        <v>7.466660494067705</v>
      </c>
      <c r="F120" s="12">
        <f t="shared" si="28"/>
        <v>-1.5835690222580801E-2</v>
      </c>
      <c r="G120" s="31">
        <f>$J$12</f>
        <v>50.000000000000043</v>
      </c>
      <c r="H120" s="21">
        <f>$J$13</f>
        <v>18</v>
      </c>
      <c r="N120" s="10">
        <f t="shared" si="34"/>
        <v>2040</v>
      </c>
      <c r="O120" s="11">
        <f t="shared" si="35"/>
        <v>83.980822466105451</v>
      </c>
      <c r="P120" s="12">
        <f t="shared" si="36"/>
        <v>2.9814254548952118E-2</v>
      </c>
      <c r="Q120" s="11">
        <f t="shared" si="37"/>
        <v>10.051835616178103</v>
      </c>
      <c r="R120" s="12">
        <f t="shared" si="38"/>
        <v>7.8101451910641551E-3</v>
      </c>
      <c r="S120" s="27">
        <f>$V$11</f>
        <v>83.333333333333343</v>
      </c>
      <c r="T120" s="21">
        <f>$V$12</f>
        <v>12.12121212121211</v>
      </c>
      <c r="V120" s="58">
        <f t="shared" si="25"/>
        <v>10.051835616178103</v>
      </c>
      <c r="W120" s="61">
        <f t="shared" si="26"/>
        <v>83.980822466105451</v>
      </c>
      <c r="Y120" s="10">
        <f t="shared" si="39"/>
        <v>2040</v>
      </c>
      <c r="Z120" s="11">
        <f t="shared" si="40"/>
        <v>83.980822466105451</v>
      </c>
      <c r="AA120" s="12">
        <f t="shared" si="41"/>
        <v>2.9814254548952118E-2</v>
      </c>
      <c r="AB120" s="11">
        <f t="shared" si="42"/>
        <v>10.051835616178103</v>
      </c>
      <c r="AC120" s="12">
        <f t="shared" si="43"/>
        <v>7.8101451910641551E-3</v>
      </c>
      <c r="AD120" s="27">
        <f>$V$11</f>
        <v>83.333333333333343</v>
      </c>
      <c r="AE120" s="21">
        <f>$V$12</f>
        <v>12.12121212121211</v>
      </c>
      <c r="AK120" s="10">
        <f t="shared" si="44"/>
        <v>2040</v>
      </c>
      <c r="AL120" s="11">
        <f t="shared" si="46"/>
        <v>31.469348758164497</v>
      </c>
      <c r="AM120" s="12">
        <f t="shared" si="45"/>
        <v>3.1446551781572699E-2</v>
      </c>
      <c r="AN120" s="11">
        <f t="shared" si="47"/>
        <v>7.2441844179838857E-4</v>
      </c>
      <c r="AO120" s="12">
        <f t="shared" si="48"/>
        <v>-1.3423945498119851E-5</v>
      </c>
      <c r="AP120" s="31">
        <f t="shared" si="29"/>
        <v>50</v>
      </c>
      <c r="AQ120" s="21">
        <f t="shared" si="30"/>
        <v>1</v>
      </c>
    </row>
    <row r="121" spans="2:43" s="2" customFormat="1" ht="17.25" customHeight="1" x14ac:dyDescent="0.25">
      <c r="B121" s="10">
        <f t="shared" si="31"/>
        <v>2060</v>
      </c>
      <c r="C121" s="11">
        <f t="shared" si="32"/>
        <v>52.958652120806363</v>
      </c>
      <c r="D121" s="12">
        <f t="shared" si="27"/>
        <v>0.44665945493952464</v>
      </c>
      <c r="E121" s="11">
        <f t="shared" si="33"/>
        <v>7.1499466896160886</v>
      </c>
      <c r="F121" s="12">
        <f t="shared" si="28"/>
        <v>6.7200310757268289E-3</v>
      </c>
      <c r="G121" s="31">
        <f>$J$12</f>
        <v>50.000000000000043</v>
      </c>
      <c r="H121" s="21">
        <f>$J$13</f>
        <v>18</v>
      </c>
      <c r="N121" s="10">
        <f t="shared" si="34"/>
        <v>2060</v>
      </c>
      <c r="O121" s="11">
        <f t="shared" si="35"/>
        <v>84.577107557084489</v>
      </c>
      <c r="P121" s="12">
        <f t="shared" si="36"/>
        <v>2.2798971861853257E-2</v>
      </c>
      <c r="Q121" s="11">
        <f t="shared" si="37"/>
        <v>10.208038519999386</v>
      </c>
      <c r="R121" s="12">
        <f t="shared" si="38"/>
        <v>1.523579422348087E-2</v>
      </c>
      <c r="S121" s="27">
        <f>$V$11</f>
        <v>83.333333333333343</v>
      </c>
      <c r="T121" s="21">
        <f>$V$12</f>
        <v>12.12121212121211</v>
      </c>
      <c r="V121" s="58">
        <f t="shared" si="25"/>
        <v>10.208038519999386</v>
      </c>
      <c r="W121" s="61">
        <f t="shared" si="26"/>
        <v>84.577107557084489</v>
      </c>
      <c r="Y121" s="10">
        <f t="shared" si="39"/>
        <v>2060</v>
      </c>
      <c r="Z121" s="11">
        <f t="shared" si="40"/>
        <v>84.577107557084489</v>
      </c>
      <c r="AA121" s="12">
        <f t="shared" si="41"/>
        <v>2.2798971861853257E-2</v>
      </c>
      <c r="AB121" s="11">
        <f t="shared" si="42"/>
        <v>10.208038519999386</v>
      </c>
      <c r="AC121" s="12">
        <f t="shared" si="43"/>
        <v>1.523579422348087E-2</v>
      </c>
      <c r="AD121" s="27">
        <f>$V$11</f>
        <v>83.333333333333343</v>
      </c>
      <c r="AE121" s="21">
        <f>$V$12</f>
        <v>12.12121212121211</v>
      </c>
      <c r="AK121" s="10">
        <f t="shared" si="44"/>
        <v>2060</v>
      </c>
      <c r="AL121" s="11">
        <f t="shared" si="46"/>
        <v>32.098279793795953</v>
      </c>
      <c r="AM121" s="12">
        <f t="shared" si="45"/>
        <v>3.2083644919134027E-2</v>
      </c>
      <c r="AN121" s="11">
        <f t="shared" si="47"/>
        <v>4.5593953183599152E-4</v>
      </c>
      <c r="AO121" s="12">
        <f t="shared" si="48"/>
        <v>-8.1621019298755854E-6</v>
      </c>
      <c r="AP121" s="31">
        <f t="shared" si="29"/>
        <v>50</v>
      </c>
      <c r="AQ121" s="21">
        <f t="shared" si="30"/>
        <v>1</v>
      </c>
    </row>
    <row r="122" spans="2:43" s="2" customFormat="1" ht="17.25" customHeight="1" x14ac:dyDescent="0.25">
      <c r="B122" s="10">
        <f t="shared" si="31"/>
        <v>2080</v>
      </c>
      <c r="C122" s="11">
        <f t="shared" si="32"/>
        <v>61.891841219596856</v>
      </c>
      <c r="D122" s="12">
        <f t="shared" si="27"/>
        <v>0.39401971788032958</v>
      </c>
      <c r="E122" s="11">
        <f t="shared" si="33"/>
        <v>7.2843473111306256</v>
      </c>
      <c r="F122" s="12">
        <f t="shared" si="28"/>
        <v>2.409850690783244E-2</v>
      </c>
      <c r="G122" s="31">
        <f>$J$12</f>
        <v>50.000000000000043</v>
      </c>
      <c r="H122" s="21">
        <f>$J$13</f>
        <v>18</v>
      </c>
      <c r="N122" s="10">
        <f t="shared" si="34"/>
        <v>2080</v>
      </c>
      <c r="O122" s="11">
        <f t="shared" si="35"/>
        <v>85.03308699432155</v>
      </c>
      <c r="P122" s="12">
        <f t="shared" si="36"/>
        <v>1.421485217965307E-2</v>
      </c>
      <c r="Q122" s="11">
        <f t="shared" si="37"/>
        <v>10.512754404469003</v>
      </c>
      <c r="R122" s="12">
        <f t="shared" si="38"/>
        <v>2.1442911343279247E-2</v>
      </c>
      <c r="S122" s="27">
        <f>$V$11</f>
        <v>83.333333333333343</v>
      </c>
      <c r="T122" s="21">
        <f>$V$12</f>
        <v>12.12121212121211</v>
      </c>
      <c r="V122" s="58">
        <f t="shared" si="25"/>
        <v>10.512754404469003</v>
      </c>
      <c r="W122" s="61">
        <f t="shared" si="26"/>
        <v>85.03308699432155</v>
      </c>
      <c r="Y122" s="10">
        <f t="shared" si="39"/>
        <v>2080</v>
      </c>
      <c r="Z122" s="11">
        <f t="shared" si="40"/>
        <v>85.03308699432155</v>
      </c>
      <c r="AA122" s="12">
        <f t="shared" si="41"/>
        <v>1.421485217965307E-2</v>
      </c>
      <c r="AB122" s="11">
        <f t="shared" si="42"/>
        <v>10.512754404469003</v>
      </c>
      <c r="AC122" s="12">
        <f t="shared" si="43"/>
        <v>2.1442911343279247E-2</v>
      </c>
      <c r="AD122" s="27">
        <f>$V$11</f>
        <v>83.333333333333343</v>
      </c>
      <c r="AE122" s="21">
        <f>$V$12</f>
        <v>12.12121212121211</v>
      </c>
      <c r="AK122" s="10">
        <f t="shared" si="44"/>
        <v>2080</v>
      </c>
      <c r="AL122" s="11">
        <f t="shared" si="46"/>
        <v>32.739952692178633</v>
      </c>
      <c r="AM122" s="12">
        <f t="shared" si="45"/>
        <v>3.2730369790096893E-2</v>
      </c>
      <c r="AN122" s="11">
        <f t="shared" si="47"/>
        <v>2.9269749323847981E-4</v>
      </c>
      <c r="AO122" s="12">
        <f t="shared" si="48"/>
        <v>-5.051972580176886E-6</v>
      </c>
      <c r="AP122" s="31">
        <f t="shared" si="29"/>
        <v>50</v>
      </c>
      <c r="AQ122" s="21">
        <f t="shared" si="30"/>
        <v>1</v>
      </c>
    </row>
    <row r="123" spans="2:43" s="2" customFormat="1" ht="17.25" customHeight="1" x14ac:dyDescent="0.25">
      <c r="B123" s="10">
        <f t="shared" si="31"/>
        <v>2100</v>
      </c>
      <c r="C123" s="11">
        <f t="shared" si="32"/>
        <v>69.772235577203446</v>
      </c>
      <c r="D123" s="12">
        <f t="shared" si="27"/>
        <v>0.2930798108431858</v>
      </c>
      <c r="E123" s="11">
        <f t="shared" si="33"/>
        <v>7.7663174492872749</v>
      </c>
      <c r="F123" s="12">
        <f t="shared" si="28"/>
        <v>3.8498973248917157E-2</v>
      </c>
      <c r="G123" s="31">
        <f>$J$12</f>
        <v>50.000000000000043</v>
      </c>
      <c r="H123" s="21">
        <f>$J$13</f>
        <v>18</v>
      </c>
      <c r="N123" s="10">
        <f t="shared" si="34"/>
        <v>2100</v>
      </c>
      <c r="O123" s="11">
        <f t="shared" si="35"/>
        <v>85.317384037914607</v>
      </c>
      <c r="P123" s="12">
        <f t="shared" si="36"/>
        <v>4.7395216365386517E-3</v>
      </c>
      <c r="Q123" s="11">
        <f t="shared" si="37"/>
        <v>10.941612631334589</v>
      </c>
      <c r="R123" s="12">
        <f t="shared" si="38"/>
        <v>2.6050457100545543E-2</v>
      </c>
      <c r="S123" s="27">
        <f>$V$11</f>
        <v>83.333333333333343</v>
      </c>
      <c r="T123" s="21">
        <f>$V$12</f>
        <v>12.12121212121211</v>
      </c>
      <c r="V123" s="58">
        <f t="shared" si="25"/>
        <v>10.941612631334589</v>
      </c>
      <c r="W123" s="61">
        <f t="shared" si="26"/>
        <v>85.317384037914607</v>
      </c>
      <c r="Y123" s="10">
        <f t="shared" si="39"/>
        <v>2100</v>
      </c>
      <c r="Z123" s="11">
        <f t="shared" si="40"/>
        <v>85.317384037914607</v>
      </c>
      <c r="AA123" s="12">
        <f t="shared" si="41"/>
        <v>4.7395216365386517E-3</v>
      </c>
      <c r="AB123" s="11">
        <f t="shared" si="42"/>
        <v>10.941612631334589</v>
      </c>
      <c r="AC123" s="12">
        <f t="shared" si="43"/>
        <v>2.6050457100545543E-2</v>
      </c>
      <c r="AD123" s="27">
        <f>$V$11</f>
        <v>83.333333333333343</v>
      </c>
      <c r="AE123" s="21">
        <f>$V$12</f>
        <v>12.12121212121211</v>
      </c>
      <c r="AK123" s="10">
        <f t="shared" si="44"/>
        <v>2100</v>
      </c>
      <c r="AL123" s="11">
        <f t="shared" si="46"/>
        <v>33.394560087980572</v>
      </c>
      <c r="AM123" s="12">
        <f t="shared" si="45"/>
        <v>3.3388159751992851E-2</v>
      </c>
      <c r="AN123" s="11">
        <f t="shared" si="47"/>
        <v>1.9165804163494209E-4</v>
      </c>
      <c r="AO123" s="12">
        <f t="shared" si="48"/>
        <v>-3.1825660940243495E-6</v>
      </c>
      <c r="AP123" s="31">
        <f t="shared" si="29"/>
        <v>50</v>
      </c>
      <c r="AQ123" s="21">
        <f t="shared" si="30"/>
        <v>1</v>
      </c>
    </row>
    <row r="124" spans="2:43" s="2" customFormat="1" ht="17.25" customHeight="1" x14ac:dyDescent="0.25">
      <c r="B124" s="10">
        <f t="shared" si="31"/>
        <v>2120</v>
      </c>
      <c r="C124" s="11">
        <f t="shared" si="32"/>
        <v>75.633831794067163</v>
      </c>
      <c r="D124" s="12">
        <f t="shared" si="27"/>
        <v>0.17589900289369292</v>
      </c>
      <c r="E124" s="11">
        <f t="shared" si="33"/>
        <v>8.536296914265618</v>
      </c>
      <c r="F124" s="12">
        <f t="shared" si="28"/>
        <v>5.1105502267074554E-2</v>
      </c>
      <c r="G124" s="31">
        <f>$J$12</f>
        <v>50.000000000000043</v>
      </c>
      <c r="H124" s="21">
        <f>$J$13</f>
        <v>18</v>
      </c>
      <c r="N124" s="10">
        <f t="shared" si="34"/>
        <v>2120</v>
      </c>
      <c r="O124" s="11">
        <f t="shared" si="35"/>
        <v>85.412174470645382</v>
      </c>
      <c r="P124" s="12">
        <f t="shared" si="36"/>
        <v>-4.8913407076530968E-3</v>
      </c>
      <c r="Q124" s="11">
        <f t="shared" si="37"/>
        <v>11.4626217733455</v>
      </c>
      <c r="R124" s="12">
        <f t="shared" si="38"/>
        <v>2.8594763620655161E-2</v>
      </c>
      <c r="S124" s="27">
        <f>$V$11</f>
        <v>83.333333333333343</v>
      </c>
      <c r="T124" s="21">
        <f>$V$12</f>
        <v>12.12121212121211</v>
      </c>
      <c r="V124" s="58">
        <f t="shared" si="25"/>
        <v>11.4626217733455</v>
      </c>
      <c r="W124" s="61">
        <f t="shared" si="26"/>
        <v>85.412174470645382</v>
      </c>
      <c r="Y124" s="10">
        <f t="shared" si="39"/>
        <v>2120</v>
      </c>
      <c r="Z124" s="11">
        <f t="shared" si="40"/>
        <v>85.412174470645382</v>
      </c>
      <c r="AA124" s="12">
        <f t="shared" si="41"/>
        <v>-4.8913407076530968E-3</v>
      </c>
      <c r="AB124" s="11">
        <f t="shared" si="42"/>
        <v>11.4626217733455</v>
      </c>
      <c r="AC124" s="12">
        <f t="shared" si="43"/>
        <v>2.8594763620655161E-2</v>
      </c>
      <c r="AD124" s="27">
        <f>$V$11</f>
        <v>83.333333333333343</v>
      </c>
      <c r="AE124" s="21">
        <f>$V$12</f>
        <v>12.12121212121211</v>
      </c>
      <c r="AK124" s="10">
        <f t="shared" si="44"/>
        <v>2120</v>
      </c>
      <c r="AL124" s="11">
        <f t="shared" si="46"/>
        <v>34.062323283020433</v>
      </c>
      <c r="AM124" s="12">
        <f t="shared" si="45"/>
        <v>3.4057963076749756E-2</v>
      </c>
      <c r="AN124" s="11">
        <f t="shared" si="47"/>
        <v>1.280067197544551E-4</v>
      </c>
      <c r="AO124" s="12">
        <f t="shared" si="48"/>
        <v>-2.0401297170475078E-6</v>
      </c>
      <c r="AP124" s="31">
        <f t="shared" si="29"/>
        <v>50</v>
      </c>
      <c r="AQ124" s="21">
        <f t="shared" si="30"/>
        <v>1</v>
      </c>
    </row>
    <row r="125" spans="2:43" s="2" customFormat="1" ht="17.25" customHeight="1" x14ac:dyDescent="0.25">
      <c r="B125" s="10">
        <f t="shared" si="31"/>
        <v>2140</v>
      </c>
      <c r="C125" s="11">
        <f t="shared" si="32"/>
        <v>79.151811851941019</v>
      </c>
      <c r="D125" s="12">
        <f t="shared" si="27"/>
        <v>7.073868623674695E-2</v>
      </c>
      <c r="E125" s="11">
        <f t="shared" si="33"/>
        <v>9.5584069596071082</v>
      </c>
      <c r="F125" s="12">
        <f t="shared" si="28"/>
        <v>6.2510200410398786E-2</v>
      </c>
      <c r="G125" s="31">
        <f>$J$12</f>
        <v>50.000000000000043</v>
      </c>
      <c r="H125" s="21">
        <f>$J$13</f>
        <v>18</v>
      </c>
      <c r="N125" s="10">
        <f t="shared" si="34"/>
        <v>2140</v>
      </c>
      <c r="O125" s="11">
        <f t="shared" si="35"/>
        <v>85.314347656492316</v>
      </c>
      <c r="P125" s="12">
        <f t="shared" si="36"/>
        <v>-1.3885182754755671E-2</v>
      </c>
      <c r="Q125" s="11">
        <f t="shared" si="37"/>
        <v>12.034517045758603</v>
      </c>
      <c r="R125" s="12">
        <f t="shared" si="38"/>
        <v>2.8608660767938332E-2</v>
      </c>
      <c r="S125" s="27">
        <f>$V$11</f>
        <v>83.333333333333343</v>
      </c>
      <c r="T125" s="21">
        <f>$V$12</f>
        <v>12.12121212121211</v>
      </c>
      <c r="V125" s="58">
        <f t="shared" si="25"/>
        <v>12.034517045758603</v>
      </c>
      <c r="W125" s="61">
        <f t="shared" si="26"/>
        <v>85.314347656492316</v>
      </c>
      <c r="Y125" s="10">
        <f t="shared" si="39"/>
        <v>2140</v>
      </c>
      <c r="Z125" s="11">
        <f t="shared" si="40"/>
        <v>85.314347656492316</v>
      </c>
      <c r="AA125" s="12">
        <f t="shared" si="41"/>
        <v>-1.3885182754755671E-2</v>
      </c>
      <c r="AB125" s="11">
        <f t="shared" si="42"/>
        <v>12.034517045758603</v>
      </c>
      <c r="AC125" s="12">
        <f t="shared" si="43"/>
        <v>2.8608660767938332E-2</v>
      </c>
      <c r="AD125" s="27">
        <f>$V$11</f>
        <v>83.333333333333343</v>
      </c>
      <c r="AE125" s="21">
        <f>$V$12</f>
        <v>12.12121212121211</v>
      </c>
      <c r="AK125" s="10">
        <f t="shared" si="44"/>
        <v>2140</v>
      </c>
      <c r="AL125" s="11">
        <f t="shared" si="46"/>
        <v>34.743482544555427</v>
      </c>
      <c r="AM125" s="12">
        <f t="shared" si="45"/>
        <v>3.4740452769546314E-2</v>
      </c>
      <c r="AN125" s="11">
        <f t="shared" si="47"/>
        <v>8.720412541350494E-5</v>
      </c>
      <c r="AO125" s="12">
        <f t="shared" si="48"/>
        <v>-1.3304312615579163E-6</v>
      </c>
      <c r="AP125" s="31">
        <f t="shared" si="29"/>
        <v>50</v>
      </c>
      <c r="AQ125" s="21">
        <f t="shared" si="30"/>
        <v>1</v>
      </c>
    </row>
    <row r="126" spans="2:43" s="2" customFormat="1" ht="17.25" customHeight="1" x14ac:dyDescent="0.25">
      <c r="B126" s="10">
        <f t="shared" si="31"/>
        <v>2160</v>
      </c>
      <c r="C126" s="11">
        <f t="shared" si="32"/>
        <v>80.566585576675962</v>
      </c>
      <c r="D126" s="12">
        <f t="shared" si="27"/>
        <v>-1.10532157790173E-2</v>
      </c>
      <c r="E126" s="11">
        <f t="shared" si="33"/>
        <v>10.808610967815085</v>
      </c>
      <c r="F126" s="12">
        <f t="shared" si="28"/>
        <v>7.2958990340429297E-2</v>
      </c>
      <c r="G126" s="31">
        <f>$J$12</f>
        <v>50.000000000000043</v>
      </c>
      <c r="H126" s="21">
        <f>$J$13</f>
        <v>18</v>
      </c>
      <c r="N126" s="10">
        <f t="shared" si="34"/>
        <v>2160</v>
      </c>
      <c r="O126" s="11">
        <f t="shared" si="35"/>
        <v>85.036644001397207</v>
      </c>
      <c r="P126" s="12">
        <f t="shared" si="36"/>
        <v>-2.1424306614710287E-2</v>
      </c>
      <c r="Q126" s="11">
        <f t="shared" si="37"/>
        <v>12.60669026111737</v>
      </c>
      <c r="R126" s="12">
        <f t="shared" si="38"/>
        <v>2.5767732012885514E-2</v>
      </c>
      <c r="S126" s="27">
        <f>$V$11</f>
        <v>83.333333333333343</v>
      </c>
      <c r="T126" s="21">
        <f>$V$12</f>
        <v>12.12121212121211</v>
      </c>
      <c r="V126" s="58">
        <f t="shared" si="25"/>
        <v>12.60669026111737</v>
      </c>
      <c r="W126" s="61">
        <f t="shared" si="26"/>
        <v>85.036644001397207</v>
      </c>
      <c r="Y126" s="10">
        <f t="shared" si="39"/>
        <v>2160</v>
      </c>
      <c r="Z126" s="11">
        <f t="shared" si="40"/>
        <v>85.036644001397207</v>
      </c>
      <c r="AA126" s="12">
        <f t="shared" si="41"/>
        <v>-2.1424306614710287E-2</v>
      </c>
      <c r="AB126" s="11">
        <f t="shared" si="42"/>
        <v>12.60669026111737</v>
      </c>
      <c r="AC126" s="12">
        <f t="shared" si="43"/>
        <v>2.5767732012885514E-2</v>
      </c>
      <c r="AD126" s="27">
        <f>$V$11</f>
        <v>83.333333333333343</v>
      </c>
      <c r="AE126" s="21">
        <f>$V$12</f>
        <v>12.12121212121211</v>
      </c>
      <c r="AK126" s="10">
        <f t="shared" si="44"/>
        <v>2160</v>
      </c>
      <c r="AL126" s="11">
        <f t="shared" si="46"/>
        <v>35.438291599946353</v>
      </c>
      <c r="AM126" s="12">
        <f t="shared" si="45"/>
        <v>3.5436144198941248E-2</v>
      </c>
      <c r="AN126" s="11">
        <f t="shared" si="47"/>
        <v>6.0595500182346616E-5</v>
      </c>
      <c r="AO126" s="12">
        <f t="shared" si="48"/>
        <v>-8.8237400401072931E-7</v>
      </c>
      <c r="AP126" s="31">
        <f t="shared" si="29"/>
        <v>50</v>
      </c>
      <c r="AQ126" s="21">
        <f t="shared" si="30"/>
        <v>1</v>
      </c>
    </row>
    <row r="127" spans="2:43" s="2" customFormat="1" ht="17.25" customHeight="1" x14ac:dyDescent="0.25">
      <c r="B127" s="10">
        <f t="shared" si="31"/>
        <v>2180</v>
      </c>
      <c r="C127" s="11">
        <f t="shared" si="32"/>
        <v>80.345521261095612</v>
      </c>
      <c r="D127" s="12">
        <f t="shared" si="27"/>
        <v>-7.1750996286466251E-2</v>
      </c>
      <c r="E127" s="11">
        <f t="shared" si="33"/>
        <v>12.26779077462367</v>
      </c>
      <c r="F127" s="12">
        <f t="shared" si="28"/>
        <v>8.2410837987676233E-2</v>
      </c>
      <c r="G127" s="31">
        <f>$J$12</f>
        <v>50.000000000000043</v>
      </c>
      <c r="H127" s="21">
        <f>$J$13</f>
        <v>18</v>
      </c>
      <c r="N127" s="10">
        <f t="shared" si="34"/>
        <v>2180</v>
      </c>
      <c r="O127" s="11">
        <f t="shared" si="35"/>
        <v>84.608157869102996</v>
      </c>
      <c r="P127" s="12">
        <f t="shared" si="36"/>
        <v>-2.6741228625447977E-2</v>
      </c>
      <c r="Q127" s="11">
        <f t="shared" si="37"/>
        <v>13.12204490137508</v>
      </c>
      <c r="R127" s="12">
        <f t="shared" si="38"/>
        <v>2.0073965759692669E-2</v>
      </c>
      <c r="S127" s="27">
        <f>$V$11</f>
        <v>83.333333333333343</v>
      </c>
      <c r="T127" s="21">
        <f>$V$12</f>
        <v>12.12121212121211</v>
      </c>
      <c r="V127" s="58">
        <f t="shared" si="25"/>
        <v>13.12204490137508</v>
      </c>
      <c r="W127" s="61">
        <f t="shared" si="26"/>
        <v>84.608157869102996</v>
      </c>
      <c r="Y127" s="10">
        <f t="shared" si="39"/>
        <v>2180</v>
      </c>
      <c r="Z127" s="11">
        <f t="shared" si="40"/>
        <v>84.608157869102996</v>
      </c>
      <c r="AA127" s="12">
        <f t="shared" si="41"/>
        <v>-2.6741228625447977E-2</v>
      </c>
      <c r="AB127" s="11">
        <f t="shared" si="42"/>
        <v>13.12204490137508</v>
      </c>
      <c r="AC127" s="12">
        <f t="shared" si="43"/>
        <v>2.0073965759692669E-2</v>
      </c>
      <c r="AD127" s="27">
        <f>$V$11</f>
        <v>83.333333333333343</v>
      </c>
      <c r="AE127" s="21">
        <f>$V$12</f>
        <v>12.12121212121211</v>
      </c>
      <c r="AK127" s="10">
        <f t="shared" si="44"/>
        <v>2180</v>
      </c>
      <c r="AL127" s="11">
        <f t="shared" si="46"/>
        <v>36.147014483925176</v>
      </c>
      <c r="AM127" s="12">
        <f t="shared" si="45"/>
        <v>3.6145462041220489E-2</v>
      </c>
      <c r="AN127" s="11">
        <f t="shared" si="47"/>
        <v>4.2948020102132032E-5</v>
      </c>
      <c r="AO127" s="12">
        <f t="shared" si="48"/>
        <v>-5.949583004189255E-7</v>
      </c>
      <c r="AP127" s="31">
        <f t="shared" si="29"/>
        <v>50</v>
      </c>
      <c r="AQ127" s="21">
        <f t="shared" si="30"/>
        <v>1</v>
      </c>
    </row>
    <row r="128" spans="2:43" s="2" customFormat="1" ht="17.25" customHeight="1" x14ac:dyDescent="0.25">
      <c r="B128" s="10">
        <f t="shared" si="31"/>
        <v>2200</v>
      </c>
      <c r="C128" s="11">
        <f t="shared" si="32"/>
        <v>78.910501335366291</v>
      </c>
      <c r="D128" s="12">
        <f t="shared" si="27"/>
        <v>-0.11828698835368329</v>
      </c>
      <c r="E128" s="11">
        <f t="shared" si="33"/>
        <v>13.916007534377194</v>
      </c>
      <c r="F128" s="12">
        <f t="shared" si="28"/>
        <v>9.0499715638324929E-2</v>
      </c>
      <c r="G128" s="31">
        <f>$J$12</f>
        <v>50.000000000000043</v>
      </c>
      <c r="H128" s="21">
        <f>$J$13</f>
        <v>18</v>
      </c>
      <c r="N128" s="10">
        <f t="shared" si="34"/>
        <v>2200</v>
      </c>
      <c r="O128" s="11">
        <f t="shared" si="35"/>
        <v>84.073333296594043</v>
      </c>
      <c r="P128" s="12">
        <f t="shared" si="36"/>
        <v>-2.9235252576727072E-2</v>
      </c>
      <c r="Q128" s="11">
        <f t="shared" si="37"/>
        <v>13.523524216568934</v>
      </c>
      <c r="R128" s="12">
        <f t="shared" si="38"/>
        <v>1.2008888908099369E-2</v>
      </c>
      <c r="S128" s="27">
        <f>$V$11</f>
        <v>83.333333333333343</v>
      </c>
      <c r="T128" s="21">
        <f>$V$12</f>
        <v>12.12121212121211</v>
      </c>
      <c r="V128" s="58">
        <f t="shared" si="25"/>
        <v>13.523524216568934</v>
      </c>
      <c r="W128" s="61">
        <f t="shared" si="26"/>
        <v>84.073333296594043</v>
      </c>
      <c r="Y128" s="10">
        <f t="shared" si="39"/>
        <v>2200</v>
      </c>
      <c r="Z128" s="11">
        <f t="shared" si="40"/>
        <v>84.073333296594043</v>
      </c>
      <c r="AA128" s="12">
        <f t="shared" si="41"/>
        <v>-2.9235252576727072E-2</v>
      </c>
      <c r="AB128" s="11">
        <f t="shared" si="42"/>
        <v>13.523524216568934</v>
      </c>
      <c r="AC128" s="12">
        <f t="shared" si="43"/>
        <v>1.2008888908099369E-2</v>
      </c>
      <c r="AD128" s="27">
        <f>$V$11</f>
        <v>83.333333333333343</v>
      </c>
      <c r="AE128" s="21">
        <f>$V$12</f>
        <v>12.12121212121211</v>
      </c>
      <c r="AK128" s="10">
        <f t="shared" si="44"/>
        <v>2200</v>
      </c>
      <c r="AL128" s="11">
        <f t="shared" si="46"/>
        <v>36.869923724749583</v>
      </c>
      <c r="AM128" s="12">
        <f t="shared" si="45"/>
        <v>3.6868778955867411E-2</v>
      </c>
      <c r="AN128" s="11">
        <f t="shared" si="47"/>
        <v>3.1048854093753518E-5</v>
      </c>
      <c r="AO128" s="12">
        <f t="shared" si="48"/>
        <v>-4.0767382251010488E-7</v>
      </c>
      <c r="AP128" s="31">
        <f t="shared" si="29"/>
        <v>50</v>
      </c>
      <c r="AQ128" s="21">
        <f t="shared" si="30"/>
        <v>1</v>
      </c>
    </row>
    <row r="129" spans="2:43" s="2" customFormat="1" ht="17.25" customHeight="1" x14ac:dyDescent="0.25">
      <c r="B129" s="10">
        <f t="shared" si="31"/>
        <v>2220</v>
      </c>
      <c r="C129" s="11">
        <f t="shared" si="32"/>
        <v>76.544761568292628</v>
      </c>
      <c r="D129" s="12">
        <f t="shared" si="27"/>
        <v>-0.15683267262236189</v>
      </c>
      <c r="E129" s="11">
        <f t="shared" si="33"/>
        <v>15.726001847143692</v>
      </c>
      <c r="F129" s="12">
        <f t="shared" si="28"/>
        <v>9.6468685542695498E-2</v>
      </c>
      <c r="G129" s="31">
        <f>$J$12</f>
        <v>50.000000000000043</v>
      </c>
      <c r="H129" s="21">
        <f>$J$13</f>
        <v>18</v>
      </c>
      <c r="N129" s="10">
        <f t="shared" si="34"/>
        <v>2220</v>
      </c>
      <c r="O129" s="11">
        <f t="shared" si="35"/>
        <v>83.488628245059502</v>
      </c>
      <c r="P129" s="12">
        <f t="shared" si="36"/>
        <v>-2.8604514303247647E-2</v>
      </c>
      <c r="Q129" s="11">
        <f t="shared" si="37"/>
        <v>13.763701994730921</v>
      </c>
      <c r="R129" s="12">
        <f t="shared" si="38"/>
        <v>2.5649194635561923E-3</v>
      </c>
      <c r="S129" s="27">
        <f>$V$11</f>
        <v>83.333333333333343</v>
      </c>
      <c r="T129" s="21">
        <f>$V$12</f>
        <v>12.12121212121211</v>
      </c>
      <c r="V129" s="58">
        <f t="shared" si="25"/>
        <v>13.763701994730921</v>
      </c>
      <c r="W129" s="61">
        <f t="shared" si="26"/>
        <v>83.488628245059502</v>
      </c>
      <c r="Y129" s="10">
        <f t="shared" si="39"/>
        <v>2220</v>
      </c>
      <c r="Z129" s="11">
        <f t="shared" si="40"/>
        <v>83.488628245059502</v>
      </c>
      <c r="AA129" s="12">
        <f t="shared" si="41"/>
        <v>-2.8604514303247647E-2</v>
      </c>
      <c r="AB129" s="11">
        <f t="shared" si="42"/>
        <v>13.763701994730921</v>
      </c>
      <c r="AC129" s="12">
        <f t="shared" si="43"/>
        <v>2.5649194635561923E-3</v>
      </c>
      <c r="AD129" s="27">
        <f>$V$11</f>
        <v>83.333333333333343</v>
      </c>
      <c r="AE129" s="21">
        <f>$V$12</f>
        <v>12.12121212121211</v>
      </c>
      <c r="AK129" s="10">
        <f t="shared" si="44"/>
        <v>2220</v>
      </c>
      <c r="AL129" s="11">
        <f t="shared" si="46"/>
        <v>37.607299303866931</v>
      </c>
      <c r="AM129" s="12">
        <f t="shared" si="45"/>
        <v>3.7606438270547216E-2</v>
      </c>
      <c r="AN129" s="11">
        <f t="shared" si="47"/>
        <v>2.289537764355142E-5</v>
      </c>
      <c r="AO129" s="12">
        <f t="shared" si="48"/>
        <v>-2.8373556246146945E-7</v>
      </c>
      <c r="AP129" s="31">
        <f t="shared" si="29"/>
        <v>50</v>
      </c>
      <c r="AQ129" s="21">
        <f t="shared" si="30"/>
        <v>1</v>
      </c>
    </row>
    <row r="130" spans="2:43" s="2" customFormat="1" ht="17.25" customHeight="1" x14ac:dyDescent="0.25">
      <c r="B130" s="10">
        <f t="shared" si="31"/>
        <v>2240</v>
      </c>
      <c r="C130" s="11">
        <f t="shared" si="32"/>
        <v>73.408108115845394</v>
      </c>
      <c r="D130" s="12">
        <f t="shared" si="27"/>
        <v>-0.19131334974117975</v>
      </c>
      <c r="E130" s="11">
        <f t="shared" si="33"/>
        <v>17.655375557997601</v>
      </c>
      <c r="F130" s="12">
        <f t="shared" si="28"/>
        <v>9.9098025173634197E-2</v>
      </c>
      <c r="G130" s="31">
        <f>$J$12</f>
        <v>50.000000000000043</v>
      </c>
      <c r="H130" s="21">
        <f>$J$13</f>
        <v>18</v>
      </c>
      <c r="N130" s="10">
        <f t="shared" si="34"/>
        <v>2240</v>
      </c>
      <c r="O130" s="11">
        <f t="shared" si="35"/>
        <v>82.916537958994553</v>
      </c>
      <c r="P130" s="12">
        <f t="shared" si="36"/>
        <v>-2.494686362290624E-2</v>
      </c>
      <c r="Q130" s="11">
        <f t="shared" si="37"/>
        <v>13.815000384002044</v>
      </c>
      <c r="R130" s="12">
        <f t="shared" si="38"/>
        <v>-6.9096339078489333E-3</v>
      </c>
      <c r="S130" s="27">
        <f>$V$11</f>
        <v>83.333333333333343</v>
      </c>
      <c r="T130" s="21">
        <f>$V$12</f>
        <v>12.12121212121211</v>
      </c>
      <c r="V130" s="58">
        <f t="shared" si="25"/>
        <v>13.815000384002044</v>
      </c>
      <c r="W130" s="61">
        <f t="shared" si="26"/>
        <v>82.916537958994553</v>
      </c>
      <c r="Y130" s="10">
        <f t="shared" si="39"/>
        <v>2240</v>
      </c>
      <c r="Z130" s="11">
        <f t="shared" si="40"/>
        <v>82.916537958994553</v>
      </c>
      <c r="AA130" s="12">
        <f t="shared" si="41"/>
        <v>-2.494686362290624E-2</v>
      </c>
      <c r="AB130" s="11">
        <f t="shared" si="42"/>
        <v>13.815000384002044</v>
      </c>
      <c r="AC130" s="12">
        <f t="shared" si="43"/>
        <v>-6.9096339078489333E-3</v>
      </c>
      <c r="AD130" s="27">
        <f>$V$11</f>
        <v>83.333333333333343</v>
      </c>
      <c r="AE130" s="21">
        <f>$V$12</f>
        <v>12.12121212121211</v>
      </c>
      <c r="AK130" s="10">
        <f t="shared" si="44"/>
        <v>2240</v>
      </c>
      <c r="AL130" s="11">
        <f t="shared" si="46"/>
        <v>38.359428069277875</v>
      </c>
      <c r="AM130" s="12">
        <f t="shared" si="45"/>
        <v>3.8358767494364017E-2</v>
      </c>
      <c r="AN130" s="11">
        <f t="shared" si="47"/>
        <v>1.7220666394322029E-5</v>
      </c>
      <c r="AO130" s="12">
        <f t="shared" si="48"/>
        <v>-2.0045840585807478E-7</v>
      </c>
      <c r="AP130" s="31">
        <f t="shared" si="29"/>
        <v>50</v>
      </c>
      <c r="AQ130" s="21">
        <f t="shared" si="30"/>
        <v>1</v>
      </c>
    </row>
    <row r="131" spans="2:43" s="2" customFormat="1" ht="17.25" customHeight="1" x14ac:dyDescent="0.25">
      <c r="B131" s="10">
        <f t="shared" si="31"/>
        <v>2260</v>
      </c>
      <c r="C131" s="11">
        <f t="shared" si="32"/>
        <v>69.581841121021796</v>
      </c>
      <c r="D131" s="12">
        <f t="shared" si="27"/>
        <v>-0.22352310682911025</v>
      </c>
      <c r="E131" s="11">
        <f t="shared" si="33"/>
        <v>19.637336061470286</v>
      </c>
      <c r="F131" s="12">
        <f t="shared" si="28"/>
        <v>9.663892902679927E-2</v>
      </c>
      <c r="G131" s="31">
        <f>$J$12</f>
        <v>50.000000000000043</v>
      </c>
      <c r="H131" s="21">
        <f>$J$13</f>
        <v>18</v>
      </c>
      <c r="N131" s="10">
        <f t="shared" si="34"/>
        <v>2260</v>
      </c>
      <c r="O131" s="11">
        <f t="shared" si="35"/>
        <v>82.417600686536431</v>
      </c>
      <c r="P131" s="12">
        <f t="shared" si="36"/>
        <v>-1.8780555906682345E-2</v>
      </c>
      <c r="Q131" s="11">
        <f t="shared" si="37"/>
        <v>13.676807705845064</v>
      </c>
      <c r="R131" s="12">
        <f t="shared" si="38"/>
        <v>-1.5029159184247076E-2</v>
      </c>
      <c r="S131" s="27">
        <f>$V$11</f>
        <v>83.333333333333343</v>
      </c>
      <c r="T131" s="21">
        <f>$V$12</f>
        <v>12.12121212121211</v>
      </c>
      <c r="V131" s="58">
        <f t="shared" si="25"/>
        <v>13.676807705845064</v>
      </c>
      <c r="W131" s="61">
        <f t="shared" si="26"/>
        <v>82.417600686536431</v>
      </c>
      <c r="Y131" s="10">
        <f t="shared" si="39"/>
        <v>2260</v>
      </c>
      <c r="Z131" s="11">
        <f t="shared" si="40"/>
        <v>82.417600686536431</v>
      </c>
      <c r="AA131" s="12">
        <f t="shared" si="41"/>
        <v>-1.8780555906682345E-2</v>
      </c>
      <c r="AB131" s="11">
        <f t="shared" si="42"/>
        <v>13.676807705845064</v>
      </c>
      <c r="AC131" s="12">
        <f t="shared" si="43"/>
        <v>-1.5029159184247076E-2</v>
      </c>
      <c r="AD131" s="27">
        <f>$V$11</f>
        <v>83.333333333333343</v>
      </c>
      <c r="AE131" s="21">
        <f>$V$12</f>
        <v>12.12121212121211</v>
      </c>
      <c r="AK131" s="10">
        <f t="shared" si="44"/>
        <v>2260</v>
      </c>
      <c r="AL131" s="11">
        <f t="shared" si="46"/>
        <v>39.126603419165157</v>
      </c>
      <c r="AM131" s="12">
        <f t="shared" si="45"/>
        <v>3.9126086498111494E-2</v>
      </c>
      <c r="AN131" s="11">
        <f t="shared" si="47"/>
        <v>1.3211498277160534E-5</v>
      </c>
      <c r="AO131" s="12">
        <f t="shared" si="48"/>
        <v>-1.4365386019458276E-7</v>
      </c>
      <c r="AP131" s="31">
        <f t="shared" si="29"/>
        <v>50</v>
      </c>
      <c r="AQ131" s="21">
        <f t="shared" si="30"/>
        <v>1</v>
      </c>
    </row>
    <row r="132" spans="2:43" s="2" customFormat="1" ht="17.25" customHeight="1" x14ac:dyDescent="0.25">
      <c r="B132" s="10">
        <f t="shared" si="31"/>
        <v>2280</v>
      </c>
      <c r="C132" s="11">
        <f t="shared" si="32"/>
        <v>65.111378984439597</v>
      </c>
      <c r="D132" s="12">
        <f t="shared" si="27"/>
        <v>-0.25342433537271059</v>
      </c>
      <c r="E132" s="11">
        <f t="shared" si="33"/>
        <v>21.570114642006271</v>
      </c>
      <c r="F132" s="12">
        <f t="shared" si="28"/>
        <v>8.6792222829697341E-2</v>
      </c>
      <c r="G132" s="31">
        <f>$J$12</f>
        <v>50.000000000000043</v>
      </c>
      <c r="H132" s="21">
        <f>$J$13</f>
        <v>18</v>
      </c>
      <c r="N132" s="10">
        <f t="shared" si="34"/>
        <v>2280</v>
      </c>
      <c r="O132" s="11">
        <f t="shared" si="35"/>
        <v>82.041989568402784</v>
      </c>
      <c r="P132" s="12">
        <f t="shared" si="36"/>
        <v>-1.0961432707571689E-2</v>
      </c>
      <c r="Q132" s="11">
        <f t="shared" si="37"/>
        <v>13.376224522160122</v>
      </c>
      <c r="R132" s="12">
        <f t="shared" si="38"/>
        <v>-2.0727964962003353E-2</v>
      </c>
      <c r="S132" s="27">
        <f>$V$11</f>
        <v>83.333333333333343</v>
      </c>
      <c r="T132" s="21">
        <f>$V$12</f>
        <v>12.12121212121211</v>
      </c>
      <c r="V132" s="58">
        <f t="shared" si="25"/>
        <v>13.376224522160122</v>
      </c>
      <c r="W132" s="61">
        <f t="shared" si="26"/>
        <v>82.041989568402784</v>
      </c>
      <c r="Y132" s="10">
        <f t="shared" si="39"/>
        <v>2280</v>
      </c>
      <c r="Z132" s="11">
        <f t="shared" si="40"/>
        <v>82.041989568402784</v>
      </c>
      <c r="AA132" s="12">
        <f t="shared" si="41"/>
        <v>-1.0961432707571689E-2</v>
      </c>
      <c r="AB132" s="11">
        <f t="shared" si="42"/>
        <v>13.376224522160122</v>
      </c>
      <c r="AC132" s="12">
        <f t="shared" si="43"/>
        <v>-2.0727964962003353E-2</v>
      </c>
      <c r="AD132" s="27">
        <f>$V$11</f>
        <v>83.333333333333343</v>
      </c>
      <c r="AE132" s="21">
        <f>$V$12</f>
        <v>12.12121212121211</v>
      </c>
      <c r="AK132" s="10">
        <f t="shared" si="44"/>
        <v>2280</v>
      </c>
      <c r="AL132" s="11">
        <f t="shared" si="46"/>
        <v>39.909125149127384</v>
      </c>
      <c r="AM132" s="12">
        <f t="shared" si="45"/>
        <v>3.9908712551786928E-2</v>
      </c>
      <c r="AN132" s="11">
        <f t="shared" si="47"/>
        <v>1.0338421073268878E-5</v>
      </c>
      <c r="AO132" s="12">
        <f t="shared" si="48"/>
        <v>-1.0432371320598041E-7</v>
      </c>
      <c r="AP132" s="31">
        <f t="shared" si="29"/>
        <v>50</v>
      </c>
      <c r="AQ132" s="21">
        <f t="shared" si="30"/>
        <v>1</v>
      </c>
    </row>
    <row r="133" spans="2:43" s="2" customFormat="1" ht="17.25" customHeight="1" x14ac:dyDescent="0.25">
      <c r="B133" s="10">
        <f t="shared" si="31"/>
        <v>2300</v>
      </c>
      <c r="C133" s="11">
        <f t="shared" si="32"/>
        <v>60.042892276985384</v>
      </c>
      <c r="D133" s="12">
        <f t="shared" si="27"/>
        <v>-0.2791866662912994</v>
      </c>
      <c r="E133" s="11">
        <f t="shared" si="33"/>
        <v>23.305959098600219</v>
      </c>
      <c r="F133" s="12">
        <f t="shared" si="28"/>
        <v>6.6833115832361401E-2</v>
      </c>
      <c r="G133" s="31">
        <f>$J$12</f>
        <v>50.000000000000043</v>
      </c>
      <c r="H133" s="21">
        <f>$J$13</f>
        <v>18</v>
      </c>
      <c r="N133" s="10">
        <f t="shared" si="34"/>
        <v>2300</v>
      </c>
      <c r="O133" s="11">
        <f t="shared" si="35"/>
        <v>81.822760914251347</v>
      </c>
      <c r="P133" s="12">
        <f t="shared" si="36"/>
        <v>-2.5173471955735049E-3</v>
      </c>
      <c r="Q133" s="11">
        <f t="shared" si="37"/>
        <v>12.961665222920054</v>
      </c>
      <c r="R133" s="12">
        <f t="shared" si="38"/>
        <v>-2.3495440789341071E-2</v>
      </c>
      <c r="S133" s="27">
        <f>$V$11</f>
        <v>83.333333333333343</v>
      </c>
      <c r="T133" s="21">
        <f>$V$12</f>
        <v>12.12121212121211</v>
      </c>
      <c r="V133" s="58">
        <f t="shared" si="25"/>
        <v>12.961665222920054</v>
      </c>
      <c r="W133" s="61">
        <f t="shared" si="26"/>
        <v>81.822760914251347</v>
      </c>
      <c r="Y133" s="10">
        <f t="shared" si="39"/>
        <v>2300</v>
      </c>
      <c r="Z133" s="11">
        <f t="shared" si="40"/>
        <v>81.822760914251347</v>
      </c>
      <c r="AA133" s="12">
        <f t="shared" si="41"/>
        <v>-2.5173471955735049E-3</v>
      </c>
      <c r="AB133" s="11">
        <f t="shared" si="42"/>
        <v>12.961665222920054</v>
      </c>
      <c r="AC133" s="12">
        <f t="shared" si="43"/>
        <v>-2.3495440789341071E-2</v>
      </c>
      <c r="AD133" s="27">
        <f>$V$11</f>
        <v>83.333333333333343</v>
      </c>
      <c r="AE133" s="21">
        <f>$V$12</f>
        <v>12.12121212121211</v>
      </c>
      <c r="AK133" s="10">
        <f t="shared" si="44"/>
        <v>2300</v>
      </c>
      <c r="AL133" s="11">
        <f t="shared" si="46"/>
        <v>40.707299400163123</v>
      </c>
      <c r="AM133" s="12">
        <f t="shared" si="45"/>
        <v>4.0706963485693734E-2</v>
      </c>
      <c r="AN133" s="11">
        <f t="shared" si="47"/>
        <v>8.2519468091492705E-6</v>
      </c>
      <c r="AO133" s="12">
        <f t="shared" si="48"/>
        <v>-7.6682871063203436E-8</v>
      </c>
      <c r="AP133" s="31">
        <f t="shared" si="29"/>
        <v>50</v>
      </c>
      <c r="AQ133" s="21">
        <f t="shared" si="30"/>
        <v>1</v>
      </c>
    </row>
    <row r="134" spans="2:43" s="2" customFormat="1" ht="17.25" customHeight="1" x14ac:dyDescent="0.25">
      <c r="B134" s="10">
        <f t="shared" si="31"/>
        <v>2320</v>
      </c>
      <c r="C134" s="11">
        <f t="shared" si="32"/>
        <v>54.459158951159395</v>
      </c>
      <c r="D134" s="12">
        <f t="shared" si="27"/>
        <v>-0.29694719276724102</v>
      </c>
      <c r="E134" s="11">
        <f t="shared" si="33"/>
        <v>24.642621415247447</v>
      </c>
      <c r="F134" s="12">
        <f t="shared" si="28"/>
        <v>3.4094570159406423E-2</v>
      </c>
      <c r="G134" s="31">
        <f>$J$12</f>
        <v>50.000000000000043</v>
      </c>
      <c r="H134" s="21">
        <f>$J$13</f>
        <v>18</v>
      </c>
      <c r="N134" s="10">
        <f t="shared" si="34"/>
        <v>2320</v>
      </c>
      <c r="O134" s="11">
        <f t="shared" si="35"/>
        <v>81.772413970339883</v>
      </c>
      <c r="P134" s="12">
        <f t="shared" si="36"/>
        <v>5.543589335555682E-3</v>
      </c>
      <c r="Q134" s="11">
        <f t="shared" si="37"/>
        <v>12.491756407133233</v>
      </c>
      <c r="R134" s="12">
        <f t="shared" si="38"/>
        <v>-2.3398349344430525E-2</v>
      </c>
      <c r="S134" s="27">
        <f>$V$11</f>
        <v>83.333333333333343</v>
      </c>
      <c r="T134" s="21">
        <f>$V$12</f>
        <v>12.12121212121211</v>
      </c>
      <c r="V134" s="58">
        <f t="shared" si="25"/>
        <v>12.491756407133233</v>
      </c>
      <c r="W134" s="61">
        <f t="shared" si="26"/>
        <v>81.772413970339883</v>
      </c>
      <c r="Y134" s="10">
        <f t="shared" si="39"/>
        <v>2320</v>
      </c>
      <c r="Z134" s="11">
        <f t="shared" si="40"/>
        <v>81.772413970339883</v>
      </c>
      <c r="AA134" s="12">
        <f t="shared" si="41"/>
        <v>5.543589335555682E-3</v>
      </c>
      <c r="AB134" s="11">
        <f t="shared" si="42"/>
        <v>12.491756407133233</v>
      </c>
      <c r="AC134" s="12">
        <f t="shared" si="43"/>
        <v>-2.3398349344430525E-2</v>
      </c>
      <c r="AD134" s="27">
        <f>$V$11</f>
        <v>83.333333333333343</v>
      </c>
      <c r="AE134" s="21">
        <f>$V$12</f>
        <v>12.12121212121211</v>
      </c>
      <c r="AK134" s="10">
        <f t="shared" si="44"/>
        <v>2320</v>
      </c>
      <c r="AL134" s="11">
        <f t="shared" si="46"/>
        <v>41.521438669877</v>
      </c>
      <c r="AM134" s="12">
        <f t="shared" si="45"/>
        <v>4.1521159716836217E-2</v>
      </c>
      <c r="AN134" s="11">
        <f t="shared" si="47"/>
        <v>6.7182893878852022E-6</v>
      </c>
      <c r="AO134" s="12">
        <f t="shared" si="48"/>
        <v>-5.6961428608699204E-8</v>
      </c>
      <c r="AP134" s="31">
        <f t="shared" si="29"/>
        <v>50</v>
      </c>
      <c r="AQ134" s="21">
        <f t="shared" si="30"/>
        <v>1</v>
      </c>
    </row>
    <row r="135" spans="2:43" s="2" customFormat="1" ht="17.25" customHeight="1" x14ac:dyDescent="0.25">
      <c r="B135" s="10">
        <f t="shared" si="31"/>
        <v>2340</v>
      </c>
      <c r="C135" s="11">
        <f t="shared" si="32"/>
        <v>48.520215095814578</v>
      </c>
      <c r="D135" s="12">
        <f t="shared" si="27"/>
        <v>-0.30050851203475237</v>
      </c>
      <c r="E135" s="11">
        <f t="shared" si="33"/>
        <v>25.324512818435576</v>
      </c>
      <c r="F135" s="12">
        <f t="shared" si="28"/>
        <v>-1.2807482581263852E-2</v>
      </c>
      <c r="G135" s="31">
        <f>$J$12</f>
        <v>50.000000000000043</v>
      </c>
      <c r="H135" s="21">
        <f>$J$13</f>
        <v>18</v>
      </c>
      <c r="N135" s="10">
        <f t="shared" si="34"/>
        <v>2340</v>
      </c>
      <c r="O135" s="11">
        <f t="shared" si="35"/>
        <v>81.883285757050999</v>
      </c>
      <c r="P135" s="12">
        <f t="shared" si="36"/>
        <v>1.2389518177058717E-2</v>
      </c>
      <c r="Q135" s="11">
        <f t="shared" si="37"/>
        <v>12.023789420244622</v>
      </c>
      <c r="R135" s="12">
        <f t="shared" si="38"/>
        <v>-2.0922080047866221E-2</v>
      </c>
      <c r="S135" s="27">
        <f>$V$11</f>
        <v>83.333333333333343</v>
      </c>
      <c r="T135" s="21">
        <f>$V$12</f>
        <v>12.12121212121211</v>
      </c>
      <c r="V135" s="58">
        <f t="shared" si="25"/>
        <v>12.023789420244622</v>
      </c>
      <c r="W135" s="61">
        <f t="shared" si="26"/>
        <v>81.883285757050999</v>
      </c>
      <c r="Y135" s="10">
        <f t="shared" si="39"/>
        <v>2340</v>
      </c>
      <c r="Z135" s="11">
        <f t="shared" si="40"/>
        <v>81.883285757050999</v>
      </c>
      <c r="AA135" s="12">
        <f t="shared" si="41"/>
        <v>1.2389518177058717E-2</v>
      </c>
      <c r="AB135" s="11">
        <f t="shared" si="42"/>
        <v>12.023789420244622</v>
      </c>
      <c r="AC135" s="12">
        <f t="shared" si="43"/>
        <v>-2.0922080047866221E-2</v>
      </c>
      <c r="AD135" s="27">
        <f>$V$11</f>
        <v>83.333333333333343</v>
      </c>
      <c r="AE135" s="21">
        <f>$V$12</f>
        <v>12.12121212121211</v>
      </c>
      <c r="AK135" s="10">
        <f t="shared" si="44"/>
        <v>2340</v>
      </c>
      <c r="AL135" s="11">
        <f t="shared" si="46"/>
        <v>42.351861864213724</v>
      </c>
      <c r="AM135" s="12">
        <f t="shared" si="45"/>
        <v>4.2351625580600724E-2</v>
      </c>
      <c r="AN135" s="11">
        <f t="shared" si="47"/>
        <v>5.5790608157112183E-6</v>
      </c>
      <c r="AO135" s="12">
        <f t="shared" si="48"/>
        <v>-4.2669427786511845E-8</v>
      </c>
      <c r="AP135" s="31">
        <f t="shared" si="29"/>
        <v>50</v>
      </c>
      <c r="AQ135" s="21">
        <f t="shared" si="30"/>
        <v>1</v>
      </c>
    </row>
    <row r="136" spans="2:43" s="2" customFormat="1" ht="17.25" customHeight="1" x14ac:dyDescent="0.25">
      <c r="B136" s="10">
        <f t="shared" si="31"/>
        <v>2360</v>
      </c>
      <c r="C136" s="11">
        <f t="shared" si="32"/>
        <v>42.510044855119531</v>
      </c>
      <c r="D136" s="12">
        <f t="shared" si="27"/>
        <v>-0.28154734161920658</v>
      </c>
      <c r="E136" s="11">
        <f t="shared" si="33"/>
        <v>25.0683631668103</v>
      </c>
      <c r="F136" s="12">
        <f t="shared" si="28"/>
        <v>-7.1514285007005185E-2</v>
      </c>
      <c r="G136" s="31">
        <f>$J$12</f>
        <v>50.000000000000043</v>
      </c>
      <c r="H136" s="21">
        <f>$J$13</f>
        <v>18</v>
      </c>
      <c r="N136" s="10">
        <f t="shared" si="34"/>
        <v>2360</v>
      </c>
      <c r="O136" s="11">
        <f t="shared" si="35"/>
        <v>82.131076120592169</v>
      </c>
      <c r="P136" s="12">
        <f t="shared" si="36"/>
        <v>1.7450305200418181E-2</v>
      </c>
      <c r="Q136" s="11">
        <f t="shared" si="37"/>
        <v>11.605347819287298</v>
      </c>
      <c r="R136" s="12">
        <f t="shared" si="38"/>
        <v>-1.6743135746529747E-2</v>
      </c>
      <c r="S136" s="27">
        <f>$V$11</f>
        <v>83.333333333333343</v>
      </c>
      <c r="T136" s="21">
        <f>$V$12</f>
        <v>12.12121212121211</v>
      </c>
      <c r="V136" s="58">
        <f t="shared" si="25"/>
        <v>11.605347819287298</v>
      </c>
      <c r="W136" s="61">
        <f t="shared" si="26"/>
        <v>82.131076120592169</v>
      </c>
      <c r="Y136" s="10">
        <f t="shared" si="39"/>
        <v>2360</v>
      </c>
      <c r="Z136" s="11">
        <f t="shared" si="40"/>
        <v>82.131076120592169</v>
      </c>
      <c r="AA136" s="12">
        <f t="shared" si="41"/>
        <v>1.7450305200418181E-2</v>
      </c>
      <c r="AB136" s="11">
        <f t="shared" si="42"/>
        <v>11.605347819287298</v>
      </c>
      <c r="AC136" s="12">
        <f t="shared" si="43"/>
        <v>-1.6743135746529747E-2</v>
      </c>
      <c r="AD136" s="27">
        <f>$V$11</f>
        <v>83.333333333333343</v>
      </c>
      <c r="AE136" s="21">
        <f>$V$12</f>
        <v>12.12121212121211</v>
      </c>
      <c r="AK136" s="10">
        <f t="shared" si="44"/>
        <v>2360</v>
      </c>
      <c r="AL136" s="11">
        <f t="shared" si="46"/>
        <v>43.198894375825738</v>
      </c>
      <c r="AM136" s="12">
        <f t="shared" si="45"/>
        <v>4.3198690232008924E-2</v>
      </c>
      <c r="AN136" s="11">
        <f t="shared" si="47"/>
        <v>4.7256722599809817E-6</v>
      </c>
      <c r="AO136" s="12">
        <f t="shared" si="48"/>
        <v>-3.2139796185360954E-8</v>
      </c>
      <c r="AP136" s="31">
        <f t="shared" si="29"/>
        <v>50</v>
      </c>
      <c r="AQ136" s="21">
        <f t="shared" si="30"/>
        <v>1</v>
      </c>
    </row>
    <row r="137" spans="2:43" s="2" customFormat="1" ht="17.25" customHeight="1" x14ac:dyDescent="0.25">
      <c r="B137" s="10">
        <f t="shared" si="31"/>
        <v>2380</v>
      </c>
      <c r="C137" s="11">
        <f t="shared" si="32"/>
        <v>36.879098022735398</v>
      </c>
      <c r="D137" s="12">
        <f t="shared" si="27"/>
        <v>-0.23143384220317365</v>
      </c>
      <c r="E137" s="11">
        <f t="shared" si="33"/>
        <v>23.638077466670197</v>
      </c>
      <c r="F137" s="12">
        <f t="shared" si="28"/>
        <v>-0.13232033484123296</v>
      </c>
      <c r="G137" s="31">
        <f>$J$12</f>
        <v>50.000000000000043</v>
      </c>
      <c r="H137" s="21">
        <f>$J$13</f>
        <v>18</v>
      </c>
      <c r="N137" s="10">
        <f t="shared" si="34"/>
        <v>2380</v>
      </c>
      <c r="O137" s="11">
        <f t="shared" si="35"/>
        <v>82.480082224600537</v>
      </c>
      <c r="P137" s="12">
        <f t="shared" si="36"/>
        <v>2.0431445188049652E-2</v>
      </c>
      <c r="Q137" s="11">
        <f t="shared" si="37"/>
        <v>11.270485104356702</v>
      </c>
      <c r="R137" s="12">
        <f t="shared" si="38"/>
        <v>-1.1539864693498769E-2</v>
      </c>
      <c r="S137" s="27">
        <f>$V$11</f>
        <v>83.333333333333343</v>
      </c>
      <c r="T137" s="21">
        <f>$V$12</f>
        <v>12.12121212121211</v>
      </c>
      <c r="V137" s="58">
        <f t="shared" si="25"/>
        <v>11.270485104356702</v>
      </c>
      <c r="W137" s="61">
        <f t="shared" si="26"/>
        <v>82.480082224600537</v>
      </c>
      <c r="Y137" s="10">
        <f t="shared" si="39"/>
        <v>2380</v>
      </c>
      <c r="Z137" s="11">
        <f t="shared" si="40"/>
        <v>82.480082224600537</v>
      </c>
      <c r="AA137" s="12">
        <f t="shared" si="41"/>
        <v>2.0431445188049652E-2</v>
      </c>
      <c r="AB137" s="11">
        <f t="shared" si="42"/>
        <v>11.270485104356702</v>
      </c>
      <c r="AC137" s="12">
        <f t="shared" si="43"/>
        <v>-1.1539864693498769E-2</v>
      </c>
      <c r="AD137" s="27">
        <f>$V$11</f>
        <v>83.333333333333343</v>
      </c>
      <c r="AE137" s="21">
        <f>$V$12</f>
        <v>12.12121212121211</v>
      </c>
      <c r="AK137" s="10">
        <f t="shared" si="44"/>
        <v>2380</v>
      </c>
      <c r="AL137" s="11">
        <f t="shared" si="46"/>
        <v>44.062868180465919</v>
      </c>
      <c r="AM137" s="12">
        <f t="shared" si="45"/>
        <v>4.4062688277224114E-2</v>
      </c>
      <c r="AN137" s="11">
        <f t="shared" si="47"/>
        <v>4.0828763362737628E-6</v>
      </c>
      <c r="AO137" s="12">
        <f t="shared" si="48"/>
        <v>-2.4240575011313692E-8</v>
      </c>
      <c r="AP137" s="31">
        <f t="shared" si="29"/>
        <v>50</v>
      </c>
      <c r="AQ137" s="21">
        <f t="shared" si="30"/>
        <v>1</v>
      </c>
    </row>
    <row r="138" spans="2:43" s="2" customFormat="1" ht="17.25" customHeight="1" x14ac:dyDescent="0.25">
      <c r="B138" s="10">
        <f t="shared" si="31"/>
        <v>2400</v>
      </c>
      <c r="C138" s="11">
        <f t="shared" si="32"/>
        <v>32.250421178671928</v>
      </c>
      <c r="D138" s="12">
        <f t="shared" si="27"/>
        <v>-0.14567814013206803</v>
      </c>
      <c r="E138" s="11">
        <f t="shared" si="33"/>
        <v>20.991670769845538</v>
      </c>
      <c r="F138" s="12">
        <f t="shared" si="28"/>
        <v>-0.17637377546845756</v>
      </c>
      <c r="G138" s="31">
        <f>$J$12</f>
        <v>50.000000000000043</v>
      </c>
      <c r="H138" s="21">
        <f>$J$13</f>
        <v>18</v>
      </c>
      <c r="N138" s="10">
        <f t="shared" si="34"/>
        <v>2400</v>
      </c>
      <c r="O138" s="11">
        <f t="shared" si="35"/>
        <v>82.888711128361535</v>
      </c>
      <c r="P138" s="12">
        <f t="shared" si="36"/>
        <v>2.1279609553018303E-2</v>
      </c>
      <c r="Q138" s="11">
        <f t="shared" si="37"/>
        <v>11.039687810486726</v>
      </c>
      <c r="R138" s="12">
        <f t="shared" si="38"/>
        <v>-5.8901884037987351E-3</v>
      </c>
      <c r="S138" s="27">
        <f>$V$11</f>
        <v>83.333333333333343</v>
      </c>
      <c r="T138" s="21">
        <f>$V$12</f>
        <v>12.12121212121211</v>
      </c>
      <c r="V138" s="58">
        <f t="shared" si="25"/>
        <v>11.039687810486726</v>
      </c>
      <c r="W138" s="61">
        <f t="shared" si="26"/>
        <v>82.888711128361535</v>
      </c>
      <c r="Y138" s="10">
        <f t="shared" si="39"/>
        <v>2400</v>
      </c>
      <c r="Z138" s="11">
        <f t="shared" si="40"/>
        <v>82.888711128361535</v>
      </c>
      <c r="AA138" s="12">
        <f t="shared" si="41"/>
        <v>2.1279609553018303E-2</v>
      </c>
      <c r="AB138" s="11">
        <f t="shared" si="42"/>
        <v>11.039687810486726</v>
      </c>
      <c r="AC138" s="12">
        <f t="shared" si="43"/>
        <v>-5.8901884037987351E-3</v>
      </c>
      <c r="AD138" s="27">
        <f>$V$11</f>
        <v>83.333333333333343</v>
      </c>
      <c r="AE138" s="21">
        <f>$V$12</f>
        <v>12.12121212121211</v>
      </c>
      <c r="AK138" s="10">
        <f t="shared" si="44"/>
        <v>2400</v>
      </c>
      <c r="AL138" s="11">
        <f t="shared" si="46"/>
        <v>44.944121946010405</v>
      </c>
      <c r="AM138" s="12">
        <f t="shared" si="45"/>
        <v>4.4943960234145645E-2</v>
      </c>
      <c r="AN138" s="11">
        <f t="shared" si="47"/>
        <v>3.5980648360474892E-6</v>
      </c>
      <c r="AO138" s="12">
        <f t="shared" si="48"/>
        <v>-1.8191377041404186E-8</v>
      </c>
      <c r="AP138" s="31">
        <f t="shared" si="29"/>
        <v>50</v>
      </c>
      <c r="AQ138" s="21">
        <f t="shared" si="30"/>
        <v>1</v>
      </c>
    </row>
    <row r="139" spans="2:43" s="2" customFormat="1" ht="17.25" customHeight="1" x14ac:dyDescent="0.25">
      <c r="B139" s="10">
        <f t="shared" si="31"/>
        <v>2420</v>
      </c>
      <c r="C139" s="11">
        <f t="shared" si="32"/>
        <v>29.336858376030566</v>
      </c>
      <c r="D139" s="12">
        <f t="shared" si="27"/>
        <v>-2.9316801450304908E-2</v>
      </c>
      <c r="E139" s="11">
        <f t="shared" si="33"/>
        <v>17.464195260476387</v>
      </c>
      <c r="F139" s="12">
        <f t="shared" si="28"/>
        <v>-0.18347430624290428</v>
      </c>
      <c r="G139" s="31">
        <f>$J$12</f>
        <v>50.000000000000043</v>
      </c>
      <c r="H139" s="21">
        <f>$J$13</f>
        <v>18</v>
      </c>
      <c r="N139" s="10">
        <f t="shared" si="34"/>
        <v>2420</v>
      </c>
      <c r="O139" s="11">
        <f t="shared" si="35"/>
        <v>83.314303319421896</v>
      </c>
      <c r="P139" s="12">
        <f t="shared" si="36"/>
        <v>2.0128370517459609E-2</v>
      </c>
      <c r="Q139" s="11">
        <f t="shared" si="37"/>
        <v>10.921884042410751</v>
      </c>
      <c r="R139" s="12">
        <f t="shared" si="38"/>
        <v>-2.494123263196979E-4</v>
      </c>
      <c r="S139" s="27">
        <f>$V$11</f>
        <v>83.333333333333343</v>
      </c>
      <c r="T139" s="21">
        <f>$V$12</f>
        <v>12.12121212121211</v>
      </c>
      <c r="V139" s="58">
        <f t="shared" si="25"/>
        <v>10.921884042410751</v>
      </c>
      <c r="W139" s="61">
        <f t="shared" si="26"/>
        <v>83.314303319421896</v>
      </c>
      <c r="Y139" s="10">
        <f t="shared" si="39"/>
        <v>2420</v>
      </c>
      <c r="Z139" s="11">
        <f t="shared" si="40"/>
        <v>83.314303319421896</v>
      </c>
      <c r="AA139" s="12">
        <f t="shared" si="41"/>
        <v>2.0128370517459609E-2</v>
      </c>
      <c r="AB139" s="11">
        <f t="shared" si="42"/>
        <v>10.921884042410751</v>
      </c>
      <c r="AC139" s="12">
        <f t="shared" si="43"/>
        <v>-2.494123263196979E-4</v>
      </c>
      <c r="AD139" s="27">
        <f>$V$11</f>
        <v>83.333333333333343</v>
      </c>
      <c r="AE139" s="21">
        <f>$V$12</f>
        <v>12.12121212121211</v>
      </c>
      <c r="AK139" s="10">
        <f t="shared" si="44"/>
        <v>2420</v>
      </c>
      <c r="AL139" s="11">
        <f t="shared" si="46"/>
        <v>45.843001150693318</v>
      </c>
      <c r="AM139" s="12">
        <f t="shared" si="45"/>
        <v>4.5842852883549272E-2</v>
      </c>
      <c r="AN139" s="11">
        <f t="shared" si="47"/>
        <v>3.2342372952194054E-6</v>
      </c>
      <c r="AO139" s="12">
        <f t="shared" si="48"/>
        <v>-1.3444720714611829E-8</v>
      </c>
      <c r="AP139" s="31">
        <f t="shared" si="29"/>
        <v>50</v>
      </c>
      <c r="AQ139" s="21">
        <f t="shared" si="30"/>
        <v>1</v>
      </c>
    </row>
    <row r="140" spans="2:43" s="2" customFormat="1" ht="17.25" customHeight="1" x14ac:dyDescent="0.25">
      <c r="B140" s="10">
        <f t="shared" si="31"/>
        <v>2440</v>
      </c>
      <c r="C140" s="11">
        <f t="shared" si="32"/>
        <v>28.750522347024468</v>
      </c>
      <c r="D140" s="12">
        <f t="shared" si="27"/>
        <v>0.10279630062959944</v>
      </c>
      <c r="E140" s="11">
        <f t="shared" si="33"/>
        <v>13.794709135618302</v>
      </c>
      <c r="F140" s="12">
        <f t="shared" si="28"/>
        <v>-0.15129105145036936</v>
      </c>
      <c r="G140" s="31">
        <f>$J$12</f>
        <v>50.000000000000043</v>
      </c>
      <c r="H140" s="21">
        <f>$J$13</f>
        <v>18</v>
      </c>
      <c r="N140" s="10">
        <f t="shared" si="34"/>
        <v>2440</v>
      </c>
      <c r="O140" s="11">
        <f t="shared" si="35"/>
        <v>83.716870729771088</v>
      </c>
      <c r="P140" s="12">
        <f t="shared" si="36"/>
        <v>1.7245359676169553E-2</v>
      </c>
      <c r="Q140" s="11">
        <f t="shared" si="37"/>
        <v>10.916895795884358</v>
      </c>
      <c r="R140" s="12">
        <f t="shared" si="38"/>
        <v>5.0244453488828E-3</v>
      </c>
      <c r="S140" s="27">
        <f>$V$11</f>
        <v>83.333333333333343</v>
      </c>
      <c r="T140" s="21">
        <f>$V$12</f>
        <v>12.12121212121211</v>
      </c>
      <c r="V140" s="58">
        <f t="shared" si="25"/>
        <v>10.916895795884358</v>
      </c>
      <c r="W140" s="61">
        <f t="shared" si="26"/>
        <v>83.716870729771088</v>
      </c>
      <c r="Y140" s="10">
        <f t="shared" si="39"/>
        <v>2440</v>
      </c>
      <c r="Z140" s="11">
        <f t="shared" si="40"/>
        <v>83.716870729771088</v>
      </c>
      <c r="AA140" s="12">
        <f t="shared" si="41"/>
        <v>1.7245359676169553E-2</v>
      </c>
      <c r="AB140" s="11">
        <f t="shared" si="42"/>
        <v>10.916895795884358</v>
      </c>
      <c r="AC140" s="12">
        <f t="shared" si="43"/>
        <v>5.0244453488828E-3</v>
      </c>
      <c r="AD140" s="27">
        <f>$V$11</f>
        <v>83.333333333333343</v>
      </c>
      <c r="AE140" s="21">
        <f>$V$12</f>
        <v>12.12121212121211</v>
      </c>
      <c r="AK140" s="10">
        <f t="shared" si="44"/>
        <v>2440</v>
      </c>
      <c r="AL140" s="11">
        <f t="shared" si="46"/>
        <v>46.759858208364307</v>
      </c>
      <c r="AM140" s="12">
        <f t="shared" si="45"/>
        <v>4.6759719549351653E-2</v>
      </c>
      <c r="AN140" s="11">
        <f t="shared" si="47"/>
        <v>2.965342880927169E-6</v>
      </c>
      <c r="AO140" s="12">
        <f t="shared" si="48"/>
        <v>-9.608131395021532E-9</v>
      </c>
      <c r="AP140" s="31">
        <f t="shared" si="29"/>
        <v>50</v>
      </c>
      <c r="AQ140" s="21">
        <f t="shared" si="30"/>
        <v>1</v>
      </c>
    </row>
    <row r="141" spans="2:43" s="2" customFormat="1" ht="17.25" customHeight="1" x14ac:dyDescent="0.25">
      <c r="B141" s="10">
        <f t="shared" si="31"/>
        <v>2460</v>
      </c>
      <c r="C141" s="11">
        <f t="shared" si="32"/>
        <v>30.806448359616457</v>
      </c>
      <c r="D141" s="12">
        <f t="shared" si="27"/>
        <v>0.23298868070491491</v>
      </c>
      <c r="E141" s="11">
        <f t="shared" si="33"/>
        <v>10.768888106610914</v>
      </c>
      <c r="F141" s="12">
        <f t="shared" si="28"/>
        <v>-0.10130419004477731</v>
      </c>
      <c r="G141" s="31">
        <f>$J$12</f>
        <v>50.000000000000043</v>
      </c>
      <c r="H141" s="21">
        <f>$J$13</f>
        <v>18</v>
      </c>
      <c r="N141" s="10">
        <f t="shared" si="34"/>
        <v>2460</v>
      </c>
      <c r="O141" s="11">
        <f t="shared" si="35"/>
        <v>84.061777923294486</v>
      </c>
      <c r="P141" s="12">
        <f t="shared" si="36"/>
        <v>1.2991180211330833E-2</v>
      </c>
      <c r="Q141" s="11">
        <f t="shared" si="37"/>
        <v>11.017384702862014</v>
      </c>
      <c r="R141" s="12">
        <f t="shared" si="38"/>
        <v>9.6306651387845221E-3</v>
      </c>
      <c r="S141" s="27">
        <f>$V$11</f>
        <v>83.333333333333343</v>
      </c>
      <c r="T141" s="21">
        <f>$V$12</f>
        <v>12.12121212121211</v>
      </c>
      <c r="V141" s="58">
        <f t="shared" si="25"/>
        <v>11.017384702862014</v>
      </c>
      <c r="W141" s="61">
        <f t="shared" si="26"/>
        <v>84.061777923294486</v>
      </c>
      <c r="Y141" s="10">
        <f t="shared" si="39"/>
        <v>2460</v>
      </c>
      <c r="Z141" s="11">
        <f t="shared" si="40"/>
        <v>84.061777923294486</v>
      </c>
      <c r="AA141" s="12">
        <f t="shared" si="41"/>
        <v>1.2991180211330833E-2</v>
      </c>
      <c r="AB141" s="11">
        <f t="shared" si="42"/>
        <v>11.017384702862014</v>
      </c>
      <c r="AC141" s="12">
        <f t="shared" si="43"/>
        <v>9.6306651387845221E-3</v>
      </c>
      <c r="AD141" s="27">
        <f>$V$11</f>
        <v>83.333333333333343</v>
      </c>
      <c r="AE141" s="21">
        <f>$V$12</f>
        <v>12.12121212121211</v>
      </c>
      <c r="AK141" s="10">
        <f t="shared" si="44"/>
        <v>2460</v>
      </c>
      <c r="AL141" s="11">
        <f t="shared" si="46"/>
        <v>47.695052599351342</v>
      </c>
      <c r="AM141" s="12">
        <f t="shared" si="45"/>
        <v>4.7694920332373304E-2</v>
      </c>
      <c r="AN141" s="11">
        <f t="shared" si="47"/>
        <v>2.7731802530267385E-6</v>
      </c>
      <c r="AO141" s="12">
        <f t="shared" si="48"/>
        <v>-6.3920346157441816E-9</v>
      </c>
      <c r="AP141" s="31">
        <f t="shared" si="29"/>
        <v>50</v>
      </c>
      <c r="AQ141" s="21">
        <f t="shared" si="30"/>
        <v>1</v>
      </c>
    </row>
    <row r="142" spans="2:43" s="2" customFormat="1" ht="17.25" customHeight="1" x14ac:dyDescent="0.25">
      <c r="B142" s="10">
        <f t="shared" si="31"/>
        <v>2480</v>
      </c>
      <c r="C142" s="11">
        <f t="shared" si="32"/>
        <v>35.466221973714752</v>
      </c>
      <c r="D142" s="12">
        <f t="shared" si="27"/>
        <v>0.34563672261015749</v>
      </c>
      <c r="E142" s="11">
        <f t="shared" si="33"/>
        <v>8.7428043057153673</v>
      </c>
      <c r="F142" s="12">
        <f t="shared" si="28"/>
        <v>-5.589467151239369E-2</v>
      </c>
      <c r="G142" s="31">
        <f>$J$12</f>
        <v>50.000000000000043</v>
      </c>
      <c r="H142" s="21">
        <f>$J$13</f>
        <v>18</v>
      </c>
      <c r="N142" s="10">
        <f t="shared" si="34"/>
        <v>2480</v>
      </c>
      <c r="O142" s="11">
        <f t="shared" si="35"/>
        <v>84.321601527521096</v>
      </c>
      <c r="P142" s="12">
        <f t="shared" si="36"/>
        <v>7.7913379053416165E-3</v>
      </c>
      <c r="Q142" s="11">
        <f t="shared" si="37"/>
        <v>11.209998005637704</v>
      </c>
      <c r="R142" s="12">
        <f t="shared" si="38"/>
        <v>1.3294181383055825E-2</v>
      </c>
      <c r="S142" s="27">
        <f>$V$11</f>
        <v>83.333333333333343</v>
      </c>
      <c r="T142" s="21">
        <f>$V$12</f>
        <v>12.12121212121211</v>
      </c>
      <c r="V142" s="58">
        <f t="shared" si="25"/>
        <v>11.209998005637704</v>
      </c>
      <c r="W142" s="61">
        <f t="shared" si="26"/>
        <v>84.321601527521096</v>
      </c>
      <c r="Y142" s="10">
        <f t="shared" si="39"/>
        <v>2480</v>
      </c>
      <c r="Z142" s="11">
        <f t="shared" si="40"/>
        <v>84.321601527521096</v>
      </c>
      <c r="AA142" s="12">
        <f t="shared" si="41"/>
        <v>7.7913379053416165E-3</v>
      </c>
      <c r="AB142" s="11">
        <f t="shared" si="42"/>
        <v>11.209998005637704</v>
      </c>
      <c r="AC142" s="12">
        <f t="shared" si="43"/>
        <v>1.3294181383055825E-2</v>
      </c>
      <c r="AD142" s="27">
        <f>$V$11</f>
        <v>83.333333333333343</v>
      </c>
      <c r="AE142" s="21">
        <f>$V$12</f>
        <v>12.12121212121211</v>
      </c>
      <c r="AK142" s="10">
        <f t="shared" si="44"/>
        <v>2480</v>
      </c>
      <c r="AL142" s="11">
        <f t="shared" si="46"/>
        <v>48.648951005998811</v>
      </c>
      <c r="AM142" s="12">
        <f t="shared" si="45"/>
        <v>4.8648822313004124E-2</v>
      </c>
      <c r="AN142" s="11">
        <f t="shared" si="47"/>
        <v>2.6453395607118548E-6</v>
      </c>
      <c r="AO142" s="12">
        <f t="shared" si="48"/>
        <v>-3.57398335229132E-9</v>
      </c>
      <c r="AP142" s="31">
        <f t="shared" si="29"/>
        <v>50</v>
      </c>
      <c r="AQ142" s="21">
        <f t="shared" si="30"/>
        <v>1</v>
      </c>
    </row>
    <row r="143" spans="2:43" s="2" customFormat="1" ht="17.25" customHeight="1" x14ac:dyDescent="0.25">
      <c r="B143" s="10">
        <f t="shared" si="31"/>
        <v>2500</v>
      </c>
      <c r="C143" s="11">
        <f t="shared" si="32"/>
        <v>42.378956425917906</v>
      </c>
      <c r="D143" s="12">
        <f t="shared" si="27"/>
        <v>0.42411637833577781</v>
      </c>
      <c r="E143" s="11">
        <f t="shared" si="33"/>
        <v>7.6249108754674939</v>
      </c>
      <c r="F143" s="12">
        <f t="shared" si="28"/>
        <v>-2.2188215266418232E-2</v>
      </c>
      <c r="G143" s="31">
        <f>$J$12</f>
        <v>50.000000000000043</v>
      </c>
      <c r="H143" s="21">
        <f>$J$13</f>
        <v>18</v>
      </c>
      <c r="N143" s="10">
        <f t="shared" si="34"/>
        <v>2500</v>
      </c>
      <c r="O143" s="11">
        <f t="shared" si="35"/>
        <v>84.477428285627923</v>
      </c>
      <c r="P143" s="12">
        <f t="shared" si="36"/>
        <v>2.1167902495163871E-3</v>
      </c>
      <c r="Q143" s="11">
        <f t="shared" si="37"/>
        <v>11.475881633298821</v>
      </c>
      <c r="R143" s="12">
        <f t="shared" si="38"/>
        <v>1.5755397899744672E-2</v>
      </c>
      <c r="S143" s="27">
        <f>$V$11</f>
        <v>83.333333333333343</v>
      </c>
      <c r="T143" s="21">
        <f>$V$12</f>
        <v>12.12121212121211</v>
      </c>
      <c r="V143" s="58">
        <f t="shared" si="25"/>
        <v>11.475881633298821</v>
      </c>
      <c r="W143" s="61">
        <f t="shared" si="26"/>
        <v>84.477428285627923</v>
      </c>
      <c r="Y143" s="10">
        <f t="shared" si="39"/>
        <v>2500</v>
      </c>
      <c r="Z143" s="11">
        <f t="shared" si="40"/>
        <v>84.477428285627923</v>
      </c>
      <c r="AA143" s="12">
        <f t="shared" si="41"/>
        <v>2.1167902495163871E-3</v>
      </c>
      <c r="AB143" s="11">
        <f t="shared" si="42"/>
        <v>11.475881633298821</v>
      </c>
      <c r="AC143" s="12">
        <f t="shared" si="43"/>
        <v>1.5755397899744672E-2</v>
      </c>
      <c r="AD143" s="27">
        <f>$V$11</f>
        <v>83.333333333333343</v>
      </c>
      <c r="AE143" s="21">
        <f>$V$12</f>
        <v>12.12121212121211</v>
      </c>
      <c r="AK143" s="10">
        <f t="shared" si="44"/>
        <v>2500</v>
      </c>
      <c r="AL143" s="11">
        <f t="shared" si="46"/>
        <v>49.621927452258895</v>
      </c>
      <c r="AM143" s="12">
        <f t="shared" si="45"/>
        <v>4.9621799732369978E-2</v>
      </c>
      <c r="AN143" s="11">
        <f t="shared" si="47"/>
        <v>2.5738598936660285E-6</v>
      </c>
      <c r="AO143" s="12">
        <f t="shared" si="48"/>
        <v>-9.7310576752696917E-10</v>
      </c>
      <c r="AP143" s="31">
        <f t="shared" si="29"/>
        <v>50</v>
      </c>
      <c r="AQ143" s="21">
        <f t="shared" si="30"/>
        <v>1</v>
      </c>
    </row>
    <row r="144" spans="2:43" s="2" customFormat="1" ht="17.25" customHeight="1" x14ac:dyDescent="0.25">
      <c r="B144" s="10">
        <f t="shared" si="31"/>
        <v>2520</v>
      </c>
      <c r="C144" s="11">
        <f t="shared" si="32"/>
        <v>50.86128399263346</v>
      </c>
      <c r="D144" s="12">
        <f t="shared" si="27"/>
        <v>0.44971614447237779</v>
      </c>
      <c r="E144" s="11">
        <f t="shared" si="33"/>
        <v>7.1811465701391288</v>
      </c>
      <c r="F144" s="12">
        <f t="shared" si="28"/>
        <v>2.032492968884414E-3</v>
      </c>
      <c r="G144" s="31">
        <f>$J$12</f>
        <v>50.000000000000043</v>
      </c>
      <c r="H144" s="21">
        <f>$J$13</f>
        <v>18</v>
      </c>
      <c r="N144" s="10">
        <f t="shared" si="34"/>
        <v>2520</v>
      </c>
      <c r="O144" s="11">
        <f t="shared" si="35"/>
        <v>84.519764090618253</v>
      </c>
      <c r="P144" s="12">
        <f t="shared" si="36"/>
        <v>-3.5340109998301394E-3</v>
      </c>
      <c r="Q144" s="11">
        <f t="shared" si="37"/>
        <v>11.790989591293714</v>
      </c>
      <c r="R144" s="12">
        <f t="shared" si="38"/>
        <v>1.6787031251924489E-2</v>
      </c>
      <c r="S144" s="27">
        <f>$V$11</f>
        <v>83.333333333333343</v>
      </c>
      <c r="T144" s="21">
        <f>$V$12</f>
        <v>12.12121212121211</v>
      </c>
      <c r="V144" s="58">
        <f t="shared" ref="V144:V207" si="49">Q144</f>
        <v>11.790989591293714</v>
      </c>
      <c r="W144" s="61">
        <f t="shared" ref="W144:W207" si="50">O144</f>
        <v>84.519764090618253</v>
      </c>
      <c r="Y144" s="10">
        <f t="shared" si="39"/>
        <v>2520</v>
      </c>
      <c r="Z144" s="11">
        <f t="shared" si="40"/>
        <v>84.519764090618253</v>
      </c>
      <c r="AA144" s="12">
        <f t="shared" si="41"/>
        <v>-3.5340109998301394E-3</v>
      </c>
      <c r="AB144" s="11">
        <f t="shared" si="42"/>
        <v>11.790989591293714</v>
      </c>
      <c r="AC144" s="12">
        <f t="shared" si="43"/>
        <v>1.6787031251924489E-2</v>
      </c>
      <c r="AD144" s="27">
        <f>$V$11</f>
        <v>83.333333333333343</v>
      </c>
      <c r="AE144" s="21">
        <f>$V$12</f>
        <v>12.12121212121211</v>
      </c>
      <c r="AK144" s="10">
        <f t="shared" si="44"/>
        <v>2520</v>
      </c>
      <c r="AL144" s="11">
        <f t="shared" si="46"/>
        <v>50.614363446906296</v>
      </c>
      <c r="AM144" s="12">
        <f t="shared" si="45"/>
        <v>5.0614234157688759E-2</v>
      </c>
      <c r="AN144" s="11">
        <f t="shared" si="47"/>
        <v>2.5543977783154891E-6</v>
      </c>
      <c r="AO144" s="12">
        <f t="shared" si="48"/>
        <v>1.5693286238556783E-9</v>
      </c>
      <c r="AP144" s="31">
        <f t="shared" si="29"/>
        <v>50</v>
      </c>
      <c r="AQ144" s="21">
        <f t="shared" si="30"/>
        <v>1</v>
      </c>
    </row>
    <row r="145" spans="2:43" s="2" customFormat="1" ht="17.25" customHeight="1" x14ac:dyDescent="0.25">
      <c r="B145" s="10">
        <f t="shared" si="31"/>
        <v>2540</v>
      </c>
      <c r="C145" s="11">
        <f t="shared" si="32"/>
        <v>59.85560688208102</v>
      </c>
      <c r="D145" s="12">
        <f t="shared" si="27"/>
        <v>0.41146116846223724</v>
      </c>
      <c r="E145" s="11">
        <f t="shared" si="33"/>
        <v>7.2217964295168171</v>
      </c>
      <c r="F145" s="12">
        <f t="shared" si="28"/>
        <v>2.037780208878015E-2</v>
      </c>
      <c r="G145" s="31">
        <f>$J$12</f>
        <v>50.000000000000043</v>
      </c>
      <c r="H145" s="21">
        <f>$J$13</f>
        <v>18</v>
      </c>
      <c r="N145" s="10">
        <f t="shared" si="34"/>
        <v>2540</v>
      </c>
      <c r="O145" s="11">
        <f t="shared" si="35"/>
        <v>84.449083870621649</v>
      </c>
      <c r="P145" s="12">
        <f t="shared" si="36"/>
        <v>-8.6590278611705374E-3</v>
      </c>
      <c r="Q145" s="11">
        <f t="shared" si="37"/>
        <v>12.126730216332204</v>
      </c>
      <c r="R145" s="12">
        <f t="shared" si="38"/>
        <v>1.6236486905307546E-2</v>
      </c>
      <c r="S145" s="27">
        <f>$V$11</f>
        <v>83.333333333333343</v>
      </c>
      <c r="T145" s="21">
        <f>$V$12</f>
        <v>12.12121212121211</v>
      </c>
      <c r="V145" s="58">
        <f t="shared" si="49"/>
        <v>12.126730216332204</v>
      </c>
      <c r="W145" s="61">
        <f t="shared" si="50"/>
        <v>84.449083870621649</v>
      </c>
      <c r="Y145" s="10">
        <f t="shared" si="39"/>
        <v>2540</v>
      </c>
      <c r="Z145" s="11">
        <f t="shared" si="40"/>
        <v>84.449083870621649</v>
      </c>
      <c r="AA145" s="12">
        <f t="shared" si="41"/>
        <v>-8.6590278611705374E-3</v>
      </c>
      <c r="AB145" s="11">
        <f t="shared" si="42"/>
        <v>12.126730216332204</v>
      </c>
      <c r="AC145" s="12">
        <f t="shared" si="43"/>
        <v>1.6236486905307546E-2</v>
      </c>
      <c r="AD145" s="27">
        <f>$V$11</f>
        <v>83.333333333333343</v>
      </c>
      <c r="AE145" s="21">
        <f>$V$12</f>
        <v>12.12121212121211</v>
      </c>
      <c r="AK145" s="10">
        <f t="shared" si="44"/>
        <v>2540</v>
      </c>
      <c r="AL145" s="11">
        <f t="shared" si="46"/>
        <v>51.626648130060069</v>
      </c>
      <c r="AM145" s="12">
        <f t="shared" si="45"/>
        <v>5.162651463468125E-2</v>
      </c>
      <c r="AN145" s="11">
        <f t="shared" si="47"/>
        <v>2.5857843507926027E-6</v>
      </c>
      <c r="AO145" s="12">
        <f t="shared" si="48"/>
        <v>4.2061612789553786E-9</v>
      </c>
      <c r="AP145" s="31">
        <f t="shared" si="29"/>
        <v>50</v>
      </c>
      <c r="AQ145" s="21">
        <f t="shared" si="30"/>
        <v>1</v>
      </c>
    </row>
    <row r="146" spans="2:43" s="2" customFormat="1" ht="17.25" customHeight="1" x14ac:dyDescent="0.25">
      <c r="B146" s="10">
        <f t="shared" si="31"/>
        <v>2560</v>
      </c>
      <c r="C146" s="11">
        <f t="shared" si="32"/>
        <v>68.084830251325769</v>
      </c>
      <c r="D146" s="12">
        <f t="shared" ref="D146:D209" si="51">$C$8*C146*(1-C146/$C$9)-$C$10*C146*E146/(1+$C$13*C146)</f>
        <v>0.31926702555582398</v>
      </c>
      <c r="E146" s="11">
        <f t="shared" si="33"/>
        <v>7.6293524712924201</v>
      </c>
      <c r="F146" s="12">
        <f t="shared" ref="F146:F209" si="52">$C$11*C146*E146/(1+$C$13*C146)-$C$12*E146</f>
        <v>3.5339910178907696E-2</v>
      </c>
      <c r="G146" s="31">
        <f>$J$12</f>
        <v>50.000000000000043</v>
      </c>
      <c r="H146" s="21">
        <f>$J$13</f>
        <v>18</v>
      </c>
      <c r="N146" s="10">
        <f t="shared" si="34"/>
        <v>2560</v>
      </c>
      <c r="O146" s="11">
        <f t="shared" si="35"/>
        <v>84.275903313398246</v>
      </c>
      <c r="P146" s="12">
        <f t="shared" si="36"/>
        <v>-1.2787835665765135E-2</v>
      </c>
      <c r="Q146" s="11">
        <f t="shared" si="37"/>
        <v>12.451459954438356</v>
      </c>
      <c r="R146" s="12">
        <f t="shared" si="38"/>
        <v>1.4083646833240371E-2</v>
      </c>
      <c r="S146" s="27">
        <f>$V$11</f>
        <v>83.333333333333343</v>
      </c>
      <c r="T146" s="21">
        <f>$V$12</f>
        <v>12.12121212121211</v>
      </c>
      <c r="V146" s="58">
        <f t="shared" si="49"/>
        <v>12.451459954438356</v>
      </c>
      <c r="W146" s="61">
        <f t="shared" si="50"/>
        <v>84.275903313398246</v>
      </c>
      <c r="Y146" s="10">
        <f t="shared" si="39"/>
        <v>2560</v>
      </c>
      <c r="Z146" s="11">
        <f t="shared" si="40"/>
        <v>84.275903313398246</v>
      </c>
      <c r="AA146" s="12">
        <f t="shared" si="41"/>
        <v>-1.2787835665765135E-2</v>
      </c>
      <c r="AB146" s="11">
        <f t="shared" si="42"/>
        <v>12.451459954438356</v>
      </c>
      <c r="AC146" s="12">
        <f t="shared" si="43"/>
        <v>1.4083646833240371E-2</v>
      </c>
      <c r="AD146" s="27">
        <f>$V$11</f>
        <v>83.333333333333343</v>
      </c>
      <c r="AE146" s="21">
        <f>$V$12</f>
        <v>12.12121212121211</v>
      </c>
      <c r="AK146" s="10">
        <f t="shared" si="44"/>
        <v>2560</v>
      </c>
      <c r="AL146" s="11">
        <f t="shared" si="46"/>
        <v>52.659178422753691</v>
      </c>
      <c r="AM146" s="12">
        <f t="shared" si="45"/>
        <v>5.2659037827614261E-2</v>
      </c>
      <c r="AN146" s="11">
        <f t="shared" si="47"/>
        <v>2.6699075763717102E-6</v>
      </c>
      <c r="AO146" s="12">
        <f t="shared" si="48"/>
        <v>7.099760617834256E-9</v>
      </c>
      <c r="AP146" s="31">
        <f t="shared" si="29"/>
        <v>50</v>
      </c>
      <c r="AQ146" s="21">
        <f t="shared" si="30"/>
        <v>1</v>
      </c>
    </row>
    <row r="147" spans="2:43" s="2" customFormat="1" ht="17.25" customHeight="1" x14ac:dyDescent="0.25">
      <c r="B147" s="10">
        <f t="shared" si="31"/>
        <v>2580</v>
      </c>
      <c r="C147" s="11">
        <f t="shared" si="32"/>
        <v>74.470170762442251</v>
      </c>
      <c r="D147" s="12">
        <f t="shared" si="51"/>
        <v>0.20289944324371451</v>
      </c>
      <c r="E147" s="11">
        <f t="shared" si="33"/>
        <v>8.3361506748705736</v>
      </c>
      <c r="F147" s="12">
        <f t="shared" si="52"/>
        <v>4.8298003585007354E-2</v>
      </c>
      <c r="G147" s="31">
        <f>$J$12</f>
        <v>50.000000000000043</v>
      </c>
      <c r="H147" s="21">
        <f>$J$13</f>
        <v>18</v>
      </c>
      <c r="N147" s="10">
        <f t="shared" si="34"/>
        <v>2580</v>
      </c>
      <c r="O147" s="11">
        <f t="shared" si="35"/>
        <v>84.020146600082938</v>
      </c>
      <c r="P147" s="12">
        <f t="shared" si="36"/>
        <v>-1.5528748318702018E-2</v>
      </c>
      <c r="Q147" s="11">
        <f t="shared" si="37"/>
        <v>12.733132891103164</v>
      </c>
      <c r="R147" s="12">
        <f t="shared" si="38"/>
        <v>1.0494341516274153E-2</v>
      </c>
      <c r="S147" s="27">
        <f>$V$11</f>
        <v>83.333333333333343</v>
      </c>
      <c r="T147" s="21">
        <f>$V$12</f>
        <v>12.12121212121211</v>
      </c>
      <c r="V147" s="58">
        <f t="shared" si="49"/>
        <v>12.733132891103164</v>
      </c>
      <c r="W147" s="61">
        <f t="shared" si="50"/>
        <v>84.020146600082938</v>
      </c>
      <c r="Y147" s="10">
        <f t="shared" si="39"/>
        <v>2580</v>
      </c>
      <c r="Z147" s="11">
        <f t="shared" si="40"/>
        <v>84.020146600082938</v>
      </c>
      <c r="AA147" s="12">
        <f t="shared" si="41"/>
        <v>-1.5528748318702018E-2</v>
      </c>
      <c r="AB147" s="11">
        <f t="shared" si="42"/>
        <v>12.733132891103164</v>
      </c>
      <c r="AC147" s="12">
        <f t="shared" si="43"/>
        <v>1.0494341516274153E-2</v>
      </c>
      <c r="AD147" s="27">
        <f>$V$11</f>
        <v>83.333333333333343</v>
      </c>
      <c r="AE147" s="21">
        <f>$V$12</f>
        <v>12.12121212121211</v>
      </c>
      <c r="AK147" s="10">
        <f t="shared" si="44"/>
        <v>2580</v>
      </c>
      <c r="AL147" s="11">
        <f t="shared" si="46"/>
        <v>53.712359179305977</v>
      </c>
      <c r="AM147" s="12">
        <f t="shared" si="45"/>
        <v>5.3712208145373412E-2</v>
      </c>
      <c r="AN147" s="11">
        <f t="shared" si="47"/>
        <v>2.8119027887283955E-6</v>
      </c>
      <c r="AO147" s="12">
        <f t="shared" si="48"/>
        <v>1.043879312905195E-8</v>
      </c>
      <c r="AP147" s="31">
        <f t="shared" ref="AP147:AP210" si="53">$AR$10</f>
        <v>50</v>
      </c>
      <c r="AQ147" s="21">
        <f t="shared" ref="AQ147:AQ210" si="54">$AR$11</f>
        <v>1</v>
      </c>
    </row>
    <row r="148" spans="2:43" s="2" customFormat="1" ht="17.25" customHeight="1" x14ac:dyDescent="0.25">
      <c r="B148" s="10">
        <f t="shared" ref="B148:B211" si="55">+B147+$C$15</f>
        <v>2600</v>
      </c>
      <c r="C148" s="11">
        <f t="shared" ref="C148:C211" si="56">+C147+D147*$C$15</f>
        <v>78.528159627316541</v>
      </c>
      <c r="D148" s="12">
        <f t="shared" si="51"/>
        <v>9.3275276336653501E-2</v>
      </c>
      <c r="E148" s="11">
        <f t="shared" ref="E148:E211" si="57">+E147+F147*$C$15</f>
        <v>9.3021107465707207</v>
      </c>
      <c r="F148" s="12">
        <f t="shared" si="52"/>
        <v>5.9952020095369152E-2</v>
      </c>
      <c r="G148" s="31">
        <f>$J$12</f>
        <v>50.000000000000043</v>
      </c>
      <c r="H148" s="21">
        <f>$J$13</f>
        <v>18</v>
      </c>
      <c r="N148" s="10">
        <f t="shared" ref="N148:N168" si="58">+N147+$O$15</f>
        <v>2600</v>
      </c>
      <c r="O148" s="11">
        <f t="shared" ref="O148:O211" si="59">+O147+P147*$O$15</f>
        <v>83.709571633708904</v>
      </c>
      <c r="P148" s="12">
        <f t="shared" ref="P148:P211" si="60">$O$8*O148*(1-O148/$O$9)-$O$10*O148*Q148</f>
        <v>-1.6621791250129858E-2</v>
      </c>
      <c r="Q148" s="11">
        <f t="shared" ref="Q148:Q211" si="61">+Q147+R147*$O$15</f>
        <v>12.943019721428648</v>
      </c>
      <c r="R148" s="12">
        <f t="shared" ref="R148:R211" si="62">$O$11*O148*Q148-$O$12*Q148</f>
        <v>5.8435916900612117E-3</v>
      </c>
      <c r="S148" s="27">
        <f>$V$11</f>
        <v>83.333333333333343</v>
      </c>
      <c r="T148" s="21">
        <f>$V$12</f>
        <v>12.12121212121211</v>
      </c>
      <c r="V148" s="58">
        <f t="shared" si="49"/>
        <v>12.943019721428648</v>
      </c>
      <c r="W148" s="61">
        <f t="shared" si="50"/>
        <v>83.709571633708904</v>
      </c>
      <c r="Y148" s="10">
        <f t="shared" ref="Y148:Y211" si="63">+Y147+$O$15</f>
        <v>2600</v>
      </c>
      <c r="Z148" s="11">
        <f t="shared" ref="Z148:Z211" si="64">+Z147+AA147*$O$15</f>
        <v>83.709571633708904</v>
      </c>
      <c r="AA148" s="12">
        <f t="shared" ref="AA148:AA211" si="65">$O$8*Z148*(1-Z148/$O$9)-$O$10*Z148*AB148</f>
        <v>-1.6621791250129858E-2</v>
      </c>
      <c r="AB148" s="11">
        <f t="shared" ref="AB148:AB211" si="66">+AB147+AC147*$O$15</f>
        <v>12.943019721428648</v>
      </c>
      <c r="AC148" s="12">
        <f t="shared" ref="AC148:AC167" si="67">$O$11*Z148*AB148-$O$12*AB148</f>
        <v>5.8435916900612117E-3</v>
      </c>
      <c r="AD148" s="27">
        <f>$V$11</f>
        <v>83.333333333333343</v>
      </c>
      <c r="AE148" s="21">
        <f>$V$12</f>
        <v>12.12121212121211</v>
      </c>
      <c r="AK148" s="10">
        <f t="shared" ref="AK148:AK211" si="68">+AK147+$AL$15</f>
        <v>2600</v>
      </c>
      <c r="AL148" s="11">
        <f t="shared" si="46"/>
        <v>54.786603342213446</v>
      </c>
      <c r="AM148" s="12">
        <f t="shared" ref="AM148:AM211" si="69">$AL$8*AL148-$AL$9*AL148*AN148</f>
        <v>5.4786437849490353E-2</v>
      </c>
      <c r="AN148" s="11">
        <f t="shared" si="47"/>
        <v>3.0206786513094346E-6</v>
      </c>
      <c r="AO148" s="12">
        <f t="shared" si="48"/>
        <v>1.4458790528110527E-8</v>
      </c>
      <c r="AP148" s="31">
        <f t="shared" si="53"/>
        <v>50</v>
      </c>
      <c r="AQ148" s="21">
        <f t="shared" si="54"/>
        <v>1</v>
      </c>
    </row>
    <row r="149" spans="2:43" s="2" customFormat="1" ht="17.25" customHeight="1" x14ac:dyDescent="0.25">
      <c r="B149" s="10">
        <f t="shared" si="55"/>
        <v>2620</v>
      </c>
      <c r="C149" s="11">
        <f t="shared" si="56"/>
        <v>80.393665154049614</v>
      </c>
      <c r="D149" s="12">
        <f t="shared" si="51"/>
        <v>5.8956367326595815E-3</v>
      </c>
      <c r="E149" s="11">
        <f t="shared" si="57"/>
        <v>10.501151148478105</v>
      </c>
      <c r="F149" s="12">
        <f t="shared" si="52"/>
        <v>7.0617442316334378E-2</v>
      </c>
      <c r="G149" s="31">
        <f>$J$12</f>
        <v>50.000000000000043</v>
      </c>
      <c r="H149" s="21">
        <f>$J$13</f>
        <v>18</v>
      </c>
      <c r="N149" s="10">
        <f t="shared" si="58"/>
        <v>2620</v>
      </c>
      <c r="O149" s="11">
        <f t="shared" si="59"/>
        <v>83.377135808706313</v>
      </c>
      <c r="P149" s="12">
        <f t="shared" si="60"/>
        <v>-1.5984891888181169E-2</v>
      </c>
      <c r="Q149" s="11">
        <f t="shared" si="61"/>
        <v>13.059891555229871</v>
      </c>
      <c r="R149" s="12">
        <f t="shared" si="62"/>
        <v>6.8646669386596137E-4</v>
      </c>
      <c r="S149" s="27">
        <f>$V$11</f>
        <v>83.333333333333343</v>
      </c>
      <c r="T149" s="21">
        <f>$V$12</f>
        <v>12.12121212121211</v>
      </c>
      <c r="V149" s="58">
        <f t="shared" si="49"/>
        <v>13.059891555229871</v>
      </c>
      <c r="W149" s="61">
        <f t="shared" si="50"/>
        <v>83.377135808706313</v>
      </c>
      <c r="Y149" s="10">
        <f t="shared" si="63"/>
        <v>2620</v>
      </c>
      <c r="Z149" s="11">
        <f t="shared" si="64"/>
        <v>83.377135808706313</v>
      </c>
      <c r="AA149" s="12">
        <f t="shared" si="65"/>
        <v>-1.5984891888181169E-2</v>
      </c>
      <c r="AB149" s="11">
        <f t="shared" si="66"/>
        <v>13.059891555229871</v>
      </c>
      <c r="AC149" s="12">
        <f t="shared" si="67"/>
        <v>6.8646669386596137E-4</v>
      </c>
      <c r="AD149" s="27">
        <f>$V$11</f>
        <v>83.333333333333343</v>
      </c>
      <c r="AE149" s="21">
        <f>$V$12</f>
        <v>12.12121212121211</v>
      </c>
      <c r="AK149" s="10">
        <f t="shared" si="68"/>
        <v>2620</v>
      </c>
      <c r="AL149" s="11">
        <f t="shared" ref="AL149:AL212" si="70">+AL148+AM148*$AL$15</f>
        <v>55.882332099203254</v>
      </c>
      <c r="AM149" s="12">
        <f t="shared" si="69"/>
        <v>5.5882147136817016E-2</v>
      </c>
      <c r="AN149" s="11">
        <f t="shared" ref="AN149:AN212" si="71">+AN148+AO148*$AL$15</f>
        <v>3.3098544618716453E-6</v>
      </c>
      <c r="AO149" s="12">
        <f t="shared" ref="AO149:AO212" si="72">$AL$10*AL149*AN149-$AL$11*AN149</f>
        <v>1.9469663144758695E-8</v>
      </c>
      <c r="AP149" s="31">
        <f t="shared" si="53"/>
        <v>50</v>
      </c>
      <c r="AQ149" s="21">
        <f t="shared" si="54"/>
        <v>1</v>
      </c>
    </row>
    <row r="150" spans="2:43" s="2" customFormat="1" ht="17.25" customHeight="1" x14ac:dyDescent="0.25">
      <c r="B150" s="10">
        <f t="shared" si="55"/>
        <v>2640</v>
      </c>
      <c r="C150" s="11">
        <f t="shared" si="56"/>
        <v>80.511577888702803</v>
      </c>
      <c r="D150" s="12">
        <f t="shared" si="51"/>
        <v>-5.9149892852217056E-2</v>
      </c>
      <c r="E150" s="11">
        <f t="shared" si="57"/>
        <v>11.913499994804791</v>
      </c>
      <c r="F150" s="12">
        <f t="shared" si="52"/>
        <v>8.0321145978809794E-2</v>
      </c>
      <c r="G150" s="31">
        <f>$J$12</f>
        <v>50.000000000000043</v>
      </c>
      <c r="H150" s="21">
        <f>$J$13</f>
        <v>18</v>
      </c>
      <c r="N150" s="10">
        <f t="shared" si="58"/>
        <v>2640</v>
      </c>
      <c r="O150" s="11">
        <f t="shared" si="59"/>
        <v>83.057437970942686</v>
      </c>
      <c r="P150" s="12">
        <f t="shared" si="60"/>
        <v>-1.3737729891736938E-2</v>
      </c>
      <c r="Q150" s="11">
        <f t="shared" si="61"/>
        <v>13.07362088910719</v>
      </c>
      <c r="R150" s="12">
        <f t="shared" si="62"/>
        <v>-4.3283416475501379E-3</v>
      </c>
      <c r="S150" s="27">
        <f>$V$11</f>
        <v>83.333333333333343</v>
      </c>
      <c r="T150" s="21">
        <f>$V$12</f>
        <v>12.12121212121211</v>
      </c>
      <c r="V150" s="58">
        <f t="shared" si="49"/>
        <v>13.07362088910719</v>
      </c>
      <c r="W150" s="61">
        <f t="shared" si="50"/>
        <v>83.057437970942686</v>
      </c>
      <c r="Y150" s="10">
        <f t="shared" si="63"/>
        <v>2640</v>
      </c>
      <c r="Z150" s="11">
        <f t="shared" si="64"/>
        <v>83.057437970942686</v>
      </c>
      <c r="AA150" s="12">
        <f t="shared" si="65"/>
        <v>-1.3737729891736938E-2</v>
      </c>
      <c r="AB150" s="11">
        <f t="shared" si="66"/>
        <v>13.07362088910719</v>
      </c>
      <c r="AC150" s="12">
        <f t="shared" si="67"/>
        <v>-4.3283416475501379E-3</v>
      </c>
      <c r="AD150" s="27">
        <f>$V$11</f>
        <v>83.333333333333343</v>
      </c>
      <c r="AE150" s="21">
        <f>$V$12</f>
        <v>12.12121212121211</v>
      </c>
      <c r="AK150" s="10">
        <f t="shared" si="68"/>
        <v>2640</v>
      </c>
      <c r="AL150" s="11">
        <f t="shared" si="70"/>
        <v>56.999975041939592</v>
      </c>
      <c r="AM150" s="12">
        <f t="shared" si="69"/>
        <v>5.6999764184911608E-2</v>
      </c>
      <c r="AN150" s="11">
        <f t="shared" si="71"/>
        <v>3.6992477247668193E-6</v>
      </c>
      <c r="AO150" s="12">
        <f t="shared" si="72"/>
        <v>2.5894641747319543E-8</v>
      </c>
      <c r="AP150" s="31">
        <f t="shared" si="53"/>
        <v>50</v>
      </c>
      <c r="AQ150" s="21">
        <f t="shared" si="54"/>
        <v>1</v>
      </c>
    </row>
    <row r="151" spans="2:43" s="2" customFormat="1" ht="17.25" customHeight="1" x14ac:dyDescent="0.25">
      <c r="B151" s="10">
        <f t="shared" si="55"/>
        <v>2660</v>
      </c>
      <c r="C151" s="11">
        <f t="shared" si="56"/>
        <v>79.328580031658461</v>
      </c>
      <c r="D151" s="12">
        <f t="shared" si="51"/>
        <v>-0.10837059080590888</v>
      </c>
      <c r="E151" s="11">
        <f t="shared" si="57"/>
        <v>13.519922914380988</v>
      </c>
      <c r="F151" s="12">
        <f t="shared" si="52"/>
        <v>8.8777889691237899E-2</v>
      </c>
      <c r="G151" s="31">
        <f>$J$12</f>
        <v>50.000000000000043</v>
      </c>
      <c r="H151" s="21">
        <f>$J$13</f>
        <v>18</v>
      </c>
      <c r="N151" s="10">
        <f t="shared" si="58"/>
        <v>2660</v>
      </c>
      <c r="O151" s="11">
        <f t="shared" si="59"/>
        <v>82.782683373107943</v>
      </c>
      <c r="P151" s="12">
        <f t="shared" si="60"/>
        <v>-1.0191318176985542E-2</v>
      </c>
      <c r="Q151" s="11">
        <f t="shared" si="61"/>
        <v>12.987054056156186</v>
      </c>
      <c r="R151" s="12">
        <f t="shared" si="62"/>
        <v>-8.5815849593611215E-3</v>
      </c>
      <c r="S151" s="27">
        <f>$V$11</f>
        <v>83.333333333333343</v>
      </c>
      <c r="T151" s="21">
        <f>$V$12</f>
        <v>12.12121212121211</v>
      </c>
      <c r="V151" s="58">
        <f t="shared" si="49"/>
        <v>12.987054056156186</v>
      </c>
      <c r="W151" s="61">
        <f t="shared" si="50"/>
        <v>82.782683373107943</v>
      </c>
      <c r="Y151" s="10">
        <f t="shared" si="63"/>
        <v>2660</v>
      </c>
      <c r="Z151" s="11">
        <f t="shared" si="64"/>
        <v>82.782683373107943</v>
      </c>
      <c r="AA151" s="12">
        <f t="shared" si="65"/>
        <v>-1.0191318176985542E-2</v>
      </c>
      <c r="AB151" s="11">
        <f t="shared" si="66"/>
        <v>12.987054056156186</v>
      </c>
      <c r="AC151" s="12">
        <f t="shared" si="67"/>
        <v>-8.5815849593611215E-3</v>
      </c>
      <c r="AD151" s="27">
        <f>$V$11</f>
        <v>83.333333333333343</v>
      </c>
      <c r="AE151" s="21">
        <f>$V$12</f>
        <v>12.12121212121211</v>
      </c>
      <c r="AK151" s="10">
        <f t="shared" si="68"/>
        <v>2660</v>
      </c>
      <c r="AL151" s="11">
        <f t="shared" si="70"/>
        <v>58.139970325637826</v>
      </c>
      <c r="AM151" s="12">
        <f t="shared" si="69"/>
        <v>5.8139725141210831E-2</v>
      </c>
      <c r="AN151" s="11">
        <f t="shared" si="71"/>
        <v>4.2171405597132103E-6</v>
      </c>
      <c r="AO151" s="12">
        <f t="shared" si="72"/>
        <v>3.432739901510922E-8</v>
      </c>
      <c r="AP151" s="31">
        <f t="shared" si="53"/>
        <v>50</v>
      </c>
      <c r="AQ151" s="21">
        <f t="shared" si="54"/>
        <v>1</v>
      </c>
    </row>
    <row r="152" spans="2:43" s="2" customFormat="1" ht="17.25" customHeight="1" x14ac:dyDescent="0.25">
      <c r="B152" s="10">
        <f t="shared" si="55"/>
        <v>2680</v>
      </c>
      <c r="C152" s="11">
        <f t="shared" si="56"/>
        <v>77.161168215540286</v>
      </c>
      <c r="D152" s="12">
        <f t="shared" si="51"/>
        <v>-0.14835023525461977</v>
      </c>
      <c r="E152" s="11">
        <f t="shared" si="57"/>
        <v>15.295480708205746</v>
      </c>
      <c r="F152" s="12">
        <f t="shared" si="52"/>
        <v>9.532757143084214E-2</v>
      </c>
      <c r="G152" s="31">
        <f>$J$12</f>
        <v>50.000000000000043</v>
      </c>
      <c r="H152" s="21">
        <f>$J$13</f>
        <v>18</v>
      </c>
      <c r="N152" s="10">
        <f t="shared" si="58"/>
        <v>2680</v>
      </c>
      <c r="O152" s="11">
        <f t="shared" si="59"/>
        <v>82.578857009568239</v>
      </c>
      <c r="P152" s="12">
        <f t="shared" si="60"/>
        <v>-5.8014364261465834E-3</v>
      </c>
      <c r="Q152" s="11">
        <f t="shared" si="61"/>
        <v>12.815422356968963</v>
      </c>
      <c r="R152" s="12">
        <f t="shared" si="62"/>
        <v>-1.1602719296859743E-2</v>
      </c>
      <c r="S152" s="27">
        <f>$V$11</f>
        <v>83.333333333333343</v>
      </c>
      <c r="T152" s="21">
        <f>$V$12</f>
        <v>12.12121212121211</v>
      </c>
      <c r="V152" s="58">
        <f t="shared" si="49"/>
        <v>12.815422356968963</v>
      </c>
      <c r="W152" s="61">
        <f t="shared" si="50"/>
        <v>82.578857009568239</v>
      </c>
      <c r="Y152" s="10">
        <f t="shared" si="63"/>
        <v>2680</v>
      </c>
      <c r="Z152" s="11">
        <f t="shared" si="64"/>
        <v>82.578857009568239</v>
      </c>
      <c r="AA152" s="12">
        <f t="shared" si="65"/>
        <v>-5.8014364261465834E-3</v>
      </c>
      <c r="AB152" s="11">
        <f t="shared" si="66"/>
        <v>12.815422356968963</v>
      </c>
      <c r="AC152" s="12">
        <f t="shared" si="67"/>
        <v>-1.1602719296859743E-2</v>
      </c>
      <c r="AD152" s="27">
        <f>$V$11</f>
        <v>83.333333333333343</v>
      </c>
      <c r="AE152" s="21">
        <f>$V$12</f>
        <v>12.12121212121211</v>
      </c>
      <c r="AK152" s="10">
        <f t="shared" si="68"/>
        <v>2680</v>
      </c>
      <c r="AL152" s="11">
        <f t="shared" si="70"/>
        <v>59.302764828462045</v>
      </c>
      <c r="AM152" s="12">
        <f t="shared" si="69"/>
        <v>5.9302474026173772E-2</v>
      </c>
      <c r="AN152" s="11">
        <f t="shared" si="71"/>
        <v>4.9036885400153945E-6</v>
      </c>
      <c r="AO152" s="12">
        <f t="shared" si="72"/>
        <v>4.5617861279787612E-8</v>
      </c>
      <c r="AP152" s="31">
        <f t="shared" si="53"/>
        <v>50</v>
      </c>
      <c r="AQ152" s="21">
        <f t="shared" si="54"/>
        <v>1</v>
      </c>
    </row>
    <row r="153" spans="2:43" s="2" customFormat="1" ht="17.25" customHeight="1" x14ac:dyDescent="0.25">
      <c r="B153" s="10">
        <f t="shared" si="55"/>
        <v>2700</v>
      </c>
      <c r="C153" s="11">
        <f t="shared" si="56"/>
        <v>74.194163510447893</v>
      </c>
      <c r="D153" s="12">
        <f t="shared" si="51"/>
        <v>-0.18355195548182701</v>
      </c>
      <c r="E153" s="11">
        <f t="shared" si="57"/>
        <v>17.202032136822588</v>
      </c>
      <c r="F153" s="12">
        <f t="shared" si="52"/>
        <v>9.8864044935518258E-2</v>
      </c>
      <c r="G153" s="31">
        <f>$J$12</f>
        <v>50.000000000000043</v>
      </c>
      <c r="H153" s="21">
        <f>$J$13</f>
        <v>18</v>
      </c>
      <c r="N153" s="10">
        <f t="shared" si="58"/>
        <v>2700</v>
      </c>
      <c r="O153" s="11">
        <f t="shared" si="59"/>
        <v>82.462828281045304</v>
      </c>
      <c r="P153" s="12">
        <f t="shared" si="60"/>
        <v>-1.0962894561325209E-3</v>
      </c>
      <c r="Q153" s="11">
        <f t="shared" si="61"/>
        <v>12.583367971031768</v>
      </c>
      <c r="R153" s="12">
        <f t="shared" si="62"/>
        <v>-1.3144662472299284E-2</v>
      </c>
      <c r="S153" s="27">
        <f>$V$11</f>
        <v>83.333333333333343</v>
      </c>
      <c r="T153" s="21">
        <f>$V$12</f>
        <v>12.12121212121211</v>
      </c>
      <c r="V153" s="58">
        <f t="shared" si="49"/>
        <v>12.583367971031768</v>
      </c>
      <c r="W153" s="61">
        <f t="shared" si="50"/>
        <v>82.462828281045304</v>
      </c>
      <c r="Y153" s="10">
        <f t="shared" si="63"/>
        <v>2700</v>
      </c>
      <c r="Z153" s="11">
        <f t="shared" si="64"/>
        <v>82.462828281045304</v>
      </c>
      <c r="AA153" s="12">
        <f t="shared" si="65"/>
        <v>-1.0962894561325209E-3</v>
      </c>
      <c r="AB153" s="11">
        <f t="shared" si="66"/>
        <v>12.583367971031768</v>
      </c>
      <c r="AC153" s="12">
        <f t="shared" si="67"/>
        <v>-1.3144662472299284E-2</v>
      </c>
      <c r="AD153" s="27">
        <f>$V$11</f>
        <v>83.333333333333343</v>
      </c>
      <c r="AE153" s="21">
        <f>$V$12</f>
        <v>12.12121212121211</v>
      </c>
      <c r="AK153" s="10">
        <f t="shared" si="68"/>
        <v>2700</v>
      </c>
      <c r="AL153" s="11">
        <f t="shared" si="70"/>
        <v>60.488814308985518</v>
      </c>
      <c r="AM153" s="12">
        <f t="shared" si="69"/>
        <v>6.0488462503273194E-2</v>
      </c>
      <c r="AN153" s="11">
        <f t="shared" si="71"/>
        <v>5.8160457656111467E-6</v>
      </c>
      <c r="AO153" s="12">
        <f t="shared" si="72"/>
        <v>6.1003424048056848E-8</v>
      </c>
      <c r="AP153" s="31">
        <f t="shared" si="53"/>
        <v>50</v>
      </c>
      <c r="AQ153" s="21">
        <f t="shared" si="54"/>
        <v>1</v>
      </c>
    </row>
    <row r="154" spans="2:43" s="2" customFormat="1" ht="17.25" customHeight="1" x14ac:dyDescent="0.25">
      <c r="B154" s="10">
        <f t="shared" si="55"/>
        <v>2720</v>
      </c>
      <c r="C154" s="11">
        <f t="shared" si="56"/>
        <v>70.523124400811355</v>
      </c>
      <c r="D154" s="12">
        <f t="shared" si="51"/>
        <v>-0.21623328471799774</v>
      </c>
      <c r="E154" s="11">
        <f t="shared" si="57"/>
        <v>19.179313035532953</v>
      </c>
      <c r="F154" s="12">
        <f t="shared" si="52"/>
        <v>9.7765562446650245E-2</v>
      </c>
      <c r="G154" s="31">
        <f>$J$12</f>
        <v>50.000000000000043</v>
      </c>
      <c r="H154" s="21">
        <f>$J$13</f>
        <v>18</v>
      </c>
      <c r="N154" s="10">
        <f t="shared" si="58"/>
        <v>2720</v>
      </c>
      <c r="O154" s="11">
        <f t="shared" si="59"/>
        <v>82.440902491922657</v>
      </c>
      <c r="P154" s="12">
        <f t="shared" si="60"/>
        <v>3.4029590036908919E-3</v>
      </c>
      <c r="Q154" s="11">
        <f t="shared" si="61"/>
        <v>12.320474721585782</v>
      </c>
      <c r="R154" s="12">
        <f t="shared" si="62"/>
        <v>-1.3194205946836624E-2</v>
      </c>
      <c r="S154" s="27">
        <f>$V$11</f>
        <v>83.333333333333343</v>
      </c>
      <c r="T154" s="21">
        <f>$V$12</f>
        <v>12.12121212121211</v>
      </c>
      <c r="V154" s="58">
        <f t="shared" si="49"/>
        <v>12.320474721585782</v>
      </c>
      <c r="W154" s="61">
        <f t="shared" si="50"/>
        <v>82.440902491922657</v>
      </c>
      <c r="Y154" s="10">
        <f t="shared" si="63"/>
        <v>2720</v>
      </c>
      <c r="Z154" s="11">
        <f t="shared" si="64"/>
        <v>82.440902491922657</v>
      </c>
      <c r="AA154" s="12">
        <f t="shared" si="65"/>
        <v>3.4029590036908919E-3</v>
      </c>
      <c r="AB154" s="11">
        <f t="shared" si="66"/>
        <v>12.320474721585782</v>
      </c>
      <c r="AC154" s="12">
        <f t="shared" si="67"/>
        <v>-1.3194205946836624E-2</v>
      </c>
      <c r="AD154" s="27">
        <f>$V$11</f>
        <v>83.333333333333343</v>
      </c>
      <c r="AE154" s="21">
        <f>$V$12</f>
        <v>12.12121212121211</v>
      </c>
      <c r="AK154" s="10">
        <f t="shared" si="68"/>
        <v>2720</v>
      </c>
      <c r="AL154" s="11">
        <f t="shared" si="70"/>
        <v>61.698583559050981</v>
      </c>
      <c r="AM154" s="12">
        <f t="shared" si="69"/>
        <v>6.1698149440768207E-2</v>
      </c>
      <c r="AN154" s="11">
        <f t="shared" si="71"/>
        <v>7.0361142465722839E-6</v>
      </c>
      <c r="AO154" s="12">
        <f t="shared" si="72"/>
        <v>8.2312570444554872E-8</v>
      </c>
      <c r="AP154" s="31">
        <f t="shared" si="53"/>
        <v>50</v>
      </c>
      <c r="AQ154" s="21">
        <f t="shared" si="54"/>
        <v>1</v>
      </c>
    </row>
    <row r="155" spans="2:43" s="2" customFormat="1" ht="17.25" customHeight="1" x14ac:dyDescent="0.25">
      <c r="B155" s="10">
        <f t="shared" si="55"/>
        <v>2740</v>
      </c>
      <c r="C155" s="11">
        <f t="shared" si="56"/>
        <v>66.198458706451405</v>
      </c>
      <c r="D155" s="12">
        <f t="shared" si="51"/>
        <v>-0.24676679142298219</v>
      </c>
      <c r="E155" s="11">
        <f t="shared" si="57"/>
        <v>21.134624284465957</v>
      </c>
      <c r="F155" s="12">
        <f t="shared" si="52"/>
        <v>8.9857024554041764E-2</v>
      </c>
      <c r="G155" s="31">
        <f>$J$12</f>
        <v>50.000000000000043</v>
      </c>
      <c r="H155" s="21">
        <f>$J$13</f>
        <v>18</v>
      </c>
      <c r="N155" s="10">
        <f t="shared" si="58"/>
        <v>2740</v>
      </c>
      <c r="O155" s="11">
        <f t="shared" si="59"/>
        <v>82.508961671996474</v>
      </c>
      <c r="P155" s="12">
        <f t="shared" si="60"/>
        <v>7.2498299531816857E-3</v>
      </c>
      <c r="Q155" s="11">
        <f t="shared" si="61"/>
        <v>12.056590602649049</v>
      </c>
      <c r="R155" s="12">
        <f t="shared" si="62"/>
        <v>-1.1926933950197061E-2</v>
      </c>
      <c r="S155" s="27">
        <f>$V$11</f>
        <v>83.333333333333343</v>
      </c>
      <c r="T155" s="21">
        <f>$V$12</f>
        <v>12.12121212121211</v>
      </c>
      <c r="V155" s="58">
        <f t="shared" si="49"/>
        <v>12.056590602649049</v>
      </c>
      <c r="W155" s="61">
        <f t="shared" si="50"/>
        <v>82.508961671996474</v>
      </c>
      <c r="Y155" s="10">
        <f t="shared" si="63"/>
        <v>2740</v>
      </c>
      <c r="Z155" s="11">
        <f t="shared" si="64"/>
        <v>82.508961671996474</v>
      </c>
      <c r="AA155" s="12">
        <f t="shared" si="65"/>
        <v>7.2498299531816857E-3</v>
      </c>
      <c r="AB155" s="11">
        <f t="shared" si="66"/>
        <v>12.056590602649049</v>
      </c>
      <c r="AC155" s="12">
        <f t="shared" si="67"/>
        <v>-1.1926933950197061E-2</v>
      </c>
      <c r="AD155" s="27">
        <f>$V$11</f>
        <v>83.333333333333343</v>
      </c>
      <c r="AE155" s="21">
        <f>$V$12</f>
        <v>12.12121212121211</v>
      </c>
      <c r="AK155" s="10">
        <f t="shared" si="68"/>
        <v>2740</v>
      </c>
      <c r="AL155" s="11">
        <f t="shared" si="70"/>
        <v>62.932546547866345</v>
      </c>
      <c r="AM155" s="12">
        <f t="shared" si="69"/>
        <v>6.2932000144485578E-2</v>
      </c>
      <c r="AN155" s="11">
        <f t="shared" si="71"/>
        <v>8.6823656554633809E-6</v>
      </c>
      <c r="AO155" s="12">
        <f t="shared" si="72"/>
        <v>1.1228509798487624E-7</v>
      </c>
      <c r="AP155" s="31">
        <f t="shared" si="53"/>
        <v>50</v>
      </c>
      <c r="AQ155" s="21">
        <f t="shared" si="54"/>
        <v>1</v>
      </c>
    </row>
    <row r="156" spans="2:43" s="2" customFormat="1" ht="17.25" customHeight="1" x14ac:dyDescent="0.25">
      <c r="B156" s="10">
        <f t="shared" si="55"/>
        <v>2760</v>
      </c>
      <c r="C156" s="11">
        <f t="shared" si="56"/>
        <v>61.263122877991762</v>
      </c>
      <c r="D156" s="12">
        <f t="shared" si="51"/>
        <v>-0.27375058854173973</v>
      </c>
      <c r="E156" s="11">
        <f t="shared" si="57"/>
        <v>22.931764775546792</v>
      </c>
      <c r="F156" s="12">
        <f t="shared" si="52"/>
        <v>7.2487220330882174E-2</v>
      </c>
      <c r="G156" s="31">
        <f>$J$12</f>
        <v>50.000000000000043</v>
      </c>
      <c r="H156" s="21">
        <f>$J$13</f>
        <v>18</v>
      </c>
      <c r="N156" s="10">
        <f t="shared" si="58"/>
        <v>2760</v>
      </c>
      <c r="O156" s="11">
        <f t="shared" si="59"/>
        <v>82.653958271060105</v>
      </c>
      <c r="P156" s="12">
        <f t="shared" si="60"/>
        <v>1.0116299704514609E-2</v>
      </c>
      <c r="Q156" s="11">
        <f t="shared" si="61"/>
        <v>11.818051923645108</v>
      </c>
      <c r="R156" s="12">
        <f t="shared" si="62"/>
        <v>-9.6346677138896553E-3</v>
      </c>
      <c r="S156" s="27">
        <f>$V$11</f>
        <v>83.333333333333343</v>
      </c>
      <c r="T156" s="21">
        <f>$V$12</f>
        <v>12.12121212121211</v>
      </c>
      <c r="V156" s="58">
        <f t="shared" si="49"/>
        <v>11.818051923645108</v>
      </c>
      <c r="W156" s="61">
        <f t="shared" si="50"/>
        <v>82.653958271060105</v>
      </c>
      <c r="Y156" s="10">
        <f t="shared" si="63"/>
        <v>2760</v>
      </c>
      <c r="Z156" s="11">
        <f t="shared" si="64"/>
        <v>82.653958271060105</v>
      </c>
      <c r="AA156" s="12">
        <f t="shared" si="65"/>
        <v>1.0116299704514609E-2</v>
      </c>
      <c r="AB156" s="11">
        <f t="shared" si="66"/>
        <v>11.818051923645108</v>
      </c>
      <c r="AC156" s="12">
        <f t="shared" si="67"/>
        <v>-9.6346677138896553E-3</v>
      </c>
      <c r="AD156" s="27">
        <f>$V$11</f>
        <v>83.333333333333343</v>
      </c>
      <c r="AE156" s="21">
        <f>$V$12</f>
        <v>12.12121212121211</v>
      </c>
      <c r="AK156" s="10">
        <f t="shared" si="68"/>
        <v>2760</v>
      </c>
      <c r="AL156" s="11">
        <f t="shared" si="70"/>
        <v>64.191186550756058</v>
      </c>
      <c r="AM156" s="12">
        <f t="shared" si="69"/>
        <v>6.4190485065129144E-2</v>
      </c>
      <c r="AN156" s="11">
        <f t="shared" si="71"/>
        <v>1.0928067615160906E-5</v>
      </c>
      <c r="AO156" s="12">
        <f t="shared" si="72"/>
        <v>1.5508224616602436E-7</v>
      </c>
      <c r="AP156" s="31">
        <f t="shared" si="53"/>
        <v>50</v>
      </c>
      <c r="AQ156" s="21">
        <f t="shared" si="54"/>
        <v>1</v>
      </c>
    </row>
    <row r="157" spans="2:43" s="2" customFormat="1" ht="17.25" customHeight="1" x14ac:dyDescent="0.25">
      <c r="B157" s="10">
        <f t="shared" si="55"/>
        <v>2780</v>
      </c>
      <c r="C157" s="11">
        <f t="shared" si="56"/>
        <v>55.788111107156965</v>
      </c>
      <c r="D157" s="12">
        <f t="shared" si="51"/>
        <v>-0.29382282053187936</v>
      </c>
      <c r="E157" s="11">
        <f t="shared" si="57"/>
        <v>24.381509182164436</v>
      </c>
      <c r="F157" s="12">
        <f t="shared" si="52"/>
        <v>4.2902245324135446E-2</v>
      </c>
      <c r="G157" s="31">
        <f>$J$12</f>
        <v>50.000000000000043</v>
      </c>
      <c r="H157" s="21">
        <f>$J$13</f>
        <v>18</v>
      </c>
      <c r="N157" s="10">
        <f t="shared" si="58"/>
        <v>2780</v>
      </c>
      <c r="O157" s="11">
        <f t="shared" si="59"/>
        <v>82.856284265150393</v>
      </c>
      <c r="P157" s="12">
        <f t="shared" si="60"/>
        <v>1.1810235951088544E-2</v>
      </c>
      <c r="Q157" s="11">
        <f t="shared" si="61"/>
        <v>11.625358569367314</v>
      </c>
      <c r="R157" s="12">
        <f t="shared" si="62"/>
        <v>-6.6550397673712514E-3</v>
      </c>
      <c r="S157" s="27">
        <f>$V$11</f>
        <v>83.333333333333343</v>
      </c>
      <c r="T157" s="21">
        <f>$V$12</f>
        <v>12.12121212121211</v>
      </c>
      <c r="V157" s="58">
        <f t="shared" si="49"/>
        <v>11.625358569367314</v>
      </c>
      <c r="W157" s="61">
        <f t="shared" si="50"/>
        <v>82.856284265150393</v>
      </c>
      <c r="Y157" s="10">
        <f t="shared" si="63"/>
        <v>2780</v>
      </c>
      <c r="Z157" s="11">
        <f t="shared" si="64"/>
        <v>82.856284265150393</v>
      </c>
      <c r="AA157" s="12">
        <f t="shared" si="65"/>
        <v>1.1810235951088544E-2</v>
      </c>
      <c r="AB157" s="11">
        <f t="shared" si="66"/>
        <v>11.625358569367314</v>
      </c>
      <c r="AC157" s="12">
        <f t="shared" si="67"/>
        <v>-6.6550397673712514E-3</v>
      </c>
      <c r="AD157" s="27">
        <f>$V$11</f>
        <v>83.333333333333343</v>
      </c>
      <c r="AE157" s="21">
        <f>$V$12</f>
        <v>12.12121212121211</v>
      </c>
      <c r="AK157" s="10">
        <f t="shared" si="68"/>
        <v>2780</v>
      </c>
      <c r="AL157" s="11">
        <f t="shared" si="70"/>
        <v>65.474996252058645</v>
      </c>
      <c r="AM157" s="12">
        <f t="shared" si="69"/>
        <v>6.5474077656682769E-2</v>
      </c>
      <c r="AN157" s="11">
        <f t="shared" si="71"/>
        <v>1.4029712538481394E-5</v>
      </c>
      <c r="AO157" s="12">
        <f t="shared" si="72"/>
        <v>2.171097489504597E-7</v>
      </c>
      <c r="AP157" s="31">
        <f t="shared" si="53"/>
        <v>50</v>
      </c>
      <c r="AQ157" s="21">
        <f t="shared" si="54"/>
        <v>1</v>
      </c>
    </row>
    <row r="158" spans="2:43" s="2" customFormat="1" ht="17.25" customHeight="1" x14ac:dyDescent="0.25">
      <c r="B158" s="10">
        <f t="shared" si="55"/>
        <v>2800</v>
      </c>
      <c r="C158" s="11">
        <f t="shared" si="56"/>
        <v>49.911654696519378</v>
      </c>
      <c r="D158" s="12">
        <f t="shared" si="51"/>
        <v>-0.30134027792430984</v>
      </c>
      <c r="E158" s="11">
        <f t="shared" si="57"/>
        <v>25.239554088647147</v>
      </c>
      <c r="F158" s="12">
        <f t="shared" si="52"/>
        <v>-7.4436136907696238E-4</v>
      </c>
      <c r="G158" s="31">
        <f>$J$12</f>
        <v>50.000000000000043</v>
      </c>
      <c r="H158" s="21">
        <f>$J$13</f>
        <v>18</v>
      </c>
      <c r="N158" s="10">
        <f t="shared" si="58"/>
        <v>2800</v>
      </c>
      <c r="O158" s="11">
        <f t="shared" si="59"/>
        <v>83.092488984172164</v>
      </c>
      <c r="P158" s="12">
        <f t="shared" si="60"/>
        <v>1.227158156308486E-2</v>
      </c>
      <c r="Q158" s="11">
        <f t="shared" si="61"/>
        <v>11.49225777401989</v>
      </c>
      <c r="R158" s="12">
        <f t="shared" si="62"/>
        <v>-3.3214144127715617E-3</v>
      </c>
      <c r="S158" s="27">
        <f>$V$11</f>
        <v>83.333333333333343</v>
      </c>
      <c r="T158" s="21">
        <f>$V$12</f>
        <v>12.12121212121211</v>
      </c>
      <c r="V158" s="58">
        <f t="shared" si="49"/>
        <v>11.49225777401989</v>
      </c>
      <c r="W158" s="61">
        <f t="shared" si="50"/>
        <v>83.092488984172164</v>
      </c>
      <c r="Y158" s="10">
        <f t="shared" si="63"/>
        <v>2800</v>
      </c>
      <c r="Z158" s="11">
        <f t="shared" si="64"/>
        <v>83.092488984172164</v>
      </c>
      <c r="AA158" s="12">
        <f t="shared" si="65"/>
        <v>1.227158156308486E-2</v>
      </c>
      <c r="AB158" s="11">
        <f t="shared" si="66"/>
        <v>11.49225777401989</v>
      </c>
      <c r="AC158" s="12">
        <f t="shared" si="67"/>
        <v>-3.3214144127715617E-3</v>
      </c>
      <c r="AD158" s="27">
        <f>$V$11</f>
        <v>83.333333333333343</v>
      </c>
      <c r="AE158" s="21">
        <f>$V$12</f>
        <v>12.12121212121211</v>
      </c>
      <c r="AK158" s="10">
        <f t="shared" si="68"/>
        <v>2800</v>
      </c>
      <c r="AL158" s="11">
        <f t="shared" si="70"/>
        <v>66.784477805192296</v>
      </c>
      <c r="AM158" s="12">
        <f t="shared" si="69"/>
        <v>6.6783250846942449E-2</v>
      </c>
      <c r="AN158" s="11">
        <f t="shared" si="71"/>
        <v>1.837190751749059E-5</v>
      </c>
      <c r="AO158" s="12">
        <f t="shared" si="72"/>
        <v>3.0836287396636632E-7</v>
      </c>
      <c r="AP158" s="31">
        <f t="shared" si="53"/>
        <v>50</v>
      </c>
      <c r="AQ158" s="21">
        <f t="shared" si="54"/>
        <v>1</v>
      </c>
    </row>
    <row r="159" spans="2:43" s="2" customFormat="1" ht="17.25" customHeight="1" x14ac:dyDescent="0.25">
      <c r="B159" s="10">
        <f t="shared" si="55"/>
        <v>2820</v>
      </c>
      <c r="C159" s="11">
        <f t="shared" si="56"/>
        <v>43.884849138033182</v>
      </c>
      <c r="D159" s="12">
        <f t="shared" si="51"/>
        <v>-0.28839101706563686</v>
      </c>
      <c r="E159" s="11">
        <f t="shared" si="57"/>
        <v>25.224666861265607</v>
      </c>
      <c r="F159" s="12">
        <f t="shared" si="52"/>
        <v>-5.7252695615555016E-2</v>
      </c>
      <c r="G159" s="31">
        <f>$J$12</f>
        <v>50.000000000000043</v>
      </c>
      <c r="H159" s="21">
        <f>$J$13</f>
        <v>18</v>
      </c>
      <c r="N159" s="10">
        <f t="shared" si="58"/>
        <v>2820</v>
      </c>
      <c r="O159" s="11">
        <f t="shared" si="59"/>
        <v>83.337920615433859</v>
      </c>
      <c r="P159" s="12">
        <f t="shared" si="60"/>
        <v>1.1555594523918161E-2</v>
      </c>
      <c r="Q159" s="11">
        <f t="shared" si="61"/>
        <v>11.42582948576446</v>
      </c>
      <c r="R159" s="12">
        <f t="shared" si="62"/>
        <v>6.2896203700368858E-5</v>
      </c>
      <c r="S159" s="27">
        <f>$V$11</f>
        <v>83.333333333333343</v>
      </c>
      <c r="T159" s="21">
        <f>$V$12</f>
        <v>12.12121212121211</v>
      </c>
      <c r="V159" s="58">
        <f t="shared" si="49"/>
        <v>11.42582948576446</v>
      </c>
      <c r="W159" s="61">
        <f t="shared" si="50"/>
        <v>83.337920615433859</v>
      </c>
      <c r="Y159" s="10">
        <f t="shared" si="63"/>
        <v>2820</v>
      </c>
      <c r="Z159" s="11">
        <f t="shared" si="64"/>
        <v>83.337920615433859</v>
      </c>
      <c r="AA159" s="12">
        <f t="shared" si="65"/>
        <v>1.1555594523918161E-2</v>
      </c>
      <c r="AB159" s="11">
        <f t="shared" si="66"/>
        <v>11.42582948576446</v>
      </c>
      <c r="AC159" s="12">
        <f t="shared" si="67"/>
        <v>6.2896203700368858E-5</v>
      </c>
      <c r="AD159" s="27">
        <f>$V$11</f>
        <v>83.333333333333343</v>
      </c>
      <c r="AE159" s="21">
        <f>$V$12</f>
        <v>12.12121212121211</v>
      </c>
      <c r="AK159" s="10">
        <f t="shared" si="68"/>
        <v>2820</v>
      </c>
      <c r="AL159" s="11">
        <f t="shared" si="70"/>
        <v>68.120142822131143</v>
      </c>
      <c r="AM159" s="12">
        <f t="shared" si="69"/>
        <v>6.8118471210706827E-2</v>
      </c>
      <c r="AN159" s="11">
        <f t="shared" si="71"/>
        <v>2.4539164996817915E-5</v>
      </c>
      <c r="AO159" s="12">
        <f t="shared" si="72"/>
        <v>4.44653174478182E-7</v>
      </c>
      <c r="AP159" s="31">
        <f t="shared" si="53"/>
        <v>50</v>
      </c>
      <c r="AQ159" s="21">
        <f t="shared" si="54"/>
        <v>1</v>
      </c>
    </row>
    <row r="160" spans="2:43" s="2" customFormat="1" ht="17.25" customHeight="1" x14ac:dyDescent="0.25">
      <c r="B160" s="10">
        <f t="shared" si="55"/>
        <v>2840</v>
      </c>
      <c r="C160" s="11">
        <f t="shared" si="56"/>
        <v>38.117028796720447</v>
      </c>
      <c r="D160" s="12">
        <f t="shared" si="51"/>
        <v>-0.24612290679841609</v>
      </c>
      <c r="E160" s="11">
        <f t="shared" si="57"/>
        <v>24.079612948954505</v>
      </c>
      <c r="F160" s="12">
        <f t="shared" si="52"/>
        <v>-0.11893392190419139</v>
      </c>
      <c r="G160" s="31">
        <f>$J$12</f>
        <v>50.000000000000043</v>
      </c>
      <c r="H160" s="21">
        <f>$J$13</f>
        <v>18</v>
      </c>
      <c r="N160" s="10">
        <f t="shared" si="58"/>
        <v>2840</v>
      </c>
      <c r="O160" s="11">
        <f t="shared" si="59"/>
        <v>83.569032505912219</v>
      </c>
      <c r="P160" s="12">
        <f t="shared" si="60"/>
        <v>9.8108159486010038E-3</v>
      </c>
      <c r="Q160" s="11">
        <f t="shared" si="61"/>
        <v>11.427087409838467</v>
      </c>
      <c r="R160" s="12">
        <f t="shared" si="62"/>
        <v>3.2320260569824732E-3</v>
      </c>
      <c r="S160" s="27">
        <f>$V$11</f>
        <v>83.333333333333343</v>
      </c>
      <c r="T160" s="21">
        <f>$V$12</f>
        <v>12.12121212121211</v>
      </c>
      <c r="V160" s="58">
        <f t="shared" si="49"/>
        <v>11.427087409838467</v>
      </c>
      <c r="W160" s="61">
        <f t="shared" si="50"/>
        <v>83.569032505912219</v>
      </c>
      <c r="Y160" s="10">
        <f t="shared" si="63"/>
        <v>2840</v>
      </c>
      <c r="Z160" s="11">
        <f t="shared" si="64"/>
        <v>83.569032505912219</v>
      </c>
      <c r="AA160" s="12">
        <f t="shared" si="65"/>
        <v>9.8108159486010038E-3</v>
      </c>
      <c r="AB160" s="11">
        <f t="shared" si="66"/>
        <v>11.427087409838467</v>
      </c>
      <c r="AC160" s="12">
        <f t="shared" si="67"/>
        <v>3.2320260569824732E-3</v>
      </c>
      <c r="AD160" s="27">
        <f>$V$11</f>
        <v>83.333333333333343</v>
      </c>
      <c r="AE160" s="21">
        <f>$V$12</f>
        <v>12.12121212121211</v>
      </c>
      <c r="AK160" s="10">
        <f t="shared" si="68"/>
        <v>2840</v>
      </c>
      <c r="AL160" s="11">
        <f t="shared" si="70"/>
        <v>69.48251224634528</v>
      </c>
      <c r="AM160" s="12">
        <f t="shared" si="69"/>
        <v>6.9480189291120056E-2</v>
      </c>
      <c r="AN160" s="11">
        <f t="shared" si="71"/>
        <v>3.3432228486381556E-5</v>
      </c>
      <c r="AO160" s="12">
        <f t="shared" si="72"/>
        <v>6.5134380090854244E-7</v>
      </c>
      <c r="AP160" s="31">
        <f t="shared" si="53"/>
        <v>50</v>
      </c>
      <c r="AQ160" s="21">
        <f t="shared" si="54"/>
        <v>1</v>
      </c>
    </row>
    <row r="161" spans="2:43" s="2" customFormat="1" ht="17.25" customHeight="1" x14ac:dyDescent="0.25">
      <c r="B161" s="10">
        <f t="shared" si="55"/>
        <v>2860</v>
      </c>
      <c r="C161" s="11">
        <f t="shared" si="56"/>
        <v>33.194570660752127</v>
      </c>
      <c r="D161" s="12">
        <f t="shared" si="51"/>
        <v>-0.16857366804460872</v>
      </c>
      <c r="E161" s="11">
        <f t="shared" si="57"/>
        <v>21.700934510870677</v>
      </c>
      <c r="F161" s="12">
        <f t="shared" si="52"/>
        <v>-0.16886081557905319</v>
      </c>
      <c r="G161" s="31">
        <f>$J$12</f>
        <v>50.000000000000043</v>
      </c>
      <c r="H161" s="21">
        <f>$J$13</f>
        <v>18</v>
      </c>
      <c r="N161" s="10">
        <f t="shared" si="58"/>
        <v>2860</v>
      </c>
      <c r="O161" s="11">
        <f t="shared" si="59"/>
        <v>83.765248824884239</v>
      </c>
      <c r="P161" s="12">
        <f t="shared" si="60"/>
        <v>7.2567337269760779E-3</v>
      </c>
      <c r="Q161" s="11">
        <f t="shared" si="61"/>
        <v>11.491727930978117</v>
      </c>
      <c r="R161" s="12">
        <f t="shared" si="62"/>
        <v>5.9561463816930615E-3</v>
      </c>
      <c r="S161" s="27">
        <f>$V$11</f>
        <v>83.333333333333343</v>
      </c>
      <c r="T161" s="21">
        <f>$V$12</f>
        <v>12.12121212121211</v>
      </c>
      <c r="V161" s="58">
        <f t="shared" si="49"/>
        <v>11.491727930978117</v>
      </c>
      <c r="W161" s="61">
        <f t="shared" si="50"/>
        <v>83.765248824884239</v>
      </c>
      <c r="Y161" s="10">
        <f t="shared" si="63"/>
        <v>2860</v>
      </c>
      <c r="Z161" s="11">
        <f t="shared" si="64"/>
        <v>83.765248824884239</v>
      </c>
      <c r="AA161" s="12">
        <f t="shared" si="65"/>
        <v>7.2567337269760779E-3</v>
      </c>
      <c r="AB161" s="11">
        <f t="shared" si="66"/>
        <v>11.491727930978117</v>
      </c>
      <c r="AC161" s="12">
        <f t="shared" si="67"/>
        <v>5.9561463816930615E-3</v>
      </c>
      <c r="AD161" s="27">
        <f>$V$11</f>
        <v>83.333333333333343</v>
      </c>
      <c r="AE161" s="21">
        <f>$V$12</f>
        <v>12.12121212121211</v>
      </c>
      <c r="AK161" s="10">
        <f t="shared" si="68"/>
        <v>2860</v>
      </c>
      <c r="AL161" s="11">
        <f t="shared" si="70"/>
        <v>70.872116032167682</v>
      </c>
      <c r="AM161" s="12">
        <f t="shared" si="69"/>
        <v>7.0868823377122483E-2</v>
      </c>
      <c r="AN161" s="11">
        <f t="shared" si="71"/>
        <v>4.6459104504552402E-5</v>
      </c>
      <c r="AO161" s="12">
        <f t="shared" si="72"/>
        <v>9.69699819969622E-7</v>
      </c>
      <c r="AP161" s="31">
        <f t="shared" si="53"/>
        <v>50</v>
      </c>
      <c r="AQ161" s="21">
        <f t="shared" si="54"/>
        <v>1</v>
      </c>
    </row>
    <row r="162" spans="2:43" s="2" customFormat="1" ht="17.25" customHeight="1" x14ac:dyDescent="0.25">
      <c r="B162" s="10">
        <f t="shared" si="55"/>
        <v>2880</v>
      </c>
      <c r="C162" s="11">
        <f t="shared" si="56"/>
        <v>29.823097299859953</v>
      </c>
      <c r="D162" s="12">
        <f t="shared" si="51"/>
        <v>-5.8254179891906954E-2</v>
      </c>
      <c r="E162" s="11">
        <f t="shared" si="57"/>
        <v>18.323718199289615</v>
      </c>
      <c r="F162" s="12">
        <f t="shared" si="52"/>
        <v>-0.18567911803944614</v>
      </c>
      <c r="G162" s="31">
        <f>$J$12</f>
        <v>50.000000000000043</v>
      </c>
      <c r="H162" s="21">
        <f>$J$13</f>
        <v>18</v>
      </c>
      <c r="N162" s="10">
        <f t="shared" si="58"/>
        <v>2880</v>
      </c>
      <c r="O162" s="11">
        <f t="shared" si="59"/>
        <v>83.910383499423759</v>
      </c>
      <c r="P162" s="12">
        <f t="shared" si="60"/>
        <v>4.1630581504188968E-3</v>
      </c>
      <c r="Q162" s="11">
        <f t="shared" si="61"/>
        <v>11.610850858611979</v>
      </c>
      <c r="R162" s="12">
        <f t="shared" si="62"/>
        <v>8.0400520996957159E-3</v>
      </c>
      <c r="S162" s="27">
        <f>$V$11</f>
        <v>83.333333333333343</v>
      </c>
      <c r="T162" s="21">
        <f>$V$12</f>
        <v>12.12121212121211</v>
      </c>
      <c r="V162" s="58">
        <f t="shared" si="49"/>
        <v>11.610850858611979</v>
      </c>
      <c r="W162" s="61">
        <f t="shared" si="50"/>
        <v>83.910383499423759</v>
      </c>
      <c r="Y162" s="10">
        <f t="shared" si="63"/>
        <v>2880</v>
      </c>
      <c r="Z162" s="11">
        <f t="shared" si="64"/>
        <v>83.910383499423759</v>
      </c>
      <c r="AA162" s="12">
        <f t="shared" si="65"/>
        <v>4.1630581504188968E-3</v>
      </c>
      <c r="AB162" s="11">
        <f t="shared" si="66"/>
        <v>11.610850858611979</v>
      </c>
      <c r="AC162" s="12">
        <f t="shared" si="67"/>
        <v>8.0400520996957159E-3</v>
      </c>
      <c r="AD162" s="27">
        <f>$V$11</f>
        <v>83.333333333333343</v>
      </c>
      <c r="AE162" s="21">
        <f>$V$12</f>
        <v>12.12121212121211</v>
      </c>
      <c r="AK162" s="10">
        <f t="shared" si="68"/>
        <v>2880</v>
      </c>
      <c r="AL162" s="11">
        <f t="shared" si="70"/>
        <v>72.289492499710136</v>
      </c>
      <c r="AM162" s="12">
        <f t="shared" si="69"/>
        <v>7.2284732012466255E-2</v>
      </c>
      <c r="AN162" s="11">
        <f t="shared" si="71"/>
        <v>6.5853100903944835E-5</v>
      </c>
      <c r="AO162" s="12">
        <f t="shared" si="72"/>
        <v>1.4678321986811329E-6</v>
      </c>
      <c r="AP162" s="31">
        <f t="shared" si="53"/>
        <v>50</v>
      </c>
      <c r="AQ162" s="21">
        <f t="shared" si="54"/>
        <v>1</v>
      </c>
    </row>
    <row r="163" spans="2:43" s="2" customFormat="1" ht="17.25" customHeight="1" x14ac:dyDescent="0.25">
      <c r="B163" s="10">
        <f t="shared" si="55"/>
        <v>2900</v>
      </c>
      <c r="C163" s="11">
        <f t="shared" si="56"/>
        <v>28.658013702021812</v>
      </c>
      <c r="D163" s="12">
        <f t="shared" si="51"/>
        <v>7.1815552245738878E-2</v>
      </c>
      <c r="E163" s="11">
        <f t="shared" si="57"/>
        <v>14.610135838500693</v>
      </c>
      <c r="F163" s="12">
        <f t="shared" si="52"/>
        <v>-0.16131678222286649</v>
      </c>
      <c r="G163" s="31">
        <f>$J$12</f>
        <v>50.000000000000043</v>
      </c>
      <c r="H163" s="21">
        <f>$J$13</f>
        <v>18</v>
      </c>
      <c r="N163" s="10">
        <f t="shared" si="58"/>
        <v>2900</v>
      </c>
      <c r="O163" s="11">
        <f t="shared" si="59"/>
        <v>83.993644662432132</v>
      </c>
      <c r="P163" s="12">
        <f t="shared" si="60"/>
        <v>8.301714694621265E-4</v>
      </c>
      <c r="Q163" s="11">
        <f t="shared" si="61"/>
        <v>11.771651900605892</v>
      </c>
      <c r="R163" s="12">
        <f t="shared" si="62"/>
        <v>9.3275461346127297E-3</v>
      </c>
      <c r="S163" s="27">
        <f>$V$11</f>
        <v>83.333333333333343</v>
      </c>
      <c r="T163" s="21">
        <f>$V$12</f>
        <v>12.12121212121211</v>
      </c>
      <c r="V163" s="58">
        <f t="shared" si="49"/>
        <v>11.771651900605892</v>
      </c>
      <c r="W163" s="61">
        <f t="shared" si="50"/>
        <v>83.993644662432132</v>
      </c>
      <c r="Y163" s="10">
        <f t="shared" si="63"/>
        <v>2900</v>
      </c>
      <c r="Z163" s="11">
        <f t="shared" si="64"/>
        <v>83.993644662432132</v>
      </c>
      <c r="AA163" s="12">
        <f t="shared" si="65"/>
        <v>8.301714694621265E-4</v>
      </c>
      <c r="AB163" s="11">
        <f t="shared" si="66"/>
        <v>11.771651900605892</v>
      </c>
      <c r="AC163" s="12">
        <f t="shared" si="67"/>
        <v>9.3275461346127297E-3</v>
      </c>
      <c r="AD163" s="27">
        <f>$V$11</f>
        <v>83.333333333333343</v>
      </c>
      <c r="AE163" s="21">
        <f>$V$12</f>
        <v>12.12121212121211</v>
      </c>
      <c r="AK163" s="10">
        <f t="shared" si="68"/>
        <v>2900</v>
      </c>
      <c r="AL163" s="11">
        <f t="shared" si="70"/>
        <v>73.735187139959464</v>
      </c>
      <c r="AM163" s="12">
        <f t="shared" si="69"/>
        <v>7.3728166831603367E-2</v>
      </c>
      <c r="AN163" s="11">
        <f t="shared" si="71"/>
        <v>9.5209744877567494E-5</v>
      </c>
      <c r="AO163" s="12">
        <f t="shared" si="72"/>
        <v>2.2598211122168619E-6</v>
      </c>
      <c r="AP163" s="31">
        <f t="shared" si="53"/>
        <v>50</v>
      </c>
      <c r="AQ163" s="21">
        <f t="shared" si="54"/>
        <v>1</v>
      </c>
    </row>
    <row r="164" spans="2:43" s="2" customFormat="1" ht="17.25" customHeight="1" x14ac:dyDescent="0.25">
      <c r="B164" s="10">
        <f t="shared" si="55"/>
        <v>2920</v>
      </c>
      <c r="C164" s="11">
        <f t="shared" si="56"/>
        <v>30.094324746936589</v>
      </c>
      <c r="D164" s="12">
        <f t="shared" si="51"/>
        <v>0.20390195555715301</v>
      </c>
      <c r="E164" s="11">
        <f t="shared" si="57"/>
        <v>11.383800194043364</v>
      </c>
      <c r="F164" s="12">
        <f t="shared" si="52"/>
        <v>-0.11303456598340689</v>
      </c>
      <c r="G164" s="31">
        <f>$J$12</f>
        <v>50.000000000000043</v>
      </c>
      <c r="H164" s="21">
        <f>$J$13</f>
        <v>18</v>
      </c>
      <c r="N164" s="10">
        <f t="shared" si="58"/>
        <v>2920</v>
      </c>
      <c r="O164" s="11">
        <f t="shared" si="59"/>
        <v>84.010248091821381</v>
      </c>
      <c r="P164" s="12">
        <f t="shared" si="60"/>
        <v>-2.4309075788852275E-3</v>
      </c>
      <c r="Q164" s="11">
        <f t="shared" si="61"/>
        <v>11.958202823298148</v>
      </c>
      <c r="R164" s="12">
        <f t="shared" si="62"/>
        <v>9.7136207713006684E-3</v>
      </c>
      <c r="S164" s="27">
        <f>$V$11</f>
        <v>83.333333333333343</v>
      </c>
      <c r="T164" s="21">
        <f>$V$12</f>
        <v>12.12121212121211</v>
      </c>
      <c r="V164" s="58">
        <f t="shared" si="49"/>
        <v>11.958202823298148</v>
      </c>
      <c r="W164" s="61">
        <f t="shared" si="50"/>
        <v>84.010248091821381</v>
      </c>
      <c r="Y164" s="10">
        <f t="shared" si="63"/>
        <v>2920</v>
      </c>
      <c r="Z164" s="11">
        <f t="shared" si="64"/>
        <v>84.010248091821381</v>
      </c>
      <c r="AA164" s="12">
        <f t="shared" si="65"/>
        <v>-2.4309075788852275E-3</v>
      </c>
      <c r="AB164" s="11">
        <f t="shared" si="66"/>
        <v>11.958202823298148</v>
      </c>
      <c r="AC164" s="12">
        <f t="shared" si="67"/>
        <v>9.7136207713006684E-3</v>
      </c>
      <c r="AD164" s="27">
        <f>$V$11</f>
        <v>83.333333333333343</v>
      </c>
      <c r="AE164" s="21">
        <f>$V$12</f>
        <v>12.12121212121211</v>
      </c>
      <c r="AK164" s="10">
        <f t="shared" si="68"/>
        <v>2920</v>
      </c>
      <c r="AL164" s="11">
        <f t="shared" si="70"/>
        <v>75.209750476591537</v>
      </c>
      <c r="AM164" s="12">
        <f t="shared" si="69"/>
        <v>7.5199190563796925E-2</v>
      </c>
      <c r="AN164" s="11">
        <f t="shared" si="71"/>
        <v>1.4040616712190473E-4</v>
      </c>
      <c r="AO164" s="12">
        <f t="shared" si="72"/>
        <v>3.5396044385178278E-6</v>
      </c>
      <c r="AP164" s="31">
        <f t="shared" si="53"/>
        <v>50</v>
      </c>
      <c r="AQ164" s="21">
        <f t="shared" si="54"/>
        <v>1</v>
      </c>
    </row>
    <row r="165" spans="2:43" s="2" customFormat="1" ht="17.25" customHeight="1" x14ac:dyDescent="0.25">
      <c r="B165" s="10">
        <f t="shared" si="55"/>
        <v>2940</v>
      </c>
      <c r="C165" s="11">
        <f t="shared" si="56"/>
        <v>34.172363858079649</v>
      </c>
      <c r="D165" s="12">
        <f t="shared" si="51"/>
        <v>0.32195749361029863</v>
      </c>
      <c r="E165" s="11">
        <f t="shared" si="57"/>
        <v>9.1231088743752267</v>
      </c>
      <c r="F165" s="12">
        <f t="shared" si="52"/>
        <v>-6.5378999507776481E-2</v>
      </c>
      <c r="G165" s="31">
        <f>$J$12</f>
        <v>50.000000000000043</v>
      </c>
      <c r="H165" s="21">
        <f>$J$13</f>
        <v>18</v>
      </c>
      <c r="N165" s="10">
        <f t="shared" si="58"/>
        <v>2940</v>
      </c>
      <c r="O165" s="11">
        <f t="shared" si="59"/>
        <v>83.961629940243682</v>
      </c>
      <c r="P165" s="12">
        <f t="shared" si="60"/>
        <v>-5.320690206311901E-3</v>
      </c>
      <c r="Q165" s="11">
        <f t="shared" si="61"/>
        <v>12.152475238724161</v>
      </c>
      <c r="R165" s="12">
        <f t="shared" si="62"/>
        <v>9.1624307496624979E-3</v>
      </c>
      <c r="S165" s="27">
        <f>$V$11</f>
        <v>83.333333333333343</v>
      </c>
      <c r="T165" s="21">
        <f>$V$12</f>
        <v>12.12121212121211</v>
      </c>
      <c r="V165" s="58">
        <f t="shared" si="49"/>
        <v>12.152475238724161</v>
      </c>
      <c r="W165" s="61">
        <f t="shared" si="50"/>
        <v>83.961629940243682</v>
      </c>
      <c r="Y165" s="10">
        <f t="shared" si="63"/>
        <v>2940</v>
      </c>
      <c r="Z165" s="11">
        <f t="shared" si="64"/>
        <v>83.961629940243682</v>
      </c>
      <c r="AA165" s="12">
        <f t="shared" si="65"/>
        <v>-5.320690206311901E-3</v>
      </c>
      <c r="AB165" s="11">
        <f t="shared" si="66"/>
        <v>12.152475238724161</v>
      </c>
      <c r="AC165" s="12">
        <f t="shared" si="67"/>
        <v>9.1624307496624979E-3</v>
      </c>
      <c r="AD165" s="27">
        <f>$V$11</f>
        <v>83.333333333333343</v>
      </c>
      <c r="AE165" s="21">
        <f>$V$12</f>
        <v>12.12121212121211</v>
      </c>
      <c r="AK165" s="10">
        <f t="shared" si="68"/>
        <v>2940</v>
      </c>
      <c r="AL165" s="11">
        <f t="shared" si="70"/>
        <v>76.713734287867481</v>
      </c>
      <c r="AM165" s="12">
        <f t="shared" si="69"/>
        <v>7.6697532480982905E-2</v>
      </c>
      <c r="AN165" s="11">
        <f t="shared" si="71"/>
        <v>2.1119825589226127E-4</v>
      </c>
      <c r="AO165" s="12">
        <f t="shared" si="72"/>
        <v>5.6418940899669095E-6</v>
      </c>
      <c r="AP165" s="31">
        <f t="shared" si="53"/>
        <v>50</v>
      </c>
      <c r="AQ165" s="21">
        <f t="shared" si="54"/>
        <v>1</v>
      </c>
    </row>
    <row r="166" spans="2:43" s="2" customFormat="1" ht="17.25" customHeight="1" x14ac:dyDescent="0.25">
      <c r="B166" s="10">
        <f t="shared" si="55"/>
        <v>2960</v>
      </c>
      <c r="C166" s="11">
        <f t="shared" si="56"/>
        <v>40.611513730285623</v>
      </c>
      <c r="D166" s="12">
        <f t="shared" si="51"/>
        <v>0.40999143084421891</v>
      </c>
      <c r="E166" s="11">
        <f t="shared" si="57"/>
        <v>7.815528884219697</v>
      </c>
      <c r="F166" s="12">
        <f t="shared" si="52"/>
        <v>-2.8995768042458292E-2</v>
      </c>
      <c r="G166" s="31">
        <f>$J$12</f>
        <v>50.000000000000043</v>
      </c>
      <c r="H166" s="21">
        <f>$J$13</f>
        <v>18</v>
      </c>
      <c r="N166" s="10">
        <f t="shared" si="58"/>
        <v>2960</v>
      </c>
      <c r="O166" s="11">
        <f t="shared" si="59"/>
        <v>83.855216136117448</v>
      </c>
      <c r="P166" s="12">
        <f t="shared" si="60"/>
        <v>-7.5760032863368409E-3</v>
      </c>
      <c r="Q166" s="11">
        <f t="shared" si="61"/>
        <v>12.335723853717411</v>
      </c>
      <c r="R166" s="12">
        <f t="shared" si="62"/>
        <v>7.7253625669784221E-3</v>
      </c>
      <c r="S166" s="27">
        <f>$V$11</f>
        <v>83.333333333333343</v>
      </c>
      <c r="T166" s="21">
        <f>$V$12</f>
        <v>12.12121212121211</v>
      </c>
      <c r="V166" s="58">
        <f t="shared" si="49"/>
        <v>12.335723853717411</v>
      </c>
      <c r="W166" s="61">
        <f t="shared" si="50"/>
        <v>83.855216136117448</v>
      </c>
      <c r="Y166" s="10">
        <f t="shared" si="63"/>
        <v>2960</v>
      </c>
      <c r="Z166" s="11">
        <f t="shared" si="64"/>
        <v>83.855216136117448</v>
      </c>
      <c r="AA166" s="12">
        <f t="shared" si="65"/>
        <v>-7.5760032863368409E-3</v>
      </c>
      <c r="AB166" s="11">
        <f t="shared" si="66"/>
        <v>12.335723853717411</v>
      </c>
      <c r="AC166" s="12">
        <f t="shared" si="67"/>
        <v>7.7253625669784221E-3</v>
      </c>
      <c r="AD166" s="27">
        <f>$V$11</f>
        <v>83.333333333333343</v>
      </c>
      <c r="AE166" s="21">
        <f>$V$12</f>
        <v>12.12121212121211</v>
      </c>
      <c r="AK166" s="10">
        <f t="shared" si="68"/>
        <v>2960</v>
      </c>
      <c r="AL166" s="11">
        <f t="shared" si="70"/>
        <v>78.247684937487136</v>
      </c>
      <c r="AM166" s="12">
        <f t="shared" si="69"/>
        <v>7.8222329859876691E-2</v>
      </c>
      <c r="AN166" s="11">
        <f t="shared" si="71"/>
        <v>3.2403613769159943E-4</v>
      </c>
      <c r="AO166" s="12">
        <f t="shared" si="72"/>
        <v>9.1532707258725046E-6</v>
      </c>
      <c r="AP166" s="31">
        <f t="shared" si="53"/>
        <v>50</v>
      </c>
      <c r="AQ166" s="21">
        <f t="shared" si="54"/>
        <v>1</v>
      </c>
    </row>
    <row r="167" spans="2:43" s="2" customFormat="1" ht="17.25" customHeight="1" x14ac:dyDescent="0.25">
      <c r="B167" s="10">
        <f t="shared" si="55"/>
        <v>2980</v>
      </c>
      <c r="C167" s="11">
        <f t="shared" si="56"/>
        <v>48.811342347169997</v>
      </c>
      <c r="D167" s="12">
        <f t="shared" si="51"/>
        <v>0.44931091145441515</v>
      </c>
      <c r="E167" s="11">
        <f t="shared" si="57"/>
        <v>7.2356135233705317</v>
      </c>
      <c r="F167" s="12">
        <f t="shared" si="52"/>
        <v>-2.9248328789042155E-3</v>
      </c>
      <c r="G167" s="31">
        <f>$J$12</f>
        <v>50.000000000000043</v>
      </c>
      <c r="H167" s="21">
        <f>$J$13</f>
        <v>18</v>
      </c>
      <c r="N167" s="10">
        <f t="shared" si="58"/>
        <v>2980</v>
      </c>
      <c r="O167" s="11">
        <f t="shared" si="59"/>
        <v>83.703696070390706</v>
      </c>
      <c r="P167" s="12">
        <f t="shared" si="60"/>
        <v>-8.9958987534498047E-3</v>
      </c>
      <c r="Q167" s="11">
        <f t="shared" si="61"/>
        <v>12.49023110505698</v>
      </c>
      <c r="R167" s="12">
        <f t="shared" si="62"/>
        <v>5.5510994142573544E-3</v>
      </c>
      <c r="S167" s="27">
        <f>$V$11</f>
        <v>83.333333333333343</v>
      </c>
      <c r="T167" s="21">
        <f>$V$12</f>
        <v>12.12121212121211</v>
      </c>
      <c r="V167" s="58">
        <f t="shared" si="49"/>
        <v>12.49023110505698</v>
      </c>
      <c r="W167" s="61">
        <f t="shared" si="50"/>
        <v>83.703696070390706</v>
      </c>
      <c r="Y167" s="10">
        <f t="shared" si="63"/>
        <v>2980</v>
      </c>
      <c r="Z167" s="11">
        <f t="shared" si="64"/>
        <v>83.703696070390706</v>
      </c>
      <c r="AA167" s="12">
        <f t="shared" si="65"/>
        <v>-8.9958987534498047E-3</v>
      </c>
      <c r="AB167" s="11">
        <f t="shared" si="66"/>
        <v>12.49023110505698</v>
      </c>
      <c r="AC167" s="12">
        <f t="shared" si="67"/>
        <v>5.5510994142573544E-3</v>
      </c>
      <c r="AD167" s="27">
        <f>$V$11</f>
        <v>83.333333333333343</v>
      </c>
      <c r="AE167" s="21">
        <f>$V$12</f>
        <v>12.12121212121211</v>
      </c>
      <c r="AK167" s="10">
        <f t="shared" si="68"/>
        <v>2980</v>
      </c>
      <c r="AL167" s="11">
        <f t="shared" si="70"/>
        <v>79.812131534684667</v>
      </c>
      <c r="AM167" s="12">
        <f t="shared" si="69"/>
        <v>7.9771658678898308E-2</v>
      </c>
      <c r="AN167" s="11">
        <f t="shared" si="71"/>
        <v>5.0710155220904957E-4</v>
      </c>
      <c r="AO167" s="12">
        <f t="shared" si="72"/>
        <v>1.5117778175898947E-5</v>
      </c>
      <c r="AP167" s="31">
        <f t="shared" si="53"/>
        <v>50</v>
      </c>
      <c r="AQ167" s="21">
        <f t="shared" si="54"/>
        <v>1</v>
      </c>
    </row>
    <row r="168" spans="2:43" s="2" customFormat="1" ht="17.25" customHeight="1" x14ac:dyDescent="0.25">
      <c r="B168" s="10">
        <f t="shared" si="55"/>
        <v>3000</v>
      </c>
      <c r="C168" s="11">
        <f t="shared" si="56"/>
        <v>57.797560576258299</v>
      </c>
      <c r="D168" s="12">
        <f t="shared" si="51"/>
        <v>0.42583406630733922</v>
      </c>
      <c r="E168" s="11">
        <f t="shared" si="57"/>
        <v>7.1771168657924473</v>
      </c>
      <c r="F168" s="12">
        <f t="shared" si="52"/>
        <v>1.650914960604033E-2</v>
      </c>
      <c r="G168" s="31">
        <f>$J$12</f>
        <v>50.000000000000043</v>
      </c>
      <c r="H168" s="21">
        <f>$J$13</f>
        <v>18</v>
      </c>
      <c r="N168" s="10">
        <f t="shared" si="58"/>
        <v>3000</v>
      </c>
      <c r="O168" s="11">
        <f t="shared" si="59"/>
        <v>83.523778095321703</v>
      </c>
      <c r="P168" s="12">
        <f t="shared" si="60"/>
        <v>-9.4650276756364227E-3</v>
      </c>
      <c r="Q168" s="11">
        <f t="shared" si="61"/>
        <v>12.601253093342127</v>
      </c>
      <c r="R168" s="12">
        <f t="shared" si="62"/>
        <v>2.8798111753398636E-3</v>
      </c>
      <c r="S168" s="27">
        <f>$V$11</f>
        <v>83.333333333333343</v>
      </c>
      <c r="T168" s="21">
        <f>$V$12</f>
        <v>12.12121212121211</v>
      </c>
      <c r="V168" s="58">
        <f t="shared" si="49"/>
        <v>12.601253093342127</v>
      </c>
      <c r="W168" s="61">
        <f t="shared" si="50"/>
        <v>83.523778095321703</v>
      </c>
      <c r="Y168" s="69">
        <f t="shared" si="63"/>
        <v>3000</v>
      </c>
      <c r="Z168" s="70">
        <f t="shared" si="64"/>
        <v>83.523778095321703</v>
      </c>
      <c r="AA168" s="71">
        <f t="shared" si="65"/>
        <v>-9.4650276756364227E-3</v>
      </c>
      <c r="AB168" s="70">
        <f t="shared" si="66"/>
        <v>12.601253093342127</v>
      </c>
      <c r="AC168" s="71">
        <f>$O$11*Z168*AB168-0.13*AB168</f>
        <v>-0.37515778162492386</v>
      </c>
      <c r="AD168" s="72">
        <f>$V$11</f>
        <v>83.333333333333343</v>
      </c>
      <c r="AE168" s="73">
        <f>$V$12</f>
        <v>12.12121212121211</v>
      </c>
      <c r="AK168" s="10">
        <f t="shared" si="68"/>
        <v>3000</v>
      </c>
      <c r="AL168" s="11">
        <f t="shared" si="70"/>
        <v>81.40756470826264</v>
      </c>
      <c r="AM168" s="12">
        <f t="shared" si="69"/>
        <v>8.1341668775735537E-2</v>
      </c>
      <c r="AN168" s="11">
        <f t="shared" si="71"/>
        <v>8.0945711572702852E-4</v>
      </c>
      <c r="AO168" s="12">
        <f t="shared" si="72"/>
        <v>2.5423076740760289E-5</v>
      </c>
      <c r="AP168" s="31">
        <f t="shared" si="53"/>
        <v>50</v>
      </c>
      <c r="AQ168" s="21">
        <f t="shared" si="54"/>
        <v>1</v>
      </c>
    </row>
    <row r="169" spans="2:43" s="2" customFormat="1" ht="17.25" customHeight="1" x14ac:dyDescent="0.25">
      <c r="B169" s="10">
        <f t="shared" si="55"/>
        <v>3020</v>
      </c>
      <c r="C169" s="11">
        <f t="shared" si="56"/>
        <v>66.314241902405087</v>
      </c>
      <c r="D169" s="12">
        <f t="shared" si="51"/>
        <v>0.34397541557366457</v>
      </c>
      <c r="E169" s="11">
        <f t="shared" si="57"/>
        <v>7.5072998579132539</v>
      </c>
      <c r="F169" s="12">
        <f t="shared" si="52"/>
        <v>3.2097784859742684E-2</v>
      </c>
      <c r="G169" s="31">
        <f>$J$12</f>
        <v>50.000000000000043</v>
      </c>
      <c r="H169" s="21">
        <f>$J$13</f>
        <v>18</v>
      </c>
      <c r="N169" s="10">
        <f t="shared" ref="N169:N211" si="73">+N168+$O$15</f>
        <v>3020</v>
      </c>
      <c r="O169" s="11">
        <f t="shared" si="59"/>
        <v>83.33447754180898</v>
      </c>
      <c r="P169" s="12">
        <f t="shared" si="60"/>
        <v>-8.9694113261342689E-3</v>
      </c>
      <c r="Q169" s="11">
        <f t="shared" si="61"/>
        <v>12.658849316848924</v>
      </c>
      <c r="R169" s="12">
        <f t="shared" si="62"/>
        <v>1.7381235215996327E-5</v>
      </c>
      <c r="S169" s="27">
        <f>$V$11</f>
        <v>83.333333333333343</v>
      </c>
      <c r="T169" s="21">
        <f>$V$12</f>
        <v>12.12121212121211</v>
      </c>
      <c r="V169" s="58">
        <f t="shared" si="49"/>
        <v>12.658849316848924</v>
      </c>
      <c r="W169" s="61">
        <f t="shared" si="50"/>
        <v>83.33447754180898</v>
      </c>
      <c r="Y169" s="63">
        <f t="shared" si="63"/>
        <v>3020</v>
      </c>
      <c r="Z169" s="64">
        <f t="shared" si="64"/>
        <v>83.33447754180898</v>
      </c>
      <c r="AA169" s="65">
        <f t="shared" si="65"/>
        <v>0.11704484982255817</v>
      </c>
      <c r="AB169" s="64">
        <f t="shared" si="66"/>
        <v>5.0980974608436496</v>
      </c>
      <c r="AC169" s="65">
        <f t="shared" ref="AC169:AC218" si="74">$O$11*Z169*AB169-0.13*AB169</f>
        <v>-0.15293592388172039</v>
      </c>
      <c r="AD169" s="66">
        <f>$V$11</f>
        <v>83.333333333333343</v>
      </c>
      <c r="AE169" s="67">
        <f>$V$12</f>
        <v>12.12121212121211</v>
      </c>
      <c r="AK169" s="10">
        <f t="shared" si="68"/>
        <v>3020</v>
      </c>
      <c r="AL169" s="11">
        <f t="shared" si="70"/>
        <v>83.034398083777347</v>
      </c>
      <c r="AM169" s="12">
        <f t="shared" si="69"/>
        <v>8.29249655019062E-2</v>
      </c>
      <c r="AN169" s="11">
        <f t="shared" si="71"/>
        <v>1.3179186505422342E-3</v>
      </c>
      <c r="AO169" s="12">
        <f t="shared" si="72"/>
        <v>4.3536649344046819E-5</v>
      </c>
      <c r="AP169" s="31">
        <f t="shared" si="53"/>
        <v>50</v>
      </c>
      <c r="AQ169" s="21">
        <f t="shared" si="54"/>
        <v>1</v>
      </c>
    </row>
    <row r="170" spans="2:43" s="2" customFormat="1" ht="17.25" customHeight="1" x14ac:dyDescent="0.25">
      <c r="B170" s="10">
        <f t="shared" si="55"/>
        <v>3040</v>
      </c>
      <c r="C170" s="11">
        <f t="shared" si="56"/>
        <v>73.193750213878374</v>
      </c>
      <c r="D170" s="12">
        <f t="shared" si="51"/>
        <v>0.23012977818522046</v>
      </c>
      <c r="E170" s="11">
        <f t="shared" si="57"/>
        <v>8.1492555551081072</v>
      </c>
      <c r="F170" s="12">
        <f t="shared" si="52"/>
        <v>4.5438941576336545E-2</v>
      </c>
      <c r="G170" s="31">
        <f>$J$12</f>
        <v>50.000000000000043</v>
      </c>
      <c r="H170" s="21">
        <f>$J$13</f>
        <v>18</v>
      </c>
      <c r="N170" s="10">
        <f t="shared" si="73"/>
        <v>3040</v>
      </c>
      <c r="O170" s="11">
        <f t="shared" si="59"/>
        <v>83.15508931528629</v>
      </c>
      <c r="P170" s="12">
        <f t="shared" si="60"/>
        <v>-7.5997899534543389E-3</v>
      </c>
      <c r="Q170" s="11">
        <f t="shared" si="61"/>
        <v>12.659196941553244</v>
      </c>
      <c r="R170" s="12">
        <f t="shared" si="62"/>
        <v>-2.7077113537339326E-3</v>
      </c>
      <c r="S170" s="27">
        <f>$V$11</f>
        <v>83.333333333333343</v>
      </c>
      <c r="T170" s="21">
        <f>$V$12</f>
        <v>12.12121212121211</v>
      </c>
      <c r="V170" s="58">
        <f t="shared" si="49"/>
        <v>12.659196941553244</v>
      </c>
      <c r="W170" s="61">
        <f t="shared" si="50"/>
        <v>83.15508931528629</v>
      </c>
      <c r="Y170" s="63">
        <f t="shared" si="63"/>
        <v>3040</v>
      </c>
      <c r="Z170" s="64">
        <f t="shared" si="64"/>
        <v>85.675374538260144</v>
      </c>
      <c r="AA170" s="65">
        <f t="shared" si="65"/>
        <v>0.15451157898829668</v>
      </c>
      <c r="AB170" s="64">
        <f t="shared" si="66"/>
        <v>2.0393789832092417</v>
      </c>
      <c r="AC170" s="65">
        <f t="shared" si="74"/>
        <v>-5.5449797962911912E-2</v>
      </c>
      <c r="AD170" s="66">
        <f>$V$11</f>
        <v>83.333333333333343</v>
      </c>
      <c r="AE170" s="67">
        <f>$V$12</f>
        <v>12.12121212121211</v>
      </c>
      <c r="AK170" s="10">
        <f t="shared" si="68"/>
        <v>3040</v>
      </c>
      <c r="AL170" s="11">
        <f t="shared" si="70"/>
        <v>84.692897393815471</v>
      </c>
      <c r="AM170" s="12">
        <f t="shared" si="69"/>
        <v>8.4507534145256386E-2</v>
      </c>
      <c r="AN170" s="11">
        <f t="shared" si="71"/>
        <v>2.1886516374231705E-3</v>
      </c>
      <c r="AO170" s="12">
        <f t="shared" si="72"/>
        <v>7.5930666687928266E-5</v>
      </c>
      <c r="AP170" s="31">
        <f t="shared" si="53"/>
        <v>50</v>
      </c>
      <c r="AQ170" s="21">
        <f t="shared" si="54"/>
        <v>1</v>
      </c>
    </row>
    <row r="171" spans="2:43" s="2" customFormat="1" ht="17.25" customHeight="1" x14ac:dyDescent="0.25">
      <c r="B171" s="10">
        <f t="shared" si="55"/>
        <v>3060</v>
      </c>
      <c r="C171" s="11">
        <f t="shared" si="56"/>
        <v>77.796345777582786</v>
      </c>
      <c r="D171" s="12">
        <f t="shared" si="51"/>
        <v>0.11689271540376822</v>
      </c>
      <c r="E171" s="11">
        <f t="shared" si="57"/>
        <v>9.0580343866348372</v>
      </c>
      <c r="F171" s="12">
        <f t="shared" si="52"/>
        <v>5.7355520584872366E-2</v>
      </c>
      <c r="G171" s="31">
        <f>$J$12</f>
        <v>50.000000000000043</v>
      </c>
      <c r="H171" s="21">
        <f>$J$13</f>
        <v>18</v>
      </c>
      <c r="N171" s="10">
        <f t="shared" si="73"/>
        <v>3060</v>
      </c>
      <c r="O171" s="11">
        <f t="shared" si="59"/>
        <v>83.003093516217206</v>
      </c>
      <c r="P171" s="12">
        <f t="shared" si="60"/>
        <v>-5.5399847937013802E-3</v>
      </c>
      <c r="Q171" s="11">
        <f t="shared" si="61"/>
        <v>12.605042714478564</v>
      </c>
      <c r="R171" s="12">
        <f t="shared" si="62"/>
        <v>-4.9952244009245916E-3</v>
      </c>
      <c r="S171" s="27">
        <f>$V$11</f>
        <v>83.333333333333343</v>
      </c>
      <c r="T171" s="21">
        <f>$V$12</f>
        <v>12.12121212121211</v>
      </c>
      <c r="V171" s="58">
        <f t="shared" si="49"/>
        <v>12.605042714478564</v>
      </c>
      <c r="W171" s="61">
        <f t="shared" si="50"/>
        <v>83.003093516217206</v>
      </c>
      <c r="Y171" s="63">
        <f t="shared" si="63"/>
        <v>3060</v>
      </c>
      <c r="Z171" s="64">
        <f t="shared" si="64"/>
        <v>88.765606118026071</v>
      </c>
      <c r="AA171" s="65">
        <f t="shared" si="65"/>
        <v>0.15483587407162444</v>
      </c>
      <c r="AB171" s="64">
        <f t="shared" si="66"/>
        <v>0.93038302395100336</v>
      </c>
      <c r="AC171" s="65">
        <f t="shared" si="74"/>
        <v>-2.1846577462111119E-2</v>
      </c>
      <c r="AD171" s="66">
        <f>$V$11</f>
        <v>83.333333333333343</v>
      </c>
      <c r="AE171" s="67">
        <f>$V$12</f>
        <v>12.12121212121211</v>
      </c>
      <c r="AK171" s="10">
        <f t="shared" si="68"/>
        <v>3060</v>
      </c>
      <c r="AL171" s="11">
        <f t="shared" si="70"/>
        <v>86.383048076720598</v>
      </c>
      <c r="AM171" s="12">
        <f t="shared" si="69"/>
        <v>8.6062803228481866E-2</v>
      </c>
      <c r="AN171" s="11">
        <f t="shared" si="71"/>
        <v>3.7072649711817358E-3</v>
      </c>
      <c r="AO171" s="12">
        <f t="shared" si="72"/>
        <v>1.348815996796473E-4</v>
      </c>
      <c r="AP171" s="31">
        <f t="shared" si="53"/>
        <v>50</v>
      </c>
      <c r="AQ171" s="21">
        <f t="shared" si="54"/>
        <v>1</v>
      </c>
    </row>
    <row r="172" spans="2:43" s="2" customFormat="1" ht="17.25" customHeight="1" x14ac:dyDescent="0.25">
      <c r="B172" s="10">
        <f t="shared" si="55"/>
        <v>3080</v>
      </c>
      <c r="C172" s="11">
        <f t="shared" si="56"/>
        <v>80.134200085658151</v>
      </c>
      <c r="D172" s="12">
        <f t="shared" si="51"/>
        <v>2.3932591422145877E-2</v>
      </c>
      <c r="E172" s="11">
        <f t="shared" si="57"/>
        <v>10.205144798332284</v>
      </c>
      <c r="F172" s="12">
        <f t="shared" si="52"/>
        <v>6.8236890095836333E-2</v>
      </c>
      <c r="G172" s="31">
        <f>$J$12</f>
        <v>50.000000000000043</v>
      </c>
      <c r="H172" s="21">
        <f>$J$13</f>
        <v>18</v>
      </c>
      <c r="N172" s="10">
        <f t="shared" si="73"/>
        <v>3080</v>
      </c>
      <c r="O172" s="11">
        <f t="shared" si="59"/>
        <v>82.892293820343184</v>
      </c>
      <c r="P172" s="12">
        <f t="shared" si="60"/>
        <v>-3.041377931833511E-3</v>
      </c>
      <c r="Q172" s="11">
        <f t="shared" si="61"/>
        <v>12.505138226460073</v>
      </c>
      <c r="R172" s="12">
        <f t="shared" si="62"/>
        <v>-6.6183120879270696E-3</v>
      </c>
      <c r="S172" s="27">
        <f>$V$11</f>
        <v>83.333333333333343</v>
      </c>
      <c r="T172" s="21">
        <f>$V$12</f>
        <v>12.12121212121211</v>
      </c>
      <c r="V172" s="58">
        <f t="shared" si="49"/>
        <v>12.505138226460073</v>
      </c>
      <c r="W172" s="61">
        <f t="shared" si="50"/>
        <v>82.892293820343184</v>
      </c>
      <c r="Y172" s="63">
        <f t="shared" si="63"/>
        <v>3080</v>
      </c>
      <c r="Z172" s="64">
        <f t="shared" si="64"/>
        <v>91.862323599458563</v>
      </c>
      <c r="AA172" s="65">
        <f t="shared" si="65"/>
        <v>0.14240399826709804</v>
      </c>
      <c r="AB172" s="64">
        <f t="shared" si="66"/>
        <v>0.49345147470878098</v>
      </c>
      <c r="AC172" s="65">
        <f t="shared" si="74"/>
        <v>-9.7531728517478433E-3</v>
      </c>
      <c r="AD172" s="66">
        <f>$V$11</f>
        <v>83.333333333333343</v>
      </c>
      <c r="AE172" s="67">
        <f>$V$12</f>
        <v>12.12121212121211</v>
      </c>
      <c r="AK172" s="10">
        <f t="shared" si="68"/>
        <v>3080</v>
      </c>
      <c r="AL172" s="11">
        <f t="shared" si="70"/>
        <v>88.104304141290243</v>
      </c>
      <c r="AM172" s="12">
        <f t="shared" si="69"/>
        <v>8.7540005151112099E-2</v>
      </c>
      <c r="AN172" s="11">
        <f t="shared" si="71"/>
        <v>6.4048969647746822E-3</v>
      </c>
      <c r="AO172" s="12">
        <f t="shared" si="72"/>
        <v>2.4405414193940116E-4</v>
      </c>
      <c r="AP172" s="31">
        <f t="shared" si="53"/>
        <v>50</v>
      </c>
      <c r="AQ172" s="21">
        <f t="shared" si="54"/>
        <v>1</v>
      </c>
    </row>
    <row r="173" spans="2:43" s="2" customFormat="1" ht="17.25" customHeight="1" x14ac:dyDescent="0.25">
      <c r="B173" s="10">
        <f t="shared" si="55"/>
        <v>3100</v>
      </c>
      <c r="C173" s="11">
        <f t="shared" si="56"/>
        <v>80.612851914101071</v>
      </c>
      <c r="D173" s="12">
        <f t="shared" si="51"/>
        <v>-4.5795747735839221E-2</v>
      </c>
      <c r="E173" s="11">
        <f t="shared" si="57"/>
        <v>11.569882600249011</v>
      </c>
      <c r="F173" s="12">
        <f t="shared" si="52"/>
        <v>7.8175908874542399E-2</v>
      </c>
      <c r="G173" s="31">
        <f>$J$12</f>
        <v>50.000000000000043</v>
      </c>
      <c r="H173" s="21">
        <f>$J$13</f>
        <v>18</v>
      </c>
      <c r="N173" s="10">
        <f t="shared" si="73"/>
        <v>3100</v>
      </c>
      <c r="O173" s="11">
        <f t="shared" si="59"/>
        <v>82.83146626170651</v>
      </c>
      <c r="P173" s="12">
        <f t="shared" si="60"/>
        <v>-3.8828852260106017E-4</v>
      </c>
      <c r="Q173" s="11">
        <f t="shared" si="61"/>
        <v>12.372771984701531</v>
      </c>
      <c r="R173" s="12">
        <f t="shared" si="62"/>
        <v>-7.4513842126424645E-3</v>
      </c>
      <c r="S173" s="27">
        <f>$V$11</f>
        <v>83.333333333333343</v>
      </c>
      <c r="T173" s="21">
        <f>$V$12</f>
        <v>12.12121212121211</v>
      </c>
      <c r="V173" s="58">
        <f t="shared" si="49"/>
        <v>12.372771984701531</v>
      </c>
      <c r="W173" s="61">
        <f t="shared" si="50"/>
        <v>82.83146626170651</v>
      </c>
      <c r="Y173" s="63">
        <f t="shared" si="63"/>
        <v>3100</v>
      </c>
      <c r="Z173" s="64">
        <f t="shared" si="64"/>
        <v>94.710403564800529</v>
      </c>
      <c r="AA173" s="65">
        <f t="shared" si="65"/>
        <v>0.12599189633277655</v>
      </c>
      <c r="AB173" s="64">
        <f t="shared" si="66"/>
        <v>0.29838801767382411</v>
      </c>
      <c r="AC173" s="65">
        <f t="shared" si="74"/>
        <v>-4.8779028102506825E-3</v>
      </c>
      <c r="AD173" s="66">
        <f>$V$11</f>
        <v>83.333333333333343</v>
      </c>
      <c r="AE173" s="67">
        <f>$V$12</f>
        <v>12.12121212121211</v>
      </c>
      <c r="AK173" s="10">
        <f t="shared" si="68"/>
        <v>3100</v>
      </c>
      <c r="AL173" s="11">
        <f t="shared" si="70"/>
        <v>89.855104244312486</v>
      </c>
      <c r="AM173" s="12">
        <f t="shared" si="69"/>
        <v>8.8841001352564161E-2</v>
      </c>
      <c r="AN173" s="11">
        <f t="shared" si="71"/>
        <v>1.1285979803562706E-2</v>
      </c>
      <c r="AO173" s="12">
        <f t="shared" si="72"/>
        <v>4.49803901570197E-4</v>
      </c>
      <c r="AP173" s="31">
        <f t="shared" si="53"/>
        <v>50</v>
      </c>
      <c r="AQ173" s="21">
        <f t="shared" si="54"/>
        <v>1</v>
      </c>
    </row>
    <row r="174" spans="2:43" s="2" customFormat="1" ht="17.25" customHeight="1" x14ac:dyDescent="0.25">
      <c r="B174" s="10">
        <f t="shared" si="55"/>
        <v>3120</v>
      </c>
      <c r="C174" s="11">
        <f t="shared" si="56"/>
        <v>79.696936959384288</v>
      </c>
      <c r="D174" s="12">
        <f t="shared" si="51"/>
        <v>-9.8032596181307441E-2</v>
      </c>
      <c r="E174" s="11">
        <f t="shared" si="57"/>
        <v>13.133400777739858</v>
      </c>
      <c r="F174" s="12">
        <f t="shared" si="52"/>
        <v>8.696434642700801E-2</v>
      </c>
      <c r="G174" s="31">
        <f>$J$12</f>
        <v>50.000000000000043</v>
      </c>
      <c r="H174" s="21">
        <f>$J$13</f>
        <v>18</v>
      </c>
      <c r="N174" s="10">
        <f t="shared" si="73"/>
        <v>3120</v>
      </c>
      <c r="O174" s="11">
        <f t="shared" si="59"/>
        <v>82.823700491254485</v>
      </c>
      <c r="P174" s="12">
        <f t="shared" si="60"/>
        <v>2.1388245422250263E-3</v>
      </c>
      <c r="Q174" s="11">
        <f t="shared" si="61"/>
        <v>12.223744300448683</v>
      </c>
      <c r="R174" s="12">
        <f t="shared" si="62"/>
        <v>-7.4755458584196965E-3</v>
      </c>
      <c r="S174" s="27">
        <f>$V$11</f>
        <v>83.333333333333343</v>
      </c>
      <c r="T174" s="21">
        <f>$V$12</f>
        <v>12.12121212121211</v>
      </c>
      <c r="V174" s="58">
        <f t="shared" si="49"/>
        <v>12.223744300448683</v>
      </c>
      <c r="W174" s="61">
        <f t="shared" si="50"/>
        <v>82.823700491254485</v>
      </c>
      <c r="Y174" s="63">
        <f t="shared" si="63"/>
        <v>3120</v>
      </c>
      <c r="Z174" s="64">
        <f t="shared" si="64"/>
        <v>97.230241491456056</v>
      </c>
      <c r="AA174" s="65">
        <f t="shared" si="65"/>
        <v>0.10896798755801568</v>
      </c>
      <c r="AB174" s="64">
        <f t="shared" si="66"/>
        <v>0.20082996146881046</v>
      </c>
      <c r="AC174" s="65">
        <f t="shared" si="74"/>
        <v>-2.6758002081466552E-3</v>
      </c>
      <c r="AD174" s="66">
        <f>$V$11</f>
        <v>83.333333333333343</v>
      </c>
      <c r="AE174" s="67">
        <f>$V$12</f>
        <v>12.12121212121211</v>
      </c>
      <c r="AK174" s="10">
        <f t="shared" si="68"/>
        <v>3120</v>
      </c>
      <c r="AL174" s="11">
        <f t="shared" si="70"/>
        <v>91.631924271363772</v>
      </c>
      <c r="AM174" s="12">
        <f t="shared" si="69"/>
        <v>8.977344028376269E-2</v>
      </c>
      <c r="AN174" s="11">
        <f t="shared" si="71"/>
        <v>2.0282057834966644E-2</v>
      </c>
      <c r="AO174" s="12">
        <f t="shared" si="72"/>
        <v>8.4438109585275147E-4</v>
      </c>
      <c r="AP174" s="31">
        <f t="shared" si="53"/>
        <v>50</v>
      </c>
      <c r="AQ174" s="21">
        <f t="shared" si="54"/>
        <v>1</v>
      </c>
    </row>
    <row r="175" spans="2:43" s="2" customFormat="1" ht="17.25" customHeight="1" x14ac:dyDescent="0.25">
      <c r="B175" s="10">
        <f t="shared" si="55"/>
        <v>3140</v>
      </c>
      <c r="C175" s="11">
        <f t="shared" si="56"/>
        <v>77.736285035758144</v>
      </c>
      <c r="D175" s="12">
        <f t="shared" si="51"/>
        <v>-0.13966693098205885</v>
      </c>
      <c r="E175" s="11">
        <f t="shared" si="57"/>
        <v>14.872687706280018</v>
      </c>
      <c r="F175" s="12">
        <f t="shared" si="52"/>
        <v>9.403477826786788E-2</v>
      </c>
      <c r="G175" s="31">
        <f>$J$12</f>
        <v>50.000000000000043</v>
      </c>
      <c r="H175" s="21">
        <f>$J$13</f>
        <v>18</v>
      </c>
      <c r="N175" s="10">
        <f t="shared" si="73"/>
        <v>3140</v>
      </c>
      <c r="O175" s="11">
        <f t="shared" si="59"/>
        <v>82.866476982098987</v>
      </c>
      <c r="P175" s="12">
        <f t="shared" si="60"/>
        <v>4.2955689632322991E-3</v>
      </c>
      <c r="Q175" s="11">
        <f t="shared" si="61"/>
        <v>12.074233383280289</v>
      </c>
      <c r="R175" s="12">
        <f t="shared" si="62"/>
        <v>-6.7643190495243477E-3</v>
      </c>
      <c r="S175" s="27">
        <f>$V$11</f>
        <v>83.333333333333343</v>
      </c>
      <c r="T175" s="21">
        <f>$V$12</f>
        <v>12.12121212121211</v>
      </c>
      <c r="V175" s="58">
        <f t="shared" si="49"/>
        <v>12.074233383280289</v>
      </c>
      <c r="W175" s="61">
        <f t="shared" si="50"/>
        <v>82.866476982098987</v>
      </c>
      <c r="Y175" s="63">
        <f t="shared" si="63"/>
        <v>3140</v>
      </c>
      <c r="Z175" s="64">
        <f t="shared" si="64"/>
        <v>99.409601242616375</v>
      </c>
      <c r="AA175" s="65">
        <f t="shared" si="65"/>
        <v>9.2779053601332512E-2</v>
      </c>
      <c r="AB175" s="64">
        <f t="shared" si="66"/>
        <v>0.14731395730587737</v>
      </c>
      <c r="AC175" s="65">
        <f t="shared" si="74"/>
        <v>-1.5775083458651612E-3</v>
      </c>
      <c r="AD175" s="66">
        <f>$V$11</f>
        <v>83.333333333333343</v>
      </c>
      <c r="AE175" s="67">
        <f>$V$12</f>
        <v>12.12121212121211</v>
      </c>
      <c r="AK175" s="10">
        <f t="shared" si="68"/>
        <v>3140</v>
      </c>
      <c r="AL175" s="11">
        <f t="shared" si="70"/>
        <v>93.427393077039028</v>
      </c>
      <c r="AM175" s="12">
        <f t="shared" si="69"/>
        <v>8.9954726796299234E-2</v>
      </c>
      <c r="AN175" s="11">
        <f t="shared" si="71"/>
        <v>3.7169679752021671E-2</v>
      </c>
      <c r="AO175" s="12">
        <f t="shared" si="72"/>
        <v>1.6141822931387034E-3</v>
      </c>
      <c r="AP175" s="31">
        <f t="shared" si="53"/>
        <v>50</v>
      </c>
      <c r="AQ175" s="21">
        <f t="shared" si="54"/>
        <v>1</v>
      </c>
    </row>
    <row r="176" spans="2:43" s="2" customFormat="1" ht="17.25" customHeight="1" x14ac:dyDescent="0.25">
      <c r="B176" s="10">
        <f t="shared" si="55"/>
        <v>3160</v>
      </c>
      <c r="C176" s="11">
        <f t="shared" si="56"/>
        <v>74.942946416116968</v>
      </c>
      <c r="D176" s="12">
        <f t="shared" si="51"/>
        <v>-0.17569883042930867</v>
      </c>
      <c r="E176" s="11">
        <f t="shared" si="57"/>
        <v>16.753383271637375</v>
      </c>
      <c r="F176" s="12">
        <f t="shared" si="52"/>
        <v>9.8390451206159968E-2</v>
      </c>
      <c r="G176" s="31">
        <f>$J$12</f>
        <v>50.000000000000043</v>
      </c>
      <c r="H176" s="21">
        <f>$J$13</f>
        <v>18</v>
      </c>
      <c r="N176" s="10">
        <f t="shared" si="73"/>
        <v>3160</v>
      </c>
      <c r="O176" s="11">
        <f t="shared" si="59"/>
        <v>82.952388361363631</v>
      </c>
      <c r="P176" s="12">
        <f t="shared" si="60"/>
        <v>5.8966195003820887E-3</v>
      </c>
      <c r="Q176" s="11">
        <f t="shared" si="61"/>
        <v>11.938947002289801</v>
      </c>
      <c r="R176" s="12">
        <f t="shared" si="62"/>
        <v>-5.457698197362193E-3</v>
      </c>
      <c r="S176" s="27">
        <f>$V$11</f>
        <v>83.333333333333343</v>
      </c>
      <c r="T176" s="21">
        <f>$V$12</f>
        <v>12.12121212121211</v>
      </c>
      <c r="V176" s="58">
        <f t="shared" si="49"/>
        <v>11.938947002289801</v>
      </c>
      <c r="W176" s="61">
        <f t="shared" si="50"/>
        <v>82.952388361363631</v>
      </c>
      <c r="Y176" s="63">
        <f t="shared" si="63"/>
        <v>3160</v>
      </c>
      <c r="Z176" s="64">
        <f t="shared" si="64"/>
        <v>101.26518231464303</v>
      </c>
      <c r="AA176" s="65">
        <f t="shared" si="65"/>
        <v>7.8067514040613559E-2</v>
      </c>
      <c r="AB176" s="64">
        <f t="shared" si="66"/>
        <v>0.11576379038857415</v>
      </c>
      <c r="AC176" s="65">
        <f t="shared" si="74"/>
        <v>-9.8188314355494508E-4</v>
      </c>
      <c r="AD176" s="66">
        <f>$V$11</f>
        <v>83.333333333333343</v>
      </c>
      <c r="AE176" s="67">
        <f>$V$12</f>
        <v>12.12121212121211</v>
      </c>
      <c r="AK176" s="10">
        <f t="shared" si="68"/>
        <v>3160</v>
      </c>
      <c r="AL176" s="11">
        <f t="shared" si="70"/>
        <v>95.226487612965016</v>
      </c>
      <c r="AM176" s="12">
        <f t="shared" si="69"/>
        <v>8.8612691361628457E-2</v>
      </c>
      <c r="AN176" s="11">
        <f t="shared" si="71"/>
        <v>6.9453325614795738E-2</v>
      </c>
      <c r="AO176" s="12">
        <f t="shared" si="72"/>
        <v>3.141129970596786E-3</v>
      </c>
      <c r="AP176" s="31">
        <f t="shared" si="53"/>
        <v>50</v>
      </c>
      <c r="AQ176" s="21">
        <f t="shared" si="54"/>
        <v>1</v>
      </c>
    </row>
    <row r="177" spans="2:43" s="2" customFormat="1" ht="17.25" customHeight="1" x14ac:dyDescent="0.25">
      <c r="B177" s="10">
        <f t="shared" si="55"/>
        <v>3180</v>
      </c>
      <c r="C177" s="11">
        <f t="shared" si="56"/>
        <v>71.428969807530791</v>
      </c>
      <c r="D177" s="12">
        <f t="shared" si="51"/>
        <v>-0.20886571175476598</v>
      </c>
      <c r="E177" s="11">
        <f t="shared" si="57"/>
        <v>18.721192295760574</v>
      </c>
      <c r="F177" s="12">
        <f t="shared" si="52"/>
        <v>9.8533940786692753E-2</v>
      </c>
      <c r="G177" s="31">
        <f>$J$12</f>
        <v>50.000000000000043</v>
      </c>
      <c r="H177" s="21">
        <f>$J$13</f>
        <v>18</v>
      </c>
      <c r="N177" s="10">
        <f t="shared" si="73"/>
        <v>3180</v>
      </c>
      <c r="O177" s="11">
        <f t="shared" si="59"/>
        <v>83.07032075137127</v>
      </c>
      <c r="P177" s="12">
        <f t="shared" si="60"/>
        <v>6.8278862051576183E-3</v>
      </c>
      <c r="Q177" s="11">
        <f t="shared" si="61"/>
        <v>11.829793038342558</v>
      </c>
      <c r="R177" s="12">
        <f t="shared" si="62"/>
        <v>-3.7336612933096536E-3</v>
      </c>
      <c r="S177" s="27">
        <f>$V$11</f>
        <v>83.333333333333343</v>
      </c>
      <c r="T177" s="21">
        <f>$V$12</f>
        <v>12.12121212121211</v>
      </c>
      <c r="V177" s="58">
        <f t="shared" si="49"/>
        <v>11.829793038342558</v>
      </c>
      <c r="W177" s="61">
        <f t="shared" si="50"/>
        <v>83.07032075137127</v>
      </c>
      <c r="Y177" s="63">
        <f t="shared" si="63"/>
        <v>3180</v>
      </c>
      <c r="Z177" s="64">
        <f t="shared" si="64"/>
        <v>102.8265325954553</v>
      </c>
      <c r="AA177" s="65">
        <f t="shared" si="65"/>
        <v>6.5079753077278174E-2</v>
      </c>
      <c r="AB177" s="64">
        <f t="shared" si="66"/>
        <v>9.6126127517475249E-2</v>
      </c>
      <c r="AC177" s="65">
        <f t="shared" si="74"/>
        <v>-6.3521691593110795E-4</v>
      </c>
      <c r="AD177" s="66">
        <f>$V$11</f>
        <v>83.333333333333343</v>
      </c>
      <c r="AE177" s="67">
        <f>$V$12</f>
        <v>12.12121212121211</v>
      </c>
      <c r="AK177" s="10">
        <f t="shared" si="68"/>
        <v>3180</v>
      </c>
      <c r="AL177" s="11">
        <f t="shared" si="70"/>
        <v>96.998741440197591</v>
      </c>
      <c r="AM177" s="12">
        <f t="shared" si="69"/>
        <v>8.4168143189766717E-2</v>
      </c>
      <c r="AN177" s="11">
        <f t="shared" si="71"/>
        <v>0.13227592502673147</v>
      </c>
      <c r="AO177" s="12">
        <f t="shared" si="72"/>
        <v>6.2168019990943143E-3</v>
      </c>
      <c r="AP177" s="31">
        <f t="shared" si="53"/>
        <v>50</v>
      </c>
      <c r="AQ177" s="21">
        <f t="shared" si="54"/>
        <v>1</v>
      </c>
    </row>
    <row r="178" spans="2:43" s="2" customFormat="1" ht="17.25" customHeight="1" x14ac:dyDescent="0.25">
      <c r="B178" s="10">
        <f t="shared" si="55"/>
        <v>3200</v>
      </c>
      <c r="C178" s="11">
        <f t="shared" si="56"/>
        <v>67.251655572435467</v>
      </c>
      <c r="D178" s="12">
        <f t="shared" si="51"/>
        <v>-0.239954343409293</v>
      </c>
      <c r="E178" s="11">
        <f t="shared" si="57"/>
        <v>20.691871111494429</v>
      </c>
      <c r="F178" s="12">
        <f t="shared" si="52"/>
        <v>9.2417186640101345E-2</v>
      </c>
      <c r="G178" s="31">
        <f>$J$12</f>
        <v>50.000000000000043</v>
      </c>
      <c r="H178" s="21">
        <f>$J$13</f>
        <v>18</v>
      </c>
      <c r="N178" s="10">
        <f t="shared" si="73"/>
        <v>3200</v>
      </c>
      <c r="O178" s="11">
        <f t="shared" si="59"/>
        <v>83.206878475474426</v>
      </c>
      <c r="P178" s="12">
        <f t="shared" si="60"/>
        <v>7.0488172842563535E-3</v>
      </c>
      <c r="Q178" s="11">
        <f t="shared" si="61"/>
        <v>11.755119812476366</v>
      </c>
      <c r="R178" s="12">
        <f t="shared" si="62"/>
        <v>-1.7837904060014065E-3</v>
      </c>
      <c r="S178" s="27">
        <f>$V$11</f>
        <v>83.333333333333343</v>
      </c>
      <c r="T178" s="21">
        <f>$V$12</f>
        <v>12.12121212121211</v>
      </c>
      <c r="V178" s="58">
        <f t="shared" si="49"/>
        <v>11.755119812476366</v>
      </c>
      <c r="W178" s="61">
        <f t="shared" si="50"/>
        <v>83.206878475474426</v>
      </c>
      <c r="Y178" s="63">
        <f t="shared" si="63"/>
        <v>3200</v>
      </c>
      <c r="Z178" s="64">
        <f t="shared" si="64"/>
        <v>104.12812765700087</v>
      </c>
      <c r="AA178" s="65">
        <f t="shared" si="65"/>
        <v>5.3846968413114912E-2</v>
      </c>
      <c r="AB178" s="64">
        <f t="shared" si="66"/>
        <v>8.3421789198853097E-2</v>
      </c>
      <c r="AC178" s="65">
        <f t="shared" si="74"/>
        <v>-4.2096693776259506E-4</v>
      </c>
      <c r="AD178" s="66">
        <f>$V$11</f>
        <v>83.333333333333343</v>
      </c>
      <c r="AE178" s="67">
        <f>$V$12</f>
        <v>12.12121212121211</v>
      </c>
      <c r="AK178" s="10">
        <f t="shared" si="68"/>
        <v>3200</v>
      </c>
      <c r="AL178" s="11">
        <f t="shared" si="70"/>
        <v>98.682104303992929</v>
      </c>
      <c r="AM178" s="12">
        <f t="shared" si="69"/>
        <v>7.3359095607359925E-2</v>
      </c>
      <c r="AN178" s="11">
        <f t="shared" si="71"/>
        <v>0.25661196500861777</v>
      </c>
      <c r="AO178" s="12">
        <f t="shared" si="72"/>
        <v>1.2492410446202116E-2</v>
      </c>
      <c r="AP178" s="31">
        <f t="shared" si="53"/>
        <v>50</v>
      </c>
      <c r="AQ178" s="21">
        <f t="shared" si="54"/>
        <v>1</v>
      </c>
    </row>
    <row r="179" spans="2:43" s="2" customFormat="1" ht="17.25" customHeight="1" x14ac:dyDescent="0.25">
      <c r="B179" s="10">
        <f t="shared" si="55"/>
        <v>3220</v>
      </c>
      <c r="C179" s="11">
        <f t="shared" si="56"/>
        <v>62.452568704249607</v>
      </c>
      <c r="D179" s="12">
        <f t="shared" si="51"/>
        <v>-0.2679791592088353</v>
      </c>
      <c r="E179" s="11">
        <f t="shared" si="57"/>
        <v>22.540214844296457</v>
      </c>
      <c r="F179" s="12">
        <f t="shared" si="52"/>
        <v>7.7480641191037591E-2</v>
      </c>
      <c r="G179" s="31">
        <f>$J$12</f>
        <v>50.000000000000043</v>
      </c>
      <c r="H179" s="21">
        <f>$J$13</f>
        <v>18</v>
      </c>
      <c r="N179" s="10">
        <f t="shared" si="73"/>
        <v>3220</v>
      </c>
      <c r="O179" s="11">
        <f t="shared" si="59"/>
        <v>83.347854821159558</v>
      </c>
      <c r="P179" s="12">
        <f t="shared" si="60"/>
        <v>6.5872716933545183E-3</v>
      </c>
      <c r="Q179" s="11">
        <f t="shared" si="61"/>
        <v>11.719444004356337</v>
      </c>
      <c r="R179" s="12">
        <f t="shared" si="62"/>
        <v>2.0422051612722925E-4</v>
      </c>
      <c r="S179" s="27">
        <f>$V$11</f>
        <v>83.333333333333343</v>
      </c>
      <c r="T179" s="21">
        <f>$V$12</f>
        <v>12.12121212121211</v>
      </c>
      <c r="V179" s="58">
        <f t="shared" si="49"/>
        <v>11.719444004356337</v>
      </c>
      <c r="W179" s="61">
        <f t="shared" si="50"/>
        <v>83.347854821159558</v>
      </c>
      <c r="Y179" s="63">
        <f t="shared" si="63"/>
        <v>3220</v>
      </c>
      <c r="Z179" s="64">
        <f t="shared" si="64"/>
        <v>105.20506702526318</v>
      </c>
      <c r="AA179" s="65">
        <f t="shared" si="65"/>
        <v>4.4281076524698253E-2</v>
      </c>
      <c r="AB179" s="64">
        <f t="shared" si="66"/>
        <v>7.5002450443601196E-2</v>
      </c>
      <c r="AC179" s="65">
        <f t="shared" si="74"/>
        <v>-2.8155316649450431E-4</v>
      </c>
      <c r="AD179" s="66">
        <f>$V$11</f>
        <v>83.333333333333343</v>
      </c>
      <c r="AE179" s="67">
        <f>$V$12</f>
        <v>12.12121212121211</v>
      </c>
      <c r="AK179" s="10">
        <f t="shared" si="68"/>
        <v>3220</v>
      </c>
      <c r="AL179" s="11">
        <f t="shared" si="70"/>
        <v>100.14928621614013</v>
      </c>
      <c r="AM179" s="12">
        <f t="shared" si="69"/>
        <v>4.9427661299882041E-2</v>
      </c>
      <c r="AN179" s="11">
        <f t="shared" si="71"/>
        <v>0.50646017393266007</v>
      </c>
      <c r="AO179" s="12">
        <f t="shared" si="72"/>
        <v>2.5398616219625077E-2</v>
      </c>
      <c r="AP179" s="31">
        <f t="shared" si="53"/>
        <v>50</v>
      </c>
      <c r="AQ179" s="21">
        <f t="shared" si="54"/>
        <v>1</v>
      </c>
    </row>
    <row r="180" spans="2:43" s="2" customFormat="1" ht="17.25" customHeight="1" x14ac:dyDescent="0.25">
      <c r="B180" s="10">
        <f t="shared" si="55"/>
        <v>3240</v>
      </c>
      <c r="C180" s="11">
        <f t="shared" si="56"/>
        <v>57.092985520072901</v>
      </c>
      <c r="D180" s="12">
        <f t="shared" si="51"/>
        <v>-0.29005883670079158</v>
      </c>
      <c r="E180" s="11">
        <f t="shared" si="57"/>
        <v>24.089827668117209</v>
      </c>
      <c r="F180" s="12">
        <f t="shared" si="52"/>
        <v>5.0934921886844897E-2</v>
      </c>
      <c r="G180" s="31">
        <f>$J$12</f>
        <v>50.000000000000043</v>
      </c>
      <c r="H180" s="21">
        <f>$J$13</f>
        <v>18</v>
      </c>
      <c r="N180" s="10">
        <f t="shared" si="73"/>
        <v>3240</v>
      </c>
      <c r="O180" s="11">
        <f t="shared" si="59"/>
        <v>83.479600255026654</v>
      </c>
      <c r="P180" s="12">
        <f t="shared" si="60"/>
        <v>5.5296677195489918E-3</v>
      </c>
      <c r="Q180" s="11">
        <f t="shared" si="61"/>
        <v>11.723528414678881</v>
      </c>
      <c r="R180" s="12">
        <f t="shared" si="62"/>
        <v>2.0577172951190548E-3</v>
      </c>
      <c r="S180" s="27">
        <f>$V$11</f>
        <v>83.333333333333343</v>
      </c>
      <c r="T180" s="21">
        <f>$V$12</f>
        <v>12.12121212121211</v>
      </c>
      <c r="V180" s="58">
        <f t="shared" si="49"/>
        <v>11.723528414678881</v>
      </c>
      <c r="W180" s="61">
        <f t="shared" si="50"/>
        <v>83.479600255026654</v>
      </c>
      <c r="Y180" s="63">
        <f t="shared" si="63"/>
        <v>3240</v>
      </c>
      <c r="Z180" s="64">
        <f t="shared" si="64"/>
        <v>106.09068855575714</v>
      </c>
      <c r="AA180" s="65">
        <f t="shared" si="65"/>
        <v>3.6231844982155502E-2</v>
      </c>
      <c r="AB180" s="64">
        <f t="shared" si="66"/>
        <v>6.9371387113711103E-2</v>
      </c>
      <c r="AC180" s="65">
        <f t="shared" si="74"/>
        <v>-1.8669045482853745E-4</v>
      </c>
      <c r="AD180" s="66">
        <f>$V$11</f>
        <v>83.333333333333343</v>
      </c>
      <c r="AE180" s="67">
        <f>$V$12</f>
        <v>12.12121212121211</v>
      </c>
      <c r="AK180" s="10">
        <f t="shared" si="68"/>
        <v>3240</v>
      </c>
      <c r="AL180" s="11">
        <f t="shared" si="70"/>
        <v>101.13783944213776</v>
      </c>
      <c r="AM180" s="12">
        <f t="shared" si="69"/>
        <v>-1.4596716983591163E-3</v>
      </c>
      <c r="AN180" s="11">
        <f t="shared" si="71"/>
        <v>1.0144324983251616</v>
      </c>
      <c r="AO180" s="12">
        <f t="shared" si="72"/>
        <v>5.1875886224238797E-2</v>
      </c>
      <c r="AP180" s="31">
        <f t="shared" si="53"/>
        <v>50</v>
      </c>
      <c r="AQ180" s="21">
        <f t="shared" si="54"/>
        <v>1</v>
      </c>
    </row>
    <row r="181" spans="2:43" s="2" customFormat="1" ht="17.25" customHeight="1" x14ac:dyDescent="0.25">
      <c r="B181" s="10">
        <f t="shared" si="55"/>
        <v>3260</v>
      </c>
      <c r="C181" s="11">
        <f t="shared" si="56"/>
        <v>51.291808786057068</v>
      </c>
      <c r="D181" s="12">
        <f t="shared" si="51"/>
        <v>-0.3010991900948955</v>
      </c>
      <c r="E181" s="11">
        <f t="shared" si="57"/>
        <v>25.108526105854107</v>
      </c>
      <c r="F181" s="12">
        <f t="shared" si="52"/>
        <v>1.0583931285728987E-2</v>
      </c>
      <c r="G181" s="31">
        <f>$J$12</f>
        <v>50.000000000000043</v>
      </c>
      <c r="H181" s="21">
        <f>$J$13</f>
        <v>18</v>
      </c>
      <c r="N181" s="10">
        <f t="shared" si="73"/>
        <v>3260</v>
      </c>
      <c r="O181" s="11">
        <f t="shared" si="59"/>
        <v>83.590193609417639</v>
      </c>
      <c r="P181" s="12">
        <f t="shared" si="60"/>
        <v>4.0085625466554642E-3</v>
      </c>
      <c r="Q181" s="11">
        <f t="shared" si="61"/>
        <v>11.764682760581262</v>
      </c>
      <c r="R181" s="12">
        <f t="shared" si="62"/>
        <v>3.6262555943127328E-3</v>
      </c>
      <c r="S181" s="27">
        <f>$V$11</f>
        <v>83.333333333333343</v>
      </c>
      <c r="T181" s="21">
        <f>$V$12</f>
        <v>12.12121212121211</v>
      </c>
      <c r="V181" s="58">
        <f t="shared" si="49"/>
        <v>11.764682760581262</v>
      </c>
      <c r="W181" s="61">
        <f t="shared" si="50"/>
        <v>83.590193609417639</v>
      </c>
      <c r="Y181" s="63">
        <f t="shared" si="63"/>
        <v>3260</v>
      </c>
      <c r="Z181" s="64">
        <f t="shared" si="64"/>
        <v>106.81532545540026</v>
      </c>
      <c r="AA181" s="65">
        <f t="shared" si="65"/>
        <v>2.9522511780303577E-2</v>
      </c>
      <c r="AB181" s="64">
        <f t="shared" si="66"/>
        <v>6.5637578017140347E-2</v>
      </c>
      <c r="AC181" s="65">
        <f t="shared" si="74"/>
        <v>-1.1956603262215995E-4</v>
      </c>
      <c r="AD181" s="66">
        <f>$V$11</f>
        <v>83.333333333333343</v>
      </c>
      <c r="AE181" s="67">
        <f>$V$12</f>
        <v>12.12121212121211</v>
      </c>
      <c r="AK181" s="10">
        <f t="shared" si="68"/>
        <v>3260</v>
      </c>
      <c r="AL181" s="11">
        <f t="shared" si="70"/>
        <v>101.10864600817058</v>
      </c>
      <c r="AM181" s="12">
        <f t="shared" si="69"/>
        <v>-0.10636126269630612</v>
      </c>
      <c r="AN181" s="11">
        <f t="shared" si="71"/>
        <v>2.0519502228099373</v>
      </c>
      <c r="AO181" s="12">
        <f t="shared" si="72"/>
        <v>0.10487239756397984</v>
      </c>
      <c r="AP181" s="31">
        <f t="shared" si="53"/>
        <v>50</v>
      </c>
      <c r="AQ181" s="21">
        <f t="shared" si="54"/>
        <v>1</v>
      </c>
    </row>
    <row r="182" spans="2:43" s="2" customFormat="1" ht="17.25" customHeight="1" x14ac:dyDescent="0.25">
      <c r="B182" s="10">
        <f t="shared" si="55"/>
        <v>3280</v>
      </c>
      <c r="C182" s="11">
        <f t="shared" si="56"/>
        <v>45.269824984159158</v>
      </c>
      <c r="D182" s="12">
        <f t="shared" si="51"/>
        <v>-0.29366267104264887</v>
      </c>
      <c r="E182" s="11">
        <f t="shared" si="57"/>
        <v>25.320204731568687</v>
      </c>
      <c r="F182" s="12">
        <f t="shared" si="52"/>
        <v>-4.3339742744461063E-2</v>
      </c>
      <c r="G182" s="31">
        <f>$J$12</f>
        <v>50.000000000000043</v>
      </c>
      <c r="H182" s="21">
        <f>$J$13</f>
        <v>18</v>
      </c>
      <c r="N182" s="10">
        <f t="shared" si="73"/>
        <v>3280</v>
      </c>
      <c r="O182" s="11">
        <f t="shared" si="59"/>
        <v>83.670364860350745</v>
      </c>
      <c r="P182" s="12">
        <f t="shared" si="60"/>
        <v>2.1889522924166682E-3</v>
      </c>
      <c r="Q182" s="11">
        <f t="shared" si="61"/>
        <v>11.837207872467516</v>
      </c>
      <c r="R182" s="12">
        <f t="shared" si="62"/>
        <v>4.787414693856018E-3</v>
      </c>
      <c r="S182" s="27">
        <f>$V$11</f>
        <v>83.333333333333343</v>
      </c>
      <c r="T182" s="21">
        <f>$V$12</f>
        <v>12.12121212121211</v>
      </c>
      <c r="V182" s="58">
        <f t="shared" si="49"/>
        <v>11.837207872467516</v>
      </c>
      <c r="W182" s="61">
        <f t="shared" si="50"/>
        <v>83.670364860350745</v>
      </c>
      <c r="Y182" s="63">
        <f t="shared" si="63"/>
        <v>3280</v>
      </c>
      <c r="Z182" s="64">
        <f t="shared" si="64"/>
        <v>107.40577569100633</v>
      </c>
      <c r="AA182" s="65">
        <f t="shared" si="65"/>
        <v>2.3971822263086598E-2</v>
      </c>
      <c r="AB182" s="64">
        <f t="shared" si="66"/>
        <v>6.3246257364697148E-2</v>
      </c>
      <c r="AC182" s="65">
        <f t="shared" si="74"/>
        <v>-7.0397459240647067E-5</v>
      </c>
      <c r="AD182" s="66">
        <f>$V$11</f>
        <v>83.333333333333343</v>
      </c>
      <c r="AE182" s="67">
        <f>$V$12</f>
        <v>12.12121212121211</v>
      </c>
      <c r="AK182" s="10">
        <f t="shared" si="68"/>
        <v>3280</v>
      </c>
      <c r="AL182" s="11">
        <f t="shared" si="70"/>
        <v>98.981420754244454</v>
      </c>
      <c r="AM182" s="12">
        <f t="shared" si="69"/>
        <v>-0.31173190579220533</v>
      </c>
      <c r="AN182" s="11">
        <f t="shared" si="71"/>
        <v>4.1493981740895336</v>
      </c>
      <c r="AO182" s="12">
        <f t="shared" si="72"/>
        <v>0.20324341784197314</v>
      </c>
      <c r="AP182" s="31">
        <f t="shared" si="53"/>
        <v>50</v>
      </c>
      <c r="AQ182" s="21">
        <f t="shared" si="54"/>
        <v>1</v>
      </c>
    </row>
    <row r="183" spans="2:43" s="2" customFormat="1" ht="17.25" customHeight="1" x14ac:dyDescent="0.25">
      <c r="B183" s="10">
        <f t="shared" si="55"/>
        <v>3300</v>
      </c>
      <c r="C183" s="11">
        <f t="shared" si="56"/>
        <v>39.396571563306182</v>
      </c>
      <c r="D183" s="12">
        <f t="shared" si="51"/>
        <v>-0.25887897530384585</v>
      </c>
      <c r="E183" s="11">
        <f t="shared" si="57"/>
        <v>24.453409876679466</v>
      </c>
      <c r="F183" s="12">
        <f t="shared" si="52"/>
        <v>-0.10498298705941922</v>
      </c>
      <c r="G183" s="31">
        <f>$J$12</f>
        <v>50.000000000000043</v>
      </c>
      <c r="H183" s="21">
        <f>$J$13</f>
        <v>18</v>
      </c>
      <c r="N183" s="10">
        <f t="shared" si="73"/>
        <v>3300</v>
      </c>
      <c r="O183" s="11">
        <f t="shared" si="59"/>
        <v>83.714143906199084</v>
      </c>
      <c r="P183" s="12">
        <f t="shared" si="60"/>
        <v>2.5382530140558024E-4</v>
      </c>
      <c r="Q183" s="11">
        <f t="shared" si="61"/>
        <v>11.932956166344637</v>
      </c>
      <c r="R183" s="12">
        <f t="shared" si="62"/>
        <v>5.4530350484249812E-3</v>
      </c>
      <c r="S183" s="27">
        <f>$V$11</f>
        <v>83.333333333333343</v>
      </c>
      <c r="T183" s="21">
        <f>$V$12</f>
        <v>12.12121212121211</v>
      </c>
      <c r="V183" s="58">
        <f t="shared" si="49"/>
        <v>11.932956166344637</v>
      </c>
      <c r="W183" s="61">
        <f t="shared" si="50"/>
        <v>83.714143906199084</v>
      </c>
      <c r="Y183" s="63">
        <f t="shared" si="63"/>
        <v>3300</v>
      </c>
      <c r="Z183" s="64">
        <f t="shared" si="64"/>
        <v>107.88521213626805</v>
      </c>
      <c r="AA183" s="65">
        <f t="shared" si="65"/>
        <v>1.940701559185724E-2</v>
      </c>
      <c r="AB183" s="64">
        <f t="shared" si="66"/>
        <v>6.1838308179884206E-2</v>
      </c>
      <c r="AC183" s="65">
        <f t="shared" si="74"/>
        <v>-3.3253268023275898E-5</v>
      </c>
      <c r="AD183" s="66">
        <f>$V$11</f>
        <v>83.333333333333343</v>
      </c>
      <c r="AE183" s="67">
        <f>$V$12</f>
        <v>12.12121212121211</v>
      </c>
      <c r="AK183" s="10">
        <f t="shared" si="68"/>
        <v>3300</v>
      </c>
      <c r="AL183" s="11">
        <f t="shared" si="70"/>
        <v>92.746782638400347</v>
      </c>
      <c r="AM183" s="12">
        <f t="shared" si="69"/>
        <v>-0.66910000983955809</v>
      </c>
      <c r="AN183" s="11">
        <f t="shared" si="71"/>
        <v>8.2142665309289953</v>
      </c>
      <c r="AO183" s="12">
        <f t="shared" si="72"/>
        <v>0.35113346593150863</v>
      </c>
      <c r="AP183" s="31">
        <f t="shared" si="53"/>
        <v>50</v>
      </c>
      <c r="AQ183" s="21">
        <f t="shared" si="54"/>
        <v>1</v>
      </c>
    </row>
    <row r="184" spans="2:43" s="2" customFormat="1" ht="17.25" customHeight="1" x14ac:dyDescent="0.25">
      <c r="B184" s="10">
        <f t="shared" si="55"/>
        <v>3320</v>
      </c>
      <c r="C184" s="11">
        <f t="shared" si="56"/>
        <v>34.218992057229265</v>
      </c>
      <c r="D184" s="12">
        <f t="shared" si="51"/>
        <v>-0.1896377015061893</v>
      </c>
      <c r="E184" s="11">
        <f t="shared" si="57"/>
        <v>22.353750135491083</v>
      </c>
      <c r="F184" s="12">
        <f t="shared" si="52"/>
        <v>-0.15955348235090527</v>
      </c>
      <c r="G184" s="31">
        <f>$J$12</f>
        <v>50.000000000000043</v>
      </c>
      <c r="H184" s="21">
        <f>$J$13</f>
        <v>18</v>
      </c>
      <c r="N184" s="10">
        <f t="shared" si="73"/>
        <v>3320</v>
      </c>
      <c r="O184" s="11">
        <f t="shared" si="59"/>
        <v>83.719220412227202</v>
      </c>
      <c r="P184" s="12">
        <f t="shared" si="60"/>
        <v>-1.6108911450226637E-3</v>
      </c>
      <c r="Q184" s="11">
        <f t="shared" si="61"/>
        <v>12.042016867313137</v>
      </c>
      <c r="R184" s="12">
        <f t="shared" si="62"/>
        <v>5.5762304555013742E-3</v>
      </c>
      <c r="S184" s="27">
        <f>$V$11</f>
        <v>83.333333333333343</v>
      </c>
      <c r="T184" s="21">
        <f>$V$12</f>
        <v>12.12121212121211</v>
      </c>
      <c r="V184" s="58">
        <f t="shared" si="49"/>
        <v>12.042016867313137</v>
      </c>
      <c r="W184" s="61">
        <f t="shared" si="50"/>
        <v>83.719220412227202</v>
      </c>
      <c r="Y184" s="63">
        <f t="shared" si="63"/>
        <v>3320</v>
      </c>
      <c r="Z184" s="64">
        <f t="shared" si="64"/>
        <v>108.2733524481052</v>
      </c>
      <c r="AA184" s="65">
        <f t="shared" si="65"/>
        <v>1.5670760760324226E-2</v>
      </c>
      <c r="AB184" s="64">
        <f t="shared" si="66"/>
        <v>6.1173242819418688E-2</v>
      </c>
      <c r="AC184" s="65">
        <f t="shared" si="74"/>
        <v>-4.4030703079019073E-6</v>
      </c>
      <c r="AD184" s="66">
        <f>$V$11</f>
        <v>83.333333333333343</v>
      </c>
      <c r="AE184" s="67">
        <f>$V$12</f>
        <v>12.12121212121211</v>
      </c>
      <c r="AK184" s="10">
        <f t="shared" si="68"/>
        <v>3320</v>
      </c>
      <c r="AL184" s="11">
        <f t="shared" si="70"/>
        <v>79.364782441609179</v>
      </c>
      <c r="AM184" s="12">
        <f t="shared" si="69"/>
        <v>-1.1299113163354095</v>
      </c>
      <c r="AN184" s="11">
        <f t="shared" si="71"/>
        <v>15.236935849559167</v>
      </c>
      <c r="AO184" s="12">
        <f t="shared" si="72"/>
        <v>0.44742930629906041</v>
      </c>
      <c r="AP184" s="31">
        <f t="shared" si="53"/>
        <v>50</v>
      </c>
      <c r="AQ184" s="21">
        <f t="shared" si="54"/>
        <v>1</v>
      </c>
    </row>
    <row r="185" spans="2:43" s="2" customFormat="1" ht="17.25" customHeight="1" x14ac:dyDescent="0.25">
      <c r="B185" s="10">
        <f t="shared" si="55"/>
        <v>3340</v>
      </c>
      <c r="C185" s="11">
        <f t="shared" si="56"/>
        <v>30.42623802710548</v>
      </c>
      <c r="D185" s="12">
        <f t="shared" si="51"/>
        <v>-8.6065710791432437E-2</v>
      </c>
      <c r="E185" s="11">
        <f t="shared" si="57"/>
        <v>19.162680488472979</v>
      </c>
      <c r="F185" s="12">
        <f t="shared" si="52"/>
        <v>-0.18556549654336285</v>
      </c>
      <c r="G185" s="31">
        <f>$J$12</f>
        <v>50.000000000000043</v>
      </c>
      <c r="H185" s="21">
        <f>$J$13</f>
        <v>18</v>
      </c>
      <c r="N185" s="10">
        <f t="shared" si="73"/>
        <v>3340</v>
      </c>
      <c r="O185" s="11">
        <f t="shared" si="59"/>
        <v>83.687002589326752</v>
      </c>
      <c r="P185" s="12">
        <f t="shared" si="60"/>
        <v>-3.2317929977503657E-3</v>
      </c>
      <c r="Q185" s="11">
        <f t="shared" si="61"/>
        <v>12.153541476423165</v>
      </c>
      <c r="R185" s="12">
        <f t="shared" si="62"/>
        <v>5.1580007659819405E-3</v>
      </c>
      <c r="S185" s="27">
        <f>$V$11</f>
        <v>83.333333333333343</v>
      </c>
      <c r="T185" s="21">
        <f>$V$12</f>
        <v>12.12121212121211</v>
      </c>
      <c r="V185" s="58">
        <f t="shared" si="49"/>
        <v>12.153541476423165</v>
      </c>
      <c r="W185" s="61">
        <f t="shared" si="50"/>
        <v>83.687002589326752</v>
      </c>
      <c r="Y185" s="63">
        <f t="shared" si="63"/>
        <v>3340</v>
      </c>
      <c r="Z185" s="64">
        <f t="shared" si="64"/>
        <v>108.58676766331169</v>
      </c>
      <c r="AA185" s="65">
        <f t="shared" si="65"/>
        <v>1.2624148919482565E-2</v>
      </c>
      <c r="AB185" s="64">
        <f t="shared" si="66"/>
        <v>6.108518141326065E-2</v>
      </c>
      <c r="AC185" s="65">
        <f t="shared" si="74"/>
        <v>1.8577298427689334E-5</v>
      </c>
      <c r="AD185" s="66">
        <f>$V$11</f>
        <v>83.333333333333343</v>
      </c>
      <c r="AE185" s="67">
        <f>$V$12</f>
        <v>12.12121212121211</v>
      </c>
      <c r="AK185" s="10">
        <f t="shared" si="68"/>
        <v>3340</v>
      </c>
      <c r="AL185" s="11">
        <f t="shared" si="70"/>
        <v>56.766556114900993</v>
      </c>
      <c r="AM185" s="12">
        <f t="shared" si="69"/>
        <v>-1.316162234277783</v>
      </c>
      <c r="AN185" s="11">
        <f t="shared" si="71"/>
        <v>24.185521975540375</v>
      </c>
      <c r="AO185" s="12">
        <f t="shared" si="72"/>
        <v>0.16365269161566509</v>
      </c>
      <c r="AP185" s="31">
        <f t="shared" si="53"/>
        <v>50</v>
      </c>
      <c r="AQ185" s="21">
        <f t="shared" si="54"/>
        <v>1</v>
      </c>
    </row>
    <row r="186" spans="2:43" s="2" customFormat="1" ht="17.25" customHeight="1" x14ac:dyDescent="0.25">
      <c r="B186" s="10">
        <f t="shared" si="55"/>
        <v>3360</v>
      </c>
      <c r="C186" s="11">
        <f t="shared" si="56"/>
        <v>28.704923811276831</v>
      </c>
      <c r="D186" s="12">
        <f t="shared" si="51"/>
        <v>4.0992105957168401E-2</v>
      </c>
      <c r="E186" s="11">
        <f t="shared" si="57"/>
        <v>15.451370557605722</v>
      </c>
      <c r="F186" s="12">
        <f t="shared" si="52"/>
        <v>-0.17002390437391401</v>
      </c>
      <c r="G186" s="31">
        <f>$J$12</f>
        <v>50.000000000000043</v>
      </c>
      <c r="H186" s="21">
        <f>$J$13</f>
        <v>18</v>
      </c>
      <c r="N186" s="10">
        <f t="shared" si="73"/>
        <v>3360</v>
      </c>
      <c r="O186" s="11">
        <f t="shared" si="59"/>
        <v>83.622366729371748</v>
      </c>
      <c r="P186" s="12">
        <f t="shared" si="60"/>
        <v>-4.4632298788679081E-3</v>
      </c>
      <c r="Q186" s="11">
        <f t="shared" si="61"/>
        <v>12.256701491742803</v>
      </c>
      <c r="R186" s="12">
        <f t="shared" si="62"/>
        <v>4.2511152676649733E-3</v>
      </c>
      <c r="S186" s="27">
        <f>$V$11</f>
        <v>83.333333333333343</v>
      </c>
      <c r="T186" s="21">
        <f>$V$12</f>
        <v>12.12121212121211</v>
      </c>
      <c r="V186" s="58">
        <f t="shared" si="49"/>
        <v>12.256701491742803</v>
      </c>
      <c r="W186" s="61">
        <f t="shared" si="50"/>
        <v>83.622366729371748</v>
      </c>
      <c r="Y186" s="63">
        <f t="shared" si="63"/>
        <v>3360</v>
      </c>
      <c r="Z186" s="64">
        <f t="shared" si="64"/>
        <v>108.83925064170134</v>
      </c>
      <c r="AA186" s="65">
        <f t="shared" si="65"/>
        <v>1.014722738170732E-2</v>
      </c>
      <c r="AB186" s="64">
        <f t="shared" si="66"/>
        <v>6.1456727381814437E-2</v>
      </c>
      <c r="AC186" s="65">
        <f t="shared" si="74"/>
        <v>3.7310426517736528E-5</v>
      </c>
      <c r="AD186" s="66">
        <f>$V$11</f>
        <v>83.333333333333343</v>
      </c>
      <c r="AE186" s="67">
        <f>$V$12</f>
        <v>12.12121212121211</v>
      </c>
      <c r="AK186" s="10">
        <f t="shared" si="68"/>
        <v>3360</v>
      </c>
      <c r="AL186" s="11">
        <f t="shared" si="70"/>
        <v>30.443311429345332</v>
      </c>
      <c r="AM186" s="12">
        <f t="shared" si="69"/>
        <v>-0.80548666329543184</v>
      </c>
      <c r="AN186" s="11">
        <f t="shared" si="71"/>
        <v>27.458575807853677</v>
      </c>
      <c r="AO186" s="12">
        <f t="shared" si="72"/>
        <v>-0.53699881566790675</v>
      </c>
      <c r="AP186" s="31">
        <f t="shared" si="53"/>
        <v>50</v>
      </c>
      <c r="AQ186" s="21">
        <f t="shared" si="54"/>
        <v>1</v>
      </c>
    </row>
    <row r="187" spans="2:43" s="2" customFormat="1" ht="17.25" customHeight="1" x14ac:dyDescent="0.25">
      <c r="B187" s="10">
        <f t="shared" si="55"/>
        <v>3380</v>
      </c>
      <c r="C187" s="11">
        <f t="shared" si="56"/>
        <v>29.524765930420198</v>
      </c>
      <c r="D187" s="12">
        <f t="shared" si="51"/>
        <v>0.17413217379554846</v>
      </c>
      <c r="E187" s="11">
        <f t="shared" si="57"/>
        <v>12.050892470127442</v>
      </c>
      <c r="F187" s="12">
        <f t="shared" si="52"/>
        <v>-0.12485581546899915</v>
      </c>
      <c r="G187" s="31">
        <f>$J$12</f>
        <v>50.000000000000043</v>
      </c>
      <c r="H187" s="21">
        <f>$J$13</f>
        <v>18</v>
      </c>
      <c r="N187" s="10">
        <f t="shared" si="73"/>
        <v>3380</v>
      </c>
      <c r="O187" s="11">
        <f t="shared" si="59"/>
        <v>83.533102131794394</v>
      </c>
      <c r="P187" s="12">
        <f t="shared" si="60"/>
        <v>-5.2010328180824572E-3</v>
      </c>
      <c r="Q187" s="11">
        <f t="shared" si="61"/>
        <v>12.341723797096101</v>
      </c>
      <c r="R187" s="12">
        <f t="shared" si="62"/>
        <v>2.9585896006607548E-3</v>
      </c>
      <c r="S187" s="27">
        <f>$V$11</f>
        <v>83.333333333333343</v>
      </c>
      <c r="T187" s="21">
        <f>$V$12</f>
        <v>12.12121212121211</v>
      </c>
      <c r="V187" s="58">
        <f t="shared" si="49"/>
        <v>12.341723797096101</v>
      </c>
      <c r="W187" s="61">
        <f t="shared" si="50"/>
        <v>83.533102131794394</v>
      </c>
      <c r="Y187" s="63">
        <f t="shared" si="63"/>
        <v>3380</v>
      </c>
      <c r="Z187" s="64">
        <f t="shared" si="64"/>
        <v>109.04219518933549</v>
      </c>
      <c r="AA187" s="65">
        <f t="shared" si="65"/>
        <v>8.1381000748890105E-3</v>
      </c>
      <c r="AB187" s="64">
        <f t="shared" si="66"/>
        <v>6.2202935912169167E-2</v>
      </c>
      <c r="AC187" s="65">
        <f t="shared" si="74"/>
        <v>5.2911946319379732E-5</v>
      </c>
      <c r="AD187" s="66">
        <f>$V$11</f>
        <v>83.333333333333343</v>
      </c>
      <c r="AE187" s="67">
        <f>$V$12</f>
        <v>12.12121212121211</v>
      </c>
      <c r="AK187" s="10">
        <f t="shared" si="68"/>
        <v>3380</v>
      </c>
      <c r="AL187" s="11">
        <f t="shared" si="70"/>
        <v>14.333578163436695</v>
      </c>
      <c r="AM187" s="12">
        <f t="shared" si="69"/>
        <v>-0.22530377447410838</v>
      </c>
      <c r="AN187" s="11">
        <f t="shared" si="71"/>
        <v>16.718599494495543</v>
      </c>
      <c r="AO187" s="12">
        <f t="shared" si="72"/>
        <v>-0.5962926220872321</v>
      </c>
      <c r="AP187" s="31">
        <f t="shared" si="53"/>
        <v>50</v>
      </c>
      <c r="AQ187" s="21">
        <f t="shared" si="54"/>
        <v>1</v>
      </c>
    </row>
    <row r="188" spans="2:43" s="2" customFormat="1" ht="17.25" customHeight="1" x14ac:dyDescent="0.25">
      <c r="B188" s="10">
        <f t="shared" si="55"/>
        <v>3400</v>
      </c>
      <c r="C188" s="11">
        <f t="shared" si="56"/>
        <v>33.00740940633117</v>
      </c>
      <c r="D188" s="12">
        <f t="shared" si="51"/>
        <v>0.2967580330215247</v>
      </c>
      <c r="E188" s="11">
        <f t="shared" si="57"/>
        <v>9.5537761607474589</v>
      </c>
      <c r="F188" s="12">
        <f t="shared" si="52"/>
        <v>-7.5495552586916093E-2</v>
      </c>
      <c r="G188" s="31">
        <f>$J$12</f>
        <v>50.000000000000043</v>
      </c>
      <c r="H188" s="21">
        <f>$J$13</f>
        <v>18</v>
      </c>
      <c r="N188" s="10">
        <f t="shared" si="73"/>
        <v>3400</v>
      </c>
      <c r="O188" s="11">
        <f t="shared" si="59"/>
        <v>83.429081475432739</v>
      </c>
      <c r="P188" s="12">
        <f t="shared" si="60"/>
        <v>-5.3929451068628342E-3</v>
      </c>
      <c r="Q188" s="11">
        <f t="shared" si="61"/>
        <v>12.400895589109316</v>
      </c>
      <c r="R188" s="12">
        <f t="shared" si="62"/>
        <v>1.424835255630974E-3</v>
      </c>
      <c r="S188" s="27">
        <f>$V$11</f>
        <v>83.333333333333343</v>
      </c>
      <c r="T188" s="21">
        <f>$V$12</f>
        <v>12.12121212121211</v>
      </c>
      <c r="V188" s="58">
        <f t="shared" si="49"/>
        <v>12.400895589109316</v>
      </c>
      <c r="W188" s="61">
        <f t="shared" si="50"/>
        <v>83.429081475432739</v>
      </c>
      <c r="Y188" s="63">
        <f t="shared" si="63"/>
        <v>3400</v>
      </c>
      <c r="Z188" s="64">
        <f t="shared" si="64"/>
        <v>109.20495719083327</v>
      </c>
      <c r="AA188" s="65">
        <f t="shared" si="65"/>
        <v>6.5112783074310959E-3</v>
      </c>
      <c r="AB188" s="64">
        <f t="shared" si="66"/>
        <v>6.3261174838556755E-2</v>
      </c>
      <c r="AC188" s="65">
        <f t="shared" si="74"/>
        <v>6.6167939091312314E-5</v>
      </c>
      <c r="AD188" s="66">
        <f>$V$11</f>
        <v>83.333333333333343</v>
      </c>
      <c r="AE188" s="67">
        <f>$V$12</f>
        <v>12.12121212121211</v>
      </c>
      <c r="AK188" s="10">
        <f t="shared" si="68"/>
        <v>3400</v>
      </c>
      <c r="AL188" s="11">
        <f t="shared" si="70"/>
        <v>9.8275026739545268</v>
      </c>
      <c r="AM188" s="12">
        <f t="shared" si="69"/>
        <v>-3.7273231802542633E-2</v>
      </c>
      <c r="AN188" s="11">
        <f t="shared" si="71"/>
        <v>4.7927470527509008</v>
      </c>
      <c r="AO188" s="12">
        <f t="shared" si="72"/>
        <v>-0.19253661816104789</v>
      </c>
      <c r="AP188" s="31">
        <f t="shared" si="53"/>
        <v>50</v>
      </c>
      <c r="AQ188" s="21">
        <f t="shared" si="54"/>
        <v>1</v>
      </c>
    </row>
    <row r="189" spans="2:43" s="2" customFormat="1" ht="17.25" customHeight="1" x14ac:dyDescent="0.25">
      <c r="B189" s="10">
        <f t="shared" si="55"/>
        <v>3420</v>
      </c>
      <c r="C189" s="11">
        <f t="shared" si="56"/>
        <v>38.942570066761661</v>
      </c>
      <c r="D189" s="12">
        <f t="shared" si="51"/>
        <v>0.3933032879280664</v>
      </c>
      <c r="E189" s="11">
        <f t="shared" si="57"/>
        <v>8.0438651090091362</v>
      </c>
      <c r="F189" s="12">
        <f t="shared" si="52"/>
        <v>-3.6346466772775532E-2</v>
      </c>
      <c r="G189" s="31">
        <f>$J$12</f>
        <v>50.000000000000043</v>
      </c>
      <c r="H189" s="21">
        <f>$J$13</f>
        <v>18</v>
      </c>
      <c r="N189" s="10">
        <f t="shared" si="73"/>
        <v>3420</v>
      </c>
      <c r="O189" s="11">
        <f t="shared" si="59"/>
        <v>83.321222573295486</v>
      </c>
      <c r="P189" s="12">
        <f t="shared" si="60"/>
        <v>-5.0438549091832152E-3</v>
      </c>
      <c r="Q189" s="11">
        <f t="shared" si="61"/>
        <v>12.429392294221936</v>
      </c>
      <c r="R189" s="12">
        <f t="shared" si="62"/>
        <v>-1.8063526499023652E-4</v>
      </c>
      <c r="S189" s="27">
        <f>$V$11</f>
        <v>83.333333333333343</v>
      </c>
      <c r="T189" s="21">
        <f>$V$12</f>
        <v>12.12121212121211</v>
      </c>
      <c r="V189" s="58">
        <f t="shared" si="49"/>
        <v>12.429392294221936</v>
      </c>
      <c r="W189" s="61">
        <f t="shared" si="50"/>
        <v>83.321222573295486</v>
      </c>
      <c r="Y189" s="63">
        <f t="shared" si="63"/>
        <v>3420</v>
      </c>
      <c r="Z189" s="64">
        <f t="shared" si="64"/>
        <v>109.33518275698189</v>
      </c>
      <c r="AA189" s="65">
        <f t="shared" si="65"/>
        <v>5.1957198940661975E-3</v>
      </c>
      <c r="AB189" s="64">
        <f t="shared" si="66"/>
        <v>6.4584533620382995E-2</v>
      </c>
      <c r="AC189" s="65">
        <f t="shared" si="74"/>
        <v>7.7644773341028345E-5</v>
      </c>
      <c r="AD189" s="66">
        <f>$V$11</f>
        <v>83.333333333333343</v>
      </c>
      <c r="AE189" s="67">
        <f>$V$12</f>
        <v>12.12121212121211</v>
      </c>
      <c r="AK189" s="10">
        <f t="shared" si="68"/>
        <v>3420</v>
      </c>
      <c r="AL189" s="11">
        <f t="shared" si="70"/>
        <v>9.0820380379036738</v>
      </c>
      <c r="AM189" s="12">
        <f t="shared" si="69"/>
        <v>5.2662479532871419E-4</v>
      </c>
      <c r="AN189" s="11">
        <f t="shared" si="71"/>
        <v>0.94201468952994283</v>
      </c>
      <c r="AO189" s="12">
        <f t="shared" si="72"/>
        <v>-3.8545321233922188E-2</v>
      </c>
      <c r="AP189" s="31">
        <f t="shared" si="53"/>
        <v>50</v>
      </c>
      <c r="AQ189" s="21">
        <f t="shared" si="54"/>
        <v>1</v>
      </c>
    </row>
    <row r="190" spans="2:43" s="2" customFormat="1" ht="17.25" customHeight="1" x14ac:dyDescent="0.25">
      <c r="B190" s="10">
        <f t="shared" si="55"/>
        <v>3440</v>
      </c>
      <c r="C190" s="11">
        <f t="shared" si="56"/>
        <v>46.808635825322988</v>
      </c>
      <c r="D190" s="12">
        <f t="shared" si="51"/>
        <v>0.44549762432668322</v>
      </c>
      <c r="E190" s="11">
        <f t="shared" si="57"/>
        <v>7.3169357735536256</v>
      </c>
      <c r="F190" s="12">
        <f t="shared" si="52"/>
        <v>-8.2209355520987959E-3</v>
      </c>
      <c r="G190" s="31">
        <f>$J$12</f>
        <v>50.000000000000043</v>
      </c>
      <c r="H190" s="21">
        <f>$J$13</f>
        <v>18</v>
      </c>
      <c r="N190" s="10">
        <f t="shared" si="73"/>
        <v>3440</v>
      </c>
      <c r="O190" s="11">
        <f t="shared" si="59"/>
        <v>83.220345475111827</v>
      </c>
      <c r="P190" s="12">
        <f t="shared" si="60"/>
        <v>-4.2144339225080318E-3</v>
      </c>
      <c r="Q190" s="11">
        <f t="shared" si="61"/>
        <v>12.425779588922131</v>
      </c>
      <c r="R190" s="12">
        <f t="shared" si="62"/>
        <v>-1.6847546669820357E-3</v>
      </c>
      <c r="S190" s="27">
        <f>$V$11</f>
        <v>83.333333333333343</v>
      </c>
      <c r="T190" s="21">
        <f>$V$12</f>
        <v>12.12121212121211</v>
      </c>
      <c r="V190" s="58">
        <f t="shared" si="49"/>
        <v>12.425779588922131</v>
      </c>
      <c r="W190" s="61">
        <f t="shared" si="50"/>
        <v>83.220345475111827</v>
      </c>
      <c r="Y190" s="63">
        <f t="shared" si="63"/>
        <v>3440</v>
      </c>
      <c r="Z190" s="64">
        <f t="shared" si="64"/>
        <v>109.43909715486322</v>
      </c>
      <c r="AA190" s="65">
        <f t="shared" si="65"/>
        <v>4.1328232548162305E-3</v>
      </c>
      <c r="AB190" s="64">
        <f t="shared" si="66"/>
        <v>6.6137429087203561E-2</v>
      </c>
      <c r="AC190" s="65">
        <f t="shared" si="74"/>
        <v>8.7758851600351281E-5</v>
      </c>
      <c r="AD190" s="66">
        <f>$V$11</f>
        <v>83.333333333333343</v>
      </c>
      <c r="AE190" s="67">
        <f>$V$12</f>
        <v>12.12121212121211</v>
      </c>
      <c r="AK190" s="10">
        <f t="shared" si="68"/>
        <v>3440</v>
      </c>
      <c r="AL190" s="11">
        <f t="shared" si="70"/>
        <v>9.0925705338102478</v>
      </c>
      <c r="AM190" s="12">
        <f t="shared" si="69"/>
        <v>7.5367565667301068E-3</v>
      </c>
      <c r="AN190" s="11">
        <f t="shared" si="71"/>
        <v>0.1711082648514991</v>
      </c>
      <c r="AO190" s="12">
        <f t="shared" si="72"/>
        <v>-6.9995992754948158E-3</v>
      </c>
      <c r="AP190" s="31">
        <f t="shared" si="53"/>
        <v>50</v>
      </c>
      <c r="AQ190" s="21">
        <f t="shared" si="54"/>
        <v>1</v>
      </c>
    </row>
    <row r="191" spans="2:43" s="2" customFormat="1" ht="17.25" customHeight="1" x14ac:dyDescent="0.25">
      <c r="B191" s="10">
        <f t="shared" si="55"/>
        <v>3460</v>
      </c>
      <c r="C191" s="11">
        <f t="shared" si="56"/>
        <v>55.718588311856649</v>
      </c>
      <c r="D191" s="12">
        <f t="shared" si="51"/>
        <v>0.43698123370039943</v>
      </c>
      <c r="E191" s="11">
        <f t="shared" si="57"/>
        <v>7.1525170625116496</v>
      </c>
      <c r="F191" s="12">
        <f t="shared" si="52"/>
        <v>1.2447711225913594E-2</v>
      </c>
      <c r="G191" s="31">
        <f>$J$12</f>
        <v>50.000000000000043</v>
      </c>
      <c r="H191" s="21">
        <f>$J$13</f>
        <v>18</v>
      </c>
      <c r="N191" s="10">
        <f t="shared" si="73"/>
        <v>3460</v>
      </c>
      <c r="O191" s="11">
        <f t="shared" si="59"/>
        <v>83.136056796661663</v>
      </c>
      <c r="P191" s="12">
        <f t="shared" si="60"/>
        <v>-3.0128710057526487E-3</v>
      </c>
      <c r="Q191" s="11">
        <f t="shared" si="61"/>
        <v>12.392084495582491</v>
      </c>
      <c r="R191" s="12">
        <f t="shared" si="62"/>
        <v>-2.9336010137177571E-3</v>
      </c>
      <c r="S191" s="27">
        <f>$V$11</f>
        <v>83.333333333333343</v>
      </c>
      <c r="T191" s="21">
        <f>$V$12</f>
        <v>12.12121212121211</v>
      </c>
      <c r="V191" s="58">
        <f t="shared" si="49"/>
        <v>12.392084495582491</v>
      </c>
      <c r="W191" s="61">
        <f t="shared" si="50"/>
        <v>83.136056796661663</v>
      </c>
      <c r="Y191" s="63">
        <f t="shared" si="63"/>
        <v>3460</v>
      </c>
      <c r="Z191" s="64">
        <f t="shared" si="64"/>
        <v>109.52175361995954</v>
      </c>
      <c r="AA191" s="65">
        <f t="shared" si="65"/>
        <v>3.2745276534924903E-3</v>
      </c>
      <c r="AB191" s="64">
        <f t="shared" si="66"/>
        <v>6.789260611921058E-2</v>
      </c>
      <c r="AC191" s="65">
        <f t="shared" si="74"/>
        <v>9.6821940508789311E-5</v>
      </c>
      <c r="AD191" s="66">
        <f>$V$11</f>
        <v>83.333333333333343</v>
      </c>
      <c r="AE191" s="67">
        <f>$V$12</f>
        <v>12.12121212121211</v>
      </c>
      <c r="AK191" s="10">
        <f t="shared" si="68"/>
        <v>3460</v>
      </c>
      <c r="AL191" s="11">
        <f t="shared" si="70"/>
        <v>9.2433056651448506</v>
      </c>
      <c r="AM191" s="12">
        <f t="shared" si="69"/>
        <v>8.9556883840283836E-3</v>
      </c>
      <c r="AN191" s="11">
        <f t="shared" si="71"/>
        <v>3.1116279341602798E-2</v>
      </c>
      <c r="AO191" s="12">
        <f t="shared" si="72"/>
        <v>-1.2681966859636731E-3</v>
      </c>
      <c r="AP191" s="31">
        <f t="shared" si="53"/>
        <v>50</v>
      </c>
      <c r="AQ191" s="21">
        <f t="shared" si="54"/>
        <v>1</v>
      </c>
    </row>
    <row r="192" spans="2:43" s="2" customFormat="1" ht="17.25" customHeight="1" x14ac:dyDescent="0.25">
      <c r="B192" s="10">
        <f t="shared" si="55"/>
        <v>3480</v>
      </c>
      <c r="C192" s="11">
        <f t="shared" si="56"/>
        <v>64.458212985864634</v>
      </c>
      <c r="D192" s="12">
        <f t="shared" si="51"/>
        <v>0.3669166406947984</v>
      </c>
      <c r="E192" s="11">
        <f t="shared" si="57"/>
        <v>7.4014712870299215</v>
      </c>
      <c r="F192" s="12">
        <f t="shared" si="52"/>
        <v>2.8744189253361752E-2</v>
      </c>
      <c r="G192" s="31">
        <f>$J$12</f>
        <v>50.000000000000043</v>
      </c>
      <c r="H192" s="21">
        <f>$J$13</f>
        <v>18</v>
      </c>
      <c r="N192" s="10">
        <f t="shared" si="73"/>
        <v>3480</v>
      </c>
      <c r="O192" s="11">
        <f t="shared" si="59"/>
        <v>83.075799376546613</v>
      </c>
      <c r="P192" s="12">
        <f t="shared" si="60"/>
        <v>-1.5807574155696225E-3</v>
      </c>
      <c r="Q192" s="11">
        <f t="shared" si="61"/>
        <v>12.333412475308137</v>
      </c>
      <c r="R192" s="12">
        <f t="shared" si="62"/>
        <v>-3.8115270185388184E-3</v>
      </c>
      <c r="S192" s="27">
        <f>$V$11</f>
        <v>83.333333333333343</v>
      </c>
      <c r="T192" s="21">
        <f>$V$12</f>
        <v>12.12121212121211</v>
      </c>
      <c r="V192" s="58">
        <f t="shared" si="49"/>
        <v>12.333412475308137</v>
      </c>
      <c r="W192" s="61">
        <f t="shared" si="50"/>
        <v>83.075799376546613</v>
      </c>
      <c r="Y192" s="63">
        <f t="shared" si="63"/>
        <v>3480</v>
      </c>
      <c r="Z192" s="64">
        <f t="shared" si="64"/>
        <v>109.58724417302939</v>
      </c>
      <c r="AA192" s="65">
        <f t="shared" si="65"/>
        <v>2.5815958073243271E-3</v>
      </c>
      <c r="AB192" s="64">
        <f t="shared" si="66"/>
        <v>6.9829044929386366E-2</v>
      </c>
      <c r="AC192" s="65">
        <f t="shared" si="74"/>
        <v>1.0507127563509633E-4</v>
      </c>
      <c r="AD192" s="66">
        <f>$V$11</f>
        <v>83.333333333333343</v>
      </c>
      <c r="AE192" s="67">
        <f>$V$12</f>
        <v>12.12121212121211</v>
      </c>
      <c r="AK192" s="10">
        <f t="shared" si="68"/>
        <v>3480</v>
      </c>
      <c r="AL192" s="11">
        <f t="shared" si="70"/>
        <v>9.4224194328254178</v>
      </c>
      <c r="AM192" s="12">
        <f t="shared" si="69"/>
        <v>9.3682184196492539E-3</v>
      </c>
      <c r="AN192" s="11">
        <f t="shared" si="71"/>
        <v>5.7523456223293364E-3</v>
      </c>
      <c r="AO192" s="12">
        <f t="shared" si="72"/>
        <v>-2.3341626794030269E-4</v>
      </c>
      <c r="AP192" s="31">
        <f t="shared" si="53"/>
        <v>50</v>
      </c>
      <c r="AQ192" s="21">
        <f t="shared" si="54"/>
        <v>1</v>
      </c>
    </row>
    <row r="193" spans="2:43" s="2" customFormat="1" ht="17.25" customHeight="1" x14ac:dyDescent="0.25">
      <c r="B193" s="10">
        <f t="shared" si="55"/>
        <v>3500</v>
      </c>
      <c r="C193" s="11">
        <f t="shared" si="56"/>
        <v>71.796545799760608</v>
      </c>
      <c r="D193" s="12">
        <f t="shared" si="51"/>
        <v>0.25741270924963794</v>
      </c>
      <c r="E193" s="11">
        <f t="shared" si="57"/>
        <v>7.9763550720971566</v>
      </c>
      <c r="F193" s="12">
        <f t="shared" si="52"/>
        <v>4.2509616254388871E-2</v>
      </c>
      <c r="G193" s="31">
        <f>$J$12</f>
        <v>50.000000000000043</v>
      </c>
      <c r="H193" s="21">
        <f>$J$13</f>
        <v>18</v>
      </c>
      <c r="N193" s="10">
        <f t="shared" si="73"/>
        <v>3500</v>
      </c>
      <c r="O193" s="11">
        <f t="shared" si="59"/>
        <v>83.044184228235224</v>
      </c>
      <c r="P193" s="12">
        <f t="shared" si="60"/>
        <v>-7.5377583623054134E-5</v>
      </c>
      <c r="Q193" s="11">
        <f t="shared" si="61"/>
        <v>12.257181934937361</v>
      </c>
      <c r="R193" s="12">
        <f t="shared" si="62"/>
        <v>-4.2529838250144891E-3</v>
      </c>
      <c r="S193" s="27">
        <f>$V$11</f>
        <v>83.333333333333343</v>
      </c>
      <c r="T193" s="21">
        <f>$V$12</f>
        <v>12.12121212121211</v>
      </c>
      <c r="V193" s="58">
        <f t="shared" si="49"/>
        <v>12.257181934937361</v>
      </c>
      <c r="W193" s="61">
        <f t="shared" si="50"/>
        <v>83.044184228235224</v>
      </c>
      <c r="Y193" s="63">
        <f t="shared" si="63"/>
        <v>3500</v>
      </c>
      <c r="Z193" s="64">
        <f t="shared" si="64"/>
        <v>109.63887608917588</v>
      </c>
      <c r="AA193" s="65">
        <f t="shared" si="65"/>
        <v>2.0221084229858173E-3</v>
      </c>
      <c r="AB193" s="64">
        <f t="shared" si="66"/>
        <v>7.1930470442088293E-2</v>
      </c>
      <c r="AC193" s="65">
        <f t="shared" si="74"/>
        <v>1.1268996553201634E-4</v>
      </c>
      <c r="AD193" s="66">
        <f>$V$11</f>
        <v>83.333333333333343</v>
      </c>
      <c r="AE193" s="67">
        <f>$V$12</f>
        <v>12.12121212121211</v>
      </c>
      <c r="AK193" s="10">
        <f t="shared" si="68"/>
        <v>3500</v>
      </c>
      <c r="AL193" s="11">
        <f t="shared" si="70"/>
        <v>9.609783801218402</v>
      </c>
      <c r="AM193" s="12">
        <f t="shared" si="69"/>
        <v>9.5993666008498037E-3</v>
      </c>
      <c r="AN193" s="11">
        <f t="shared" si="71"/>
        <v>1.0840202635232828E-3</v>
      </c>
      <c r="AO193" s="12">
        <f t="shared" si="72"/>
        <v>-4.3783812807565595E-5</v>
      </c>
      <c r="AP193" s="31">
        <f t="shared" si="53"/>
        <v>50</v>
      </c>
      <c r="AQ193" s="21">
        <f t="shared" si="54"/>
        <v>1</v>
      </c>
    </row>
    <row r="194" spans="2:43" s="2" customFormat="1" ht="17.25" customHeight="1" x14ac:dyDescent="0.25">
      <c r="B194" s="10">
        <f t="shared" si="55"/>
        <v>3520</v>
      </c>
      <c r="C194" s="11">
        <f t="shared" si="56"/>
        <v>76.944799984753359</v>
      </c>
      <c r="D194" s="12">
        <f t="shared" si="51"/>
        <v>0.14162544619719863</v>
      </c>
      <c r="E194" s="11">
        <f t="shared" si="57"/>
        <v>8.8265473971849335</v>
      </c>
      <c r="F194" s="12">
        <f t="shared" si="52"/>
        <v>5.4708172131006982E-2</v>
      </c>
      <c r="G194" s="31">
        <f>$J$12</f>
        <v>50.000000000000043</v>
      </c>
      <c r="H194" s="21">
        <f>$J$13</f>
        <v>18</v>
      </c>
      <c r="N194" s="10">
        <f t="shared" si="73"/>
        <v>3520</v>
      </c>
      <c r="O194" s="11">
        <f t="shared" si="59"/>
        <v>83.042676676562763</v>
      </c>
      <c r="P194" s="12">
        <f t="shared" si="60"/>
        <v>1.3487214389819313E-3</v>
      </c>
      <c r="Q194" s="11">
        <f t="shared" si="61"/>
        <v>12.172122258437071</v>
      </c>
      <c r="R194" s="12">
        <f t="shared" si="62"/>
        <v>-4.2454900337283163E-3</v>
      </c>
      <c r="S194" s="27">
        <f>$V$11</f>
        <v>83.333333333333343</v>
      </c>
      <c r="T194" s="21">
        <f>$V$12</f>
        <v>12.12121212121211</v>
      </c>
      <c r="V194" s="58">
        <f t="shared" si="49"/>
        <v>12.172122258437071</v>
      </c>
      <c r="W194" s="61">
        <f t="shared" si="50"/>
        <v>83.042676676562763</v>
      </c>
      <c r="Y194" s="63">
        <f t="shared" si="63"/>
        <v>3520</v>
      </c>
      <c r="Z194" s="64">
        <f t="shared" si="64"/>
        <v>109.6793182576356</v>
      </c>
      <c r="AA194" s="65">
        <f t="shared" si="65"/>
        <v>1.5701725990886206E-3</v>
      </c>
      <c r="AB194" s="64">
        <f t="shared" si="66"/>
        <v>7.4184269752728627E-2</v>
      </c>
      <c r="AC194" s="65">
        <f t="shared" si="74"/>
        <v>1.1982109044905535E-4</v>
      </c>
      <c r="AD194" s="66">
        <f>$V$11</f>
        <v>83.333333333333343</v>
      </c>
      <c r="AE194" s="67">
        <f>$V$12</f>
        <v>12.12121212121211</v>
      </c>
      <c r="AK194" s="10">
        <f t="shared" si="68"/>
        <v>3520</v>
      </c>
      <c r="AL194" s="11">
        <f t="shared" si="70"/>
        <v>9.8017711332353983</v>
      </c>
      <c r="AM194" s="12">
        <f t="shared" si="69"/>
        <v>9.7997289929581573E-3</v>
      </c>
      <c r="AN194" s="11">
        <f t="shared" si="71"/>
        <v>2.0834400737197094E-4</v>
      </c>
      <c r="AO194" s="12">
        <f t="shared" si="72"/>
        <v>-8.37506009135738E-6</v>
      </c>
      <c r="AP194" s="31">
        <f t="shared" si="53"/>
        <v>50</v>
      </c>
      <c r="AQ194" s="21">
        <f t="shared" si="54"/>
        <v>1</v>
      </c>
    </row>
    <row r="195" spans="2:43" s="2" customFormat="1" ht="17.25" customHeight="1" x14ac:dyDescent="0.25">
      <c r="B195" s="10">
        <f t="shared" si="55"/>
        <v>3540</v>
      </c>
      <c r="C195" s="11">
        <f t="shared" si="56"/>
        <v>79.777308908697336</v>
      </c>
      <c r="D195" s="12">
        <f t="shared" si="51"/>
        <v>4.3209792449312334E-2</v>
      </c>
      <c r="E195" s="11">
        <f t="shared" si="57"/>
        <v>9.9207108398050732</v>
      </c>
      <c r="F195" s="12">
        <f t="shared" si="52"/>
        <v>6.5809963533473681E-2</v>
      </c>
      <c r="G195" s="31">
        <f>$J$12</f>
        <v>50.000000000000043</v>
      </c>
      <c r="H195" s="21">
        <f>$J$13</f>
        <v>18</v>
      </c>
      <c r="N195" s="10">
        <f t="shared" si="73"/>
        <v>3540</v>
      </c>
      <c r="O195" s="11">
        <f t="shared" si="59"/>
        <v>83.069651105342402</v>
      </c>
      <c r="P195" s="12">
        <f t="shared" si="60"/>
        <v>2.5561399162631893E-3</v>
      </c>
      <c r="Q195" s="11">
        <f t="shared" si="61"/>
        <v>12.087212457762504</v>
      </c>
      <c r="R195" s="12">
        <f t="shared" si="62"/>
        <v>-3.8246197332754139E-3</v>
      </c>
      <c r="S195" s="27">
        <f>$V$11</f>
        <v>83.333333333333343</v>
      </c>
      <c r="T195" s="21">
        <f>$V$12</f>
        <v>12.12121212121211</v>
      </c>
      <c r="V195" s="58">
        <f t="shared" si="49"/>
        <v>12.087212457762504</v>
      </c>
      <c r="W195" s="61">
        <f t="shared" si="50"/>
        <v>83.069651105342402</v>
      </c>
      <c r="Y195" s="63">
        <f t="shared" si="63"/>
        <v>3540</v>
      </c>
      <c r="Z195" s="64">
        <f t="shared" si="64"/>
        <v>109.71072170961737</v>
      </c>
      <c r="AA195" s="65">
        <f t="shared" si="65"/>
        <v>1.2048308676579017E-3</v>
      </c>
      <c r="AB195" s="64">
        <f t="shared" si="66"/>
        <v>7.6580691561709741E-2</v>
      </c>
      <c r="AC195" s="65">
        <f t="shared" si="74"/>
        <v>1.265776252858692E-4</v>
      </c>
      <c r="AD195" s="66">
        <f>$V$11</f>
        <v>83.333333333333343</v>
      </c>
      <c r="AE195" s="67">
        <f>$V$12</f>
        <v>12.12121212121211</v>
      </c>
      <c r="AK195" s="10">
        <f t="shared" si="68"/>
        <v>3540</v>
      </c>
      <c r="AL195" s="11">
        <f t="shared" si="70"/>
        <v>9.9977657130945623</v>
      </c>
      <c r="AM195" s="12">
        <f t="shared" si="69"/>
        <v>9.9973573762936613E-3</v>
      </c>
      <c r="AN195" s="11">
        <f t="shared" si="71"/>
        <v>4.0842805544823337E-5</v>
      </c>
      <c r="AO195" s="12">
        <f t="shared" si="72"/>
        <v>-1.6338034763385437E-6</v>
      </c>
      <c r="AP195" s="31">
        <f t="shared" si="53"/>
        <v>50</v>
      </c>
      <c r="AQ195" s="21">
        <f t="shared" si="54"/>
        <v>1</v>
      </c>
    </row>
    <row r="196" spans="2:43" s="2" customFormat="1" ht="17.25" customHeight="1" x14ac:dyDescent="0.25">
      <c r="B196" s="10">
        <f t="shared" si="55"/>
        <v>3560</v>
      </c>
      <c r="C196" s="11">
        <f t="shared" si="56"/>
        <v>80.641504757683578</v>
      </c>
      <c r="D196" s="12">
        <f t="shared" si="51"/>
        <v>-3.15305931132705E-2</v>
      </c>
      <c r="E196" s="11">
        <f t="shared" si="57"/>
        <v>11.236910110474547</v>
      </c>
      <c r="F196" s="12">
        <f t="shared" si="52"/>
        <v>7.597310647748956E-2</v>
      </c>
      <c r="G196" s="31">
        <f>$J$12</f>
        <v>50.000000000000043</v>
      </c>
      <c r="H196" s="21">
        <f>$J$13</f>
        <v>18</v>
      </c>
      <c r="N196" s="10">
        <f t="shared" si="73"/>
        <v>3560</v>
      </c>
      <c r="O196" s="11">
        <f t="shared" si="59"/>
        <v>83.120773903667668</v>
      </c>
      <c r="P196" s="12">
        <f t="shared" si="60"/>
        <v>3.4430283756323732E-3</v>
      </c>
      <c r="Q196" s="11">
        <f t="shared" si="61"/>
        <v>12.010720063096997</v>
      </c>
      <c r="R196" s="12">
        <f t="shared" si="62"/>
        <v>-3.0635901677831257E-3</v>
      </c>
      <c r="S196" s="27">
        <f>$V$11</f>
        <v>83.333333333333343</v>
      </c>
      <c r="T196" s="21">
        <f>$V$12</f>
        <v>12.12121212121211</v>
      </c>
      <c r="V196" s="58">
        <f t="shared" si="49"/>
        <v>12.010720063096997</v>
      </c>
      <c r="W196" s="61">
        <f t="shared" si="50"/>
        <v>83.120773903667668</v>
      </c>
      <c r="Y196" s="63">
        <f t="shared" si="63"/>
        <v>3560</v>
      </c>
      <c r="Z196" s="64">
        <f t="shared" si="64"/>
        <v>109.73481832697053</v>
      </c>
      <c r="AA196" s="65">
        <f t="shared" si="65"/>
        <v>9.0915033701274503E-4</v>
      </c>
      <c r="AB196" s="64">
        <f t="shared" si="66"/>
        <v>7.9112244067427118E-2</v>
      </c>
      <c r="AC196" s="65">
        <f t="shared" si="74"/>
        <v>1.3304954744815418E-4</v>
      </c>
      <c r="AD196" s="66">
        <f>$V$11</f>
        <v>83.333333333333343</v>
      </c>
      <c r="AE196" s="67">
        <f>$V$12</f>
        <v>12.12121212121211</v>
      </c>
      <c r="AK196" s="10">
        <f t="shared" si="68"/>
        <v>3560</v>
      </c>
      <c r="AL196" s="11">
        <f t="shared" si="70"/>
        <v>10.197712860620436</v>
      </c>
      <c r="AM196" s="12">
        <f t="shared" si="69"/>
        <v>1.0197629578591516E-2</v>
      </c>
      <c r="AN196" s="11">
        <f t="shared" si="71"/>
        <v>8.1667360180524636E-6</v>
      </c>
      <c r="AO196" s="12">
        <f t="shared" si="72"/>
        <v>-3.2505477198203746E-7</v>
      </c>
      <c r="AP196" s="31">
        <f t="shared" si="53"/>
        <v>50</v>
      </c>
      <c r="AQ196" s="21">
        <f t="shared" si="54"/>
        <v>1</v>
      </c>
    </row>
    <row r="197" spans="2:43" s="2" customFormat="1" ht="17.25" customHeight="1" x14ac:dyDescent="0.25">
      <c r="B197" s="10">
        <f t="shared" si="55"/>
        <v>3580</v>
      </c>
      <c r="C197" s="11">
        <f t="shared" si="56"/>
        <v>80.010892895418166</v>
      </c>
      <c r="D197" s="12">
        <f t="shared" si="51"/>
        <v>-8.7154561407312647E-2</v>
      </c>
      <c r="E197" s="11">
        <f t="shared" si="57"/>
        <v>12.756372240024337</v>
      </c>
      <c r="F197" s="12">
        <f t="shared" si="52"/>
        <v>8.5063064861329085E-2</v>
      </c>
      <c r="G197" s="31">
        <f>$J$12</f>
        <v>50.000000000000043</v>
      </c>
      <c r="H197" s="21">
        <f>$J$13</f>
        <v>18</v>
      </c>
      <c r="N197" s="10">
        <f t="shared" si="73"/>
        <v>3580</v>
      </c>
      <c r="O197" s="11">
        <f t="shared" si="59"/>
        <v>83.189634471180312</v>
      </c>
      <c r="P197" s="12">
        <f t="shared" si="60"/>
        <v>3.9445450989894215E-3</v>
      </c>
      <c r="Q197" s="11">
        <f t="shared" si="61"/>
        <v>11.949448259741335</v>
      </c>
      <c r="R197" s="12">
        <f t="shared" si="62"/>
        <v>-2.0605465419376578E-3</v>
      </c>
      <c r="S197" s="27">
        <f>$V$11</f>
        <v>83.333333333333343</v>
      </c>
      <c r="T197" s="21">
        <f>$V$12</f>
        <v>12.12121212121211</v>
      </c>
      <c r="V197" s="58">
        <f t="shared" si="49"/>
        <v>11.949448259741335</v>
      </c>
      <c r="W197" s="61">
        <f t="shared" si="50"/>
        <v>83.189634471180312</v>
      </c>
      <c r="Y197" s="63">
        <f t="shared" si="63"/>
        <v>3580</v>
      </c>
      <c r="Z197" s="64">
        <f t="shared" si="64"/>
        <v>109.75300133371078</v>
      </c>
      <c r="AA197" s="65">
        <f t="shared" si="65"/>
        <v>6.6946885569730413E-4</v>
      </c>
      <c r="AB197" s="64">
        <f t="shared" si="66"/>
        <v>8.1773235016390194E-2</v>
      </c>
      <c r="AC197" s="65">
        <f t="shared" si="74"/>
        <v>1.3930901404813657E-4</v>
      </c>
      <c r="AD197" s="66">
        <f>$V$11</f>
        <v>83.333333333333343</v>
      </c>
      <c r="AE197" s="67">
        <f>$V$12</f>
        <v>12.12121212121211</v>
      </c>
      <c r="AK197" s="10">
        <f t="shared" si="68"/>
        <v>3580</v>
      </c>
      <c r="AL197" s="11">
        <f t="shared" si="70"/>
        <v>10.401665452192267</v>
      </c>
      <c r="AM197" s="12">
        <f t="shared" si="69"/>
        <v>1.0401648126756207E-2</v>
      </c>
      <c r="AN197" s="11">
        <f t="shared" si="71"/>
        <v>1.6656405784117141E-6</v>
      </c>
      <c r="AO197" s="12">
        <f t="shared" si="72"/>
        <v>-6.5956592860351047E-8</v>
      </c>
      <c r="AP197" s="31">
        <f t="shared" si="53"/>
        <v>50</v>
      </c>
      <c r="AQ197" s="21">
        <f t="shared" si="54"/>
        <v>1</v>
      </c>
    </row>
    <row r="198" spans="2:43" s="2" customFormat="1" ht="17.25" customHeight="1" x14ac:dyDescent="0.25">
      <c r="B198" s="10">
        <f t="shared" si="55"/>
        <v>3600</v>
      </c>
      <c r="C198" s="11">
        <f t="shared" si="56"/>
        <v>78.267801667271911</v>
      </c>
      <c r="D198" s="12">
        <f t="shared" si="51"/>
        <v>-0.13070584233602256</v>
      </c>
      <c r="E198" s="11">
        <f t="shared" si="57"/>
        <v>14.457633537250919</v>
      </c>
      <c r="F198" s="12">
        <f t="shared" si="52"/>
        <v>9.2601267889203642E-2</v>
      </c>
      <c r="G198" s="31">
        <f>$J$12</f>
        <v>50.000000000000043</v>
      </c>
      <c r="H198" s="21">
        <f>$J$13</f>
        <v>18</v>
      </c>
      <c r="N198" s="10">
        <f t="shared" si="73"/>
        <v>3600</v>
      </c>
      <c r="O198" s="11">
        <f t="shared" si="59"/>
        <v>83.268525373160102</v>
      </c>
      <c r="P198" s="12">
        <f t="shared" si="60"/>
        <v>4.0374069500057064E-3</v>
      </c>
      <c r="Q198" s="11">
        <f t="shared" si="61"/>
        <v>11.908237328902581</v>
      </c>
      <c r="R198" s="12">
        <f t="shared" si="62"/>
        <v>-9.2609828465417543E-4</v>
      </c>
      <c r="S198" s="27">
        <f>$V$11</f>
        <v>83.333333333333343</v>
      </c>
      <c r="T198" s="21">
        <f>$V$12</f>
        <v>12.12121212121211</v>
      </c>
      <c r="V198" s="58">
        <f t="shared" si="49"/>
        <v>11.908237328902581</v>
      </c>
      <c r="W198" s="61">
        <f t="shared" si="50"/>
        <v>83.268525373160102</v>
      </c>
      <c r="Y198" s="63">
        <f t="shared" si="63"/>
        <v>3600</v>
      </c>
      <c r="Z198" s="64">
        <f t="shared" si="64"/>
        <v>109.76639071082474</v>
      </c>
      <c r="AA198" s="65">
        <f t="shared" si="65"/>
        <v>4.7477531910112875E-4</v>
      </c>
      <c r="AB198" s="64">
        <f t="shared" si="66"/>
        <v>8.4559415297352919E-2</v>
      </c>
      <c r="AC198" s="65">
        <f t="shared" si="74"/>
        <v>1.4541419271387433E-4</v>
      </c>
      <c r="AD198" s="66">
        <f>$V$11</f>
        <v>83.333333333333343</v>
      </c>
      <c r="AE198" s="67">
        <f>$V$12</f>
        <v>12.12121212121211</v>
      </c>
      <c r="AK198" s="10">
        <f t="shared" si="68"/>
        <v>3600</v>
      </c>
      <c r="AL198" s="11">
        <f t="shared" si="70"/>
        <v>10.609698414727392</v>
      </c>
      <c r="AM198" s="12">
        <f t="shared" si="69"/>
        <v>1.0609694738374363E-2</v>
      </c>
      <c r="AN198" s="11">
        <f t="shared" si="71"/>
        <v>3.4650872120469331E-7</v>
      </c>
      <c r="AO198" s="12">
        <f t="shared" si="72"/>
        <v>-1.3649083030180014E-8</v>
      </c>
      <c r="AP198" s="31">
        <f t="shared" si="53"/>
        <v>50</v>
      </c>
      <c r="AQ198" s="21">
        <f t="shared" si="54"/>
        <v>1</v>
      </c>
    </row>
    <row r="199" spans="2:43" s="2" customFormat="1" ht="17.25" customHeight="1" x14ac:dyDescent="0.25">
      <c r="B199" s="10">
        <f t="shared" si="55"/>
        <v>3620</v>
      </c>
      <c r="C199" s="11">
        <f t="shared" si="56"/>
        <v>75.653684820551462</v>
      </c>
      <c r="D199" s="12">
        <f t="shared" si="51"/>
        <v>-0.16770941899160985</v>
      </c>
      <c r="E199" s="11">
        <f t="shared" si="57"/>
        <v>16.309658895034993</v>
      </c>
      <c r="F199" s="12">
        <f t="shared" si="52"/>
        <v>9.769640376838562E-2</v>
      </c>
      <c r="G199" s="31">
        <f>$J$12</f>
        <v>50.000000000000043</v>
      </c>
      <c r="H199" s="21">
        <f>$J$13</f>
        <v>18</v>
      </c>
      <c r="N199" s="10">
        <f t="shared" si="73"/>
        <v>3620</v>
      </c>
      <c r="O199" s="11">
        <f t="shared" si="59"/>
        <v>83.34927351216021</v>
      </c>
      <c r="P199" s="12">
        <f t="shared" si="60"/>
        <v>3.7382352904538341E-3</v>
      </c>
      <c r="Q199" s="11">
        <f t="shared" si="61"/>
        <v>11.889715363209497</v>
      </c>
      <c r="R199" s="12">
        <f t="shared" si="62"/>
        <v>2.2742902690819911E-4</v>
      </c>
      <c r="S199" s="27">
        <f>$V$11</f>
        <v>83.333333333333343</v>
      </c>
      <c r="T199" s="21">
        <f>$V$12</f>
        <v>12.12121212121211</v>
      </c>
      <c r="V199" s="58">
        <f t="shared" si="49"/>
        <v>11.889715363209497</v>
      </c>
      <c r="W199" s="61">
        <f t="shared" si="50"/>
        <v>83.34927351216021</v>
      </c>
      <c r="Y199" s="63">
        <f t="shared" si="63"/>
        <v>3620</v>
      </c>
      <c r="Z199" s="64">
        <f t="shared" si="64"/>
        <v>109.77588621720676</v>
      </c>
      <c r="AA199" s="65">
        <f t="shared" si="65"/>
        <v>3.1620290019703521E-4</v>
      </c>
      <c r="AB199" s="64">
        <f t="shared" si="66"/>
        <v>8.7467699151630413E-2</v>
      </c>
      <c r="AC199" s="65">
        <f t="shared" si="74"/>
        <v>1.5141213798834999E-4</v>
      </c>
      <c r="AD199" s="66">
        <f>$V$11</f>
        <v>83.333333333333343</v>
      </c>
      <c r="AE199" s="67">
        <f>$V$12</f>
        <v>12.12121212121211</v>
      </c>
      <c r="AK199" s="10">
        <f t="shared" si="68"/>
        <v>3620</v>
      </c>
      <c r="AL199" s="11">
        <f t="shared" si="70"/>
        <v>10.82189230949488</v>
      </c>
      <c r="AM199" s="12">
        <f t="shared" si="69"/>
        <v>1.0821891513792948E-2</v>
      </c>
      <c r="AN199" s="11">
        <f t="shared" si="71"/>
        <v>7.352706060109304E-8</v>
      </c>
      <c r="AO199" s="12">
        <f t="shared" si="72"/>
        <v>-2.8806510983959197E-9</v>
      </c>
      <c r="AP199" s="31">
        <f t="shared" si="53"/>
        <v>50</v>
      </c>
      <c r="AQ199" s="21">
        <f t="shared" si="54"/>
        <v>1</v>
      </c>
    </row>
    <row r="200" spans="2:43" s="2" customFormat="1" ht="17.25" customHeight="1" x14ac:dyDescent="0.25">
      <c r="B200" s="10">
        <f t="shared" si="55"/>
        <v>3640</v>
      </c>
      <c r="C200" s="11">
        <f t="shared" si="56"/>
        <v>72.299496440719267</v>
      </c>
      <c r="D200" s="12">
        <f t="shared" si="51"/>
        <v>-0.20140153856515119</v>
      </c>
      <c r="E200" s="11">
        <f t="shared" si="57"/>
        <v>18.263586970402706</v>
      </c>
      <c r="F200" s="12">
        <f t="shared" si="52"/>
        <v>9.8972365629143244E-2</v>
      </c>
      <c r="G200" s="31">
        <f>$J$12</f>
        <v>50.000000000000043</v>
      </c>
      <c r="H200" s="21">
        <f>$J$13</f>
        <v>18</v>
      </c>
      <c r="N200" s="10">
        <f t="shared" si="73"/>
        <v>3640</v>
      </c>
      <c r="O200" s="11">
        <f t="shared" si="59"/>
        <v>83.424038217969283</v>
      </c>
      <c r="P200" s="12">
        <f t="shared" si="60"/>
        <v>3.0986805258381711E-3</v>
      </c>
      <c r="Q200" s="11">
        <f t="shared" si="61"/>
        <v>11.89426394374766</v>
      </c>
      <c r="R200" s="12">
        <f t="shared" si="62"/>
        <v>1.2946414066163925E-3</v>
      </c>
      <c r="S200" s="27">
        <f>$V$11</f>
        <v>83.333333333333343</v>
      </c>
      <c r="T200" s="21">
        <f>$V$12</f>
        <v>12.12121212121211</v>
      </c>
      <c r="V200" s="58">
        <f t="shared" si="49"/>
        <v>11.89426394374766</v>
      </c>
      <c r="W200" s="61">
        <f t="shared" si="50"/>
        <v>83.424038217969283</v>
      </c>
      <c r="Y200" s="63">
        <f t="shared" si="63"/>
        <v>3640</v>
      </c>
      <c r="Z200" s="64">
        <f t="shared" si="64"/>
        <v>109.7822102752107</v>
      </c>
      <c r="AA200" s="65">
        <f t="shared" si="65"/>
        <v>1.866163099876572E-4</v>
      </c>
      <c r="AB200" s="64">
        <f t="shared" si="66"/>
        <v>9.0495941911397412E-2</v>
      </c>
      <c r="AC200" s="65">
        <f t="shared" si="74"/>
        <v>1.5734098028267508E-4</v>
      </c>
      <c r="AD200" s="66">
        <f>$V$11</f>
        <v>83.333333333333343</v>
      </c>
      <c r="AE200" s="67">
        <f>$V$12</f>
        <v>12.12121212121211</v>
      </c>
      <c r="AK200" s="10">
        <f t="shared" si="68"/>
        <v>3640</v>
      </c>
      <c r="AL200" s="11">
        <f t="shared" si="70"/>
        <v>11.038330139770739</v>
      </c>
      <c r="AM200" s="12">
        <f t="shared" si="69"/>
        <v>1.1038329964106327E-2</v>
      </c>
      <c r="AN200" s="11">
        <f t="shared" si="71"/>
        <v>1.5914038633174649E-8</v>
      </c>
      <c r="AO200" s="12">
        <f t="shared" si="72"/>
        <v>-6.2003751936868488E-10</v>
      </c>
      <c r="AP200" s="31">
        <f t="shared" si="53"/>
        <v>50</v>
      </c>
      <c r="AQ200" s="21">
        <f t="shared" si="54"/>
        <v>1</v>
      </c>
    </row>
    <row r="201" spans="2:43" s="2" customFormat="1" ht="17.25" customHeight="1" x14ac:dyDescent="0.25">
      <c r="B201" s="10">
        <f t="shared" si="55"/>
        <v>3660</v>
      </c>
      <c r="C201" s="11">
        <f t="shared" si="56"/>
        <v>68.271465669416244</v>
      </c>
      <c r="D201" s="12">
        <f t="shared" si="51"/>
        <v>-0.23299266294264198</v>
      </c>
      <c r="E201" s="11">
        <f t="shared" si="57"/>
        <v>20.243034282985569</v>
      </c>
      <c r="F201" s="12">
        <f t="shared" si="52"/>
        <v>9.450951321355161E-2</v>
      </c>
      <c r="G201" s="31">
        <f>$J$12</f>
        <v>50.000000000000043</v>
      </c>
      <c r="H201" s="21">
        <f>$J$13</f>
        <v>18</v>
      </c>
      <c r="N201" s="10">
        <f t="shared" si="73"/>
        <v>3660</v>
      </c>
      <c r="O201" s="11">
        <f t="shared" si="59"/>
        <v>83.486011828486042</v>
      </c>
      <c r="P201" s="12">
        <f t="shared" si="60"/>
        <v>2.1982874315705503E-3</v>
      </c>
      <c r="Q201" s="11">
        <f t="shared" si="61"/>
        <v>11.920156771879988</v>
      </c>
      <c r="R201" s="12">
        <f t="shared" si="62"/>
        <v>2.1839419174978225E-3</v>
      </c>
      <c r="S201" s="27">
        <f>$V$11</f>
        <v>83.333333333333343</v>
      </c>
      <c r="T201" s="21">
        <f>$V$12</f>
        <v>12.12121212121211</v>
      </c>
      <c r="V201" s="58">
        <f t="shared" si="49"/>
        <v>11.920156771879988</v>
      </c>
      <c r="W201" s="61">
        <f t="shared" si="50"/>
        <v>83.486011828486042</v>
      </c>
      <c r="Y201" s="63">
        <f t="shared" si="63"/>
        <v>3660</v>
      </c>
      <c r="Z201" s="64">
        <f t="shared" si="64"/>
        <v>109.78594260141045</v>
      </c>
      <c r="AA201" s="65">
        <f t="shared" si="65"/>
        <v>8.0276711352041726E-5</v>
      </c>
      <c r="AB201" s="64">
        <f t="shared" si="66"/>
        <v>9.3642761517050921E-2</v>
      </c>
      <c r="AC201" s="65">
        <f t="shared" si="74"/>
        <v>1.6323161192160346E-4</v>
      </c>
      <c r="AD201" s="66">
        <f>$V$11</f>
        <v>83.333333333333343</v>
      </c>
      <c r="AE201" s="67">
        <f>$V$12</f>
        <v>12.12121212121211</v>
      </c>
      <c r="AK201" s="10">
        <f t="shared" si="68"/>
        <v>3660</v>
      </c>
      <c r="AL201" s="11">
        <f t="shared" si="70"/>
        <v>11.259096739052866</v>
      </c>
      <c r="AM201" s="12">
        <f t="shared" si="69"/>
        <v>1.1259096699496415E-2</v>
      </c>
      <c r="AN201" s="11">
        <f t="shared" si="71"/>
        <v>3.5132882458009515E-9</v>
      </c>
      <c r="AO201" s="12">
        <f t="shared" si="72"/>
        <v>-1.3610796005839732E-10</v>
      </c>
      <c r="AP201" s="31">
        <f t="shared" si="53"/>
        <v>50</v>
      </c>
      <c r="AQ201" s="21">
        <f t="shared" si="54"/>
        <v>1</v>
      </c>
    </row>
    <row r="202" spans="2:43" s="2" customFormat="1" ht="17.25" customHeight="1" x14ac:dyDescent="0.25">
      <c r="B202" s="10">
        <f t="shared" si="55"/>
        <v>3680</v>
      </c>
      <c r="C202" s="11">
        <f t="shared" si="56"/>
        <v>63.611612410563403</v>
      </c>
      <c r="D202" s="12">
        <f t="shared" si="51"/>
        <v>-0.2619061651869633</v>
      </c>
      <c r="E202" s="11">
        <f t="shared" si="57"/>
        <v>22.133224547256603</v>
      </c>
      <c r="F202" s="12">
        <f t="shared" si="52"/>
        <v>8.1853627183960498E-2</v>
      </c>
      <c r="G202" s="31">
        <f>$J$12</f>
        <v>50.000000000000043</v>
      </c>
      <c r="H202" s="21">
        <f>$J$13</f>
        <v>18</v>
      </c>
      <c r="N202" s="10">
        <f t="shared" si="73"/>
        <v>3680</v>
      </c>
      <c r="O202" s="11">
        <f t="shared" si="59"/>
        <v>83.52997757711745</v>
      </c>
      <c r="P202" s="12">
        <f t="shared" si="60"/>
        <v>1.1358868072506578E-3</v>
      </c>
      <c r="Q202" s="11">
        <f t="shared" si="61"/>
        <v>11.963835610229944</v>
      </c>
      <c r="R202" s="12">
        <f t="shared" si="62"/>
        <v>2.8231432875971407E-3</v>
      </c>
      <c r="S202" s="27">
        <f>$V$11</f>
        <v>83.333333333333343</v>
      </c>
      <c r="T202" s="21">
        <f>$V$12</f>
        <v>12.12121212121211</v>
      </c>
      <c r="V202" s="58">
        <f t="shared" si="49"/>
        <v>11.963835610229944</v>
      </c>
      <c r="W202" s="61">
        <f t="shared" si="50"/>
        <v>83.52997757711745</v>
      </c>
      <c r="Y202" s="63">
        <f t="shared" si="63"/>
        <v>3680</v>
      </c>
      <c r="Z202" s="64">
        <f t="shared" si="64"/>
        <v>109.78754813563749</v>
      </c>
      <c r="AA202" s="65">
        <f t="shared" si="65"/>
        <v>-7.429641761833982E-6</v>
      </c>
      <c r="AB202" s="64">
        <f t="shared" si="66"/>
        <v>9.690739375548299E-2</v>
      </c>
      <c r="AC202" s="65">
        <f t="shared" si="74"/>
        <v>1.6910899974232826E-4</v>
      </c>
      <c r="AD202" s="66">
        <f>$V$11</f>
        <v>83.333333333333343</v>
      </c>
      <c r="AE202" s="67">
        <f>$V$12</f>
        <v>12.12121212121211</v>
      </c>
      <c r="AK202" s="10">
        <f t="shared" si="68"/>
        <v>3680</v>
      </c>
      <c r="AL202" s="11">
        <f t="shared" si="70"/>
        <v>11.484278673042795</v>
      </c>
      <c r="AM202" s="12">
        <f t="shared" si="69"/>
        <v>1.1484278663957249E-2</v>
      </c>
      <c r="AN202" s="11">
        <f t="shared" si="71"/>
        <v>7.911290446330049E-10</v>
      </c>
      <c r="AO202" s="12">
        <f t="shared" si="72"/>
        <v>-3.047090581674671E-11</v>
      </c>
      <c r="AP202" s="31">
        <f t="shared" si="53"/>
        <v>50</v>
      </c>
      <c r="AQ202" s="21">
        <f t="shared" si="54"/>
        <v>1</v>
      </c>
    </row>
    <row r="203" spans="2:43" s="2" customFormat="1" ht="17.25" customHeight="1" x14ac:dyDescent="0.25">
      <c r="B203" s="10">
        <f t="shared" si="55"/>
        <v>3700</v>
      </c>
      <c r="C203" s="11">
        <f t="shared" si="56"/>
        <v>58.373489106824138</v>
      </c>
      <c r="D203" s="12">
        <f t="shared" si="51"/>
        <v>-0.2857225959519043</v>
      </c>
      <c r="E203" s="11">
        <f t="shared" si="57"/>
        <v>23.770297090935813</v>
      </c>
      <c r="F203" s="12">
        <f t="shared" si="52"/>
        <v>5.8221490919075691E-2</v>
      </c>
      <c r="G203" s="31">
        <f>$J$12</f>
        <v>50.000000000000043</v>
      </c>
      <c r="H203" s="21">
        <f>$J$13</f>
        <v>18</v>
      </c>
      <c r="N203" s="10">
        <f t="shared" si="73"/>
        <v>3700</v>
      </c>
      <c r="O203" s="11">
        <f t="shared" si="59"/>
        <v>83.552695313262461</v>
      </c>
      <c r="P203" s="12">
        <f t="shared" si="60"/>
        <v>2.0113713089658924E-5</v>
      </c>
      <c r="Q203" s="11">
        <f t="shared" si="61"/>
        <v>12.020298475981887</v>
      </c>
      <c r="R203" s="12">
        <f t="shared" si="62"/>
        <v>3.1641557676365117E-3</v>
      </c>
      <c r="S203" s="27">
        <f>$V$11</f>
        <v>83.333333333333343</v>
      </c>
      <c r="T203" s="21">
        <f>$V$12</f>
        <v>12.12121212121211</v>
      </c>
      <c r="V203" s="58">
        <f t="shared" si="49"/>
        <v>12.020298475981887</v>
      </c>
      <c r="W203" s="61">
        <f t="shared" si="50"/>
        <v>83.552695313262461</v>
      </c>
      <c r="Y203" s="63">
        <f t="shared" si="63"/>
        <v>3700</v>
      </c>
      <c r="Z203" s="64">
        <f t="shared" si="64"/>
        <v>109.78739954280226</v>
      </c>
      <c r="AA203" s="65">
        <f t="shared" si="65"/>
        <v>-8.0210724538170176E-5</v>
      </c>
      <c r="AB203" s="64">
        <f t="shared" si="66"/>
        <v>0.10028957375032956</v>
      </c>
      <c r="AC203" s="65">
        <f t="shared" si="74"/>
        <v>1.7499321642287444E-4</v>
      </c>
      <c r="AD203" s="66">
        <f>$V$11</f>
        <v>83.333333333333343</v>
      </c>
      <c r="AE203" s="67">
        <f>$V$12</f>
        <v>12.12121212121211</v>
      </c>
      <c r="AK203" s="10">
        <f t="shared" si="68"/>
        <v>3700</v>
      </c>
      <c r="AL203" s="11">
        <f t="shared" si="70"/>
        <v>11.71396424632194</v>
      </c>
      <c r="AM203" s="12">
        <f t="shared" si="69"/>
        <v>1.1713964244193385E-2</v>
      </c>
      <c r="AN203" s="11">
        <f t="shared" si="71"/>
        <v>1.8171092829807071E-10</v>
      </c>
      <c r="AO203" s="12">
        <f t="shared" si="72"/>
        <v>-6.9569910976539664E-12</v>
      </c>
      <c r="AP203" s="31">
        <f t="shared" si="53"/>
        <v>50</v>
      </c>
      <c r="AQ203" s="21">
        <f t="shared" si="54"/>
        <v>1</v>
      </c>
    </row>
    <row r="204" spans="2:43" s="2" customFormat="1" ht="17.25" customHeight="1" x14ac:dyDescent="0.25">
      <c r="B204" s="10">
        <f t="shared" si="55"/>
        <v>3720</v>
      </c>
      <c r="C204" s="11">
        <f t="shared" si="56"/>
        <v>52.659037187786055</v>
      </c>
      <c r="D204" s="12">
        <f t="shared" si="51"/>
        <v>-0.29988597574007392</v>
      </c>
      <c r="E204" s="11">
        <f t="shared" si="57"/>
        <v>24.934726909317327</v>
      </c>
      <c r="F204" s="12">
        <f t="shared" si="52"/>
        <v>2.1162906132904169E-2</v>
      </c>
      <c r="G204" s="31">
        <f>$J$12</f>
        <v>50.000000000000043</v>
      </c>
      <c r="H204" s="21">
        <f>$J$13</f>
        <v>18</v>
      </c>
      <c r="N204" s="10">
        <f t="shared" si="73"/>
        <v>3720</v>
      </c>
      <c r="O204" s="11">
        <f t="shared" si="59"/>
        <v>83.553097587524249</v>
      </c>
      <c r="P204" s="12">
        <f t="shared" si="60"/>
        <v>-1.0404418217624944E-3</v>
      </c>
      <c r="Q204" s="11">
        <f t="shared" si="61"/>
        <v>12.083581591334617</v>
      </c>
      <c r="R204" s="12">
        <f t="shared" si="62"/>
        <v>3.1866471556494247E-3</v>
      </c>
      <c r="S204" s="27">
        <f>$V$11</f>
        <v>83.333333333333343</v>
      </c>
      <c r="T204" s="21">
        <f>$V$12</f>
        <v>12.12121212121211</v>
      </c>
      <c r="V204" s="58">
        <f t="shared" si="49"/>
        <v>12.083581591334617</v>
      </c>
      <c r="W204" s="61">
        <f t="shared" si="50"/>
        <v>83.553097587524249</v>
      </c>
      <c r="Y204" s="63">
        <f t="shared" si="63"/>
        <v>3720</v>
      </c>
      <c r="Z204" s="64">
        <f t="shared" si="64"/>
        <v>109.78579532831149</v>
      </c>
      <c r="AA204" s="65">
        <f t="shared" si="65"/>
        <v>-1.4104572447135423E-4</v>
      </c>
      <c r="AB204" s="64">
        <f t="shared" si="66"/>
        <v>0.10378943807878704</v>
      </c>
      <c r="AC204" s="65">
        <f t="shared" si="74"/>
        <v>1.80900257147492E-4</v>
      </c>
      <c r="AD204" s="66">
        <f>$V$11</f>
        <v>83.333333333333343</v>
      </c>
      <c r="AE204" s="67">
        <f>$V$12</f>
        <v>12.12121212121211</v>
      </c>
      <c r="AK204" s="10">
        <f t="shared" si="68"/>
        <v>3720</v>
      </c>
      <c r="AL204" s="11">
        <f t="shared" si="70"/>
        <v>11.948243531205808</v>
      </c>
      <c r="AM204" s="12">
        <f t="shared" si="69"/>
        <v>1.1948243530697157E-2</v>
      </c>
      <c r="AN204" s="11">
        <f t="shared" si="71"/>
        <v>4.2571106344991384E-11</v>
      </c>
      <c r="AO204" s="12">
        <f t="shared" si="72"/>
        <v>-1.6199053712467514E-12</v>
      </c>
      <c r="AP204" s="31">
        <f t="shared" si="53"/>
        <v>50</v>
      </c>
      <c r="AQ204" s="21">
        <f t="shared" si="54"/>
        <v>1</v>
      </c>
    </row>
    <row r="205" spans="2:43" s="2" customFormat="1" ht="17.25" customHeight="1" x14ac:dyDescent="0.25">
      <c r="B205" s="10">
        <f t="shared" si="55"/>
        <v>3740</v>
      </c>
      <c r="C205" s="11">
        <f t="shared" si="56"/>
        <v>46.66131767298458</v>
      </c>
      <c r="D205" s="12">
        <f t="shared" si="51"/>
        <v>-0.29747524238765832</v>
      </c>
      <c r="E205" s="11">
        <f t="shared" si="57"/>
        <v>25.35798503197541</v>
      </c>
      <c r="F205" s="12">
        <f t="shared" si="52"/>
        <v>-2.9883617237282945E-2</v>
      </c>
      <c r="G205" s="31">
        <f>$J$12</f>
        <v>50.000000000000043</v>
      </c>
      <c r="H205" s="21">
        <f>$J$13</f>
        <v>18</v>
      </c>
      <c r="N205" s="10">
        <f t="shared" si="73"/>
        <v>3740</v>
      </c>
      <c r="O205" s="11">
        <f t="shared" si="59"/>
        <v>83.532288751088998</v>
      </c>
      <c r="P205" s="12">
        <f t="shared" si="60"/>
        <v>-1.946915355220985E-3</v>
      </c>
      <c r="Q205" s="11">
        <f t="shared" si="61"/>
        <v>12.147314534447606</v>
      </c>
      <c r="R205" s="12">
        <f t="shared" si="62"/>
        <v>2.900128845372496E-3</v>
      </c>
      <c r="S205" s="27">
        <f>$V$11</f>
        <v>83.333333333333343</v>
      </c>
      <c r="T205" s="21">
        <f>$V$12</f>
        <v>12.12121212121211</v>
      </c>
      <c r="V205" s="58">
        <f t="shared" si="49"/>
        <v>12.147314534447606</v>
      </c>
      <c r="W205" s="61">
        <f t="shared" si="50"/>
        <v>83.532288751088998</v>
      </c>
      <c r="Y205" s="63">
        <f t="shared" si="63"/>
        <v>3740</v>
      </c>
      <c r="Z205" s="64">
        <f t="shared" si="64"/>
        <v>109.78297441382206</v>
      </c>
      <c r="AA205" s="65">
        <f t="shared" si="65"/>
        <v>-1.923276841661924E-4</v>
      </c>
      <c r="AB205" s="64">
        <f t="shared" si="66"/>
        <v>0.10740744322173688</v>
      </c>
      <c r="AC205" s="65">
        <f t="shared" si="74"/>
        <v>1.86842690453385E-4</v>
      </c>
      <c r="AD205" s="66">
        <f>$V$11</f>
        <v>83.333333333333343</v>
      </c>
      <c r="AE205" s="67">
        <f>$V$12</f>
        <v>12.12121212121211</v>
      </c>
      <c r="AK205" s="10">
        <f t="shared" si="68"/>
        <v>3740</v>
      </c>
      <c r="AL205" s="11">
        <f t="shared" si="70"/>
        <v>12.187208401819751</v>
      </c>
      <c r="AM205" s="12">
        <f t="shared" si="69"/>
        <v>1.218720840169577E-2</v>
      </c>
      <c r="AN205" s="11">
        <f t="shared" si="71"/>
        <v>1.0172998920056356E-11</v>
      </c>
      <c r="AO205" s="12">
        <f t="shared" si="72"/>
        <v>-3.8466948809260375E-13</v>
      </c>
      <c r="AP205" s="31">
        <f t="shared" si="53"/>
        <v>50</v>
      </c>
      <c r="AQ205" s="21">
        <f t="shared" si="54"/>
        <v>1</v>
      </c>
    </row>
    <row r="206" spans="2:43" s="2" customFormat="1" ht="17.25" customHeight="1" x14ac:dyDescent="0.25">
      <c r="B206" s="10">
        <f t="shared" si="55"/>
        <v>3760</v>
      </c>
      <c r="C206" s="11">
        <f t="shared" si="56"/>
        <v>40.711812825231412</v>
      </c>
      <c r="D206" s="12">
        <f t="shared" si="51"/>
        <v>-0.26976909781537584</v>
      </c>
      <c r="E206" s="11">
        <f t="shared" si="57"/>
        <v>24.760312687229749</v>
      </c>
      <c r="F206" s="12">
        <f t="shared" si="52"/>
        <v>-9.0700137081419108E-2</v>
      </c>
      <c r="G206" s="31">
        <f>$J$12</f>
        <v>50.000000000000043</v>
      </c>
      <c r="H206" s="21">
        <f>$J$13</f>
        <v>18</v>
      </c>
      <c r="N206" s="10">
        <f t="shared" si="73"/>
        <v>3760</v>
      </c>
      <c r="O206" s="11">
        <f t="shared" si="59"/>
        <v>83.493350443984582</v>
      </c>
      <c r="P206" s="12">
        <f t="shared" si="60"/>
        <v>-2.6190200920037376E-3</v>
      </c>
      <c r="Q206" s="11">
        <f t="shared" si="61"/>
        <v>12.205317111355056</v>
      </c>
      <c r="R206" s="12">
        <f t="shared" si="62"/>
        <v>2.34367149448933E-3</v>
      </c>
      <c r="S206" s="27">
        <f>$V$11</f>
        <v>83.333333333333343</v>
      </c>
      <c r="T206" s="21">
        <f>$V$12</f>
        <v>12.12121212121211</v>
      </c>
      <c r="V206" s="58">
        <f t="shared" si="49"/>
        <v>12.205317111355056</v>
      </c>
      <c r="W206" s="61">
        <f t="shared" si="50"/>
        <v>83.493350443984582</v>
      </c>
      <c r="Y206" s="63">
        <f t="shared" si="63"/>
        <v>3760</v>
      </c>
      <c r="Z206" s="64">
        <f t="shared" si="64"/>
        <v>109.77912786013874</v>
      </c>
      <c r="AA206" s="65">
        <f t="shared" si="65"/>
        <v>-2.3597835506380862E-4</v>
      </c>
      <c r="AB206" s="64">
        <f t="shared" si="66"/>
        <v>0.11114429703080458</v>
      </c>
      <c r="AC206" s="65">
        <f t="shared" si="74"/>
        <v>1.9283017959932473E-4</v>
      </c>
      <c r="AD206" s="66">
        <f>$V$11</f>
        <v>83.333333333333343</v>
      </c>
      <c r="AE206" s="67">
        <f>$V$12</f>
        <v>12.12121212121211</v>
      </c>
      <c r="AK206" s="10">
        <f t="shared" si="68"/>
        <v>3760</v>
      </c>
      <c r="AL206" s="11">
        <f t="shared" si="70"/>
        <v>12.430952569853666</v>
      </c>
      <c r="AM206" s="12">
        <f t="shared" si="69"/>
        <v>1.2430952569822842E-2</v>
      </c>
      <c r="AN206" s="11">
        <f t="shared" si="71"/>
        <v>2.4796091582042807E-12</v>
      </c>
      <c r="AO206" s="12">
        <f t="shared" si="72"/>
        <v>-9.3156554072801858E-14</v>
      </c>
      <c r="AP206" s="31">
        <f t="shared" si="53"/>
        <v>50</v>
      </c>
      <c r="AQ206" s="21">
        <f t="shared" si="54"/>
        <v>1</v>
      </c>
    </row>
    <row r="207" spans="2:43" s="2" customFormat="1" ht="17.25" customHeight="1" x14ac:dyDescent="0.25">
      <c r="B207" s="10">
        <f t="shared" si="55"/>
        <v>3780</v>
      </c>
      <c r="C207" s="11">
        <f t="shared" si="56"/>
        <v>35.316430868923895</v>
      </c>
      <c r="D207" s="12">
        <f t="shared" si="51"/>
        <v>-0.20881895984491017</v>
      </c>
      <c r="E207" s="11">
        <f t="shared" si="57"/>
        <v>22.946309945601367</v>
      </c>
      <c r="F207" s="12">
        <f t="shared" si="52"/>
        <v>-0.14870267667985804</v>
      </c>
      <c r="G207" s="31">
        <f>$J$12</f>
        <v>50.000000000000043</v>
      </c>
      <c r="H207" s="21">
        <f>$J$13</f>
        <v>18</v>
      </c>
      <c r="N207" s="10">
        <f t="shared" si="73"/>
        <v>3780</v>
      </c>
      <c r="O207" s="11">
        <f t="shared" si="59"/>
        <v>83.440970042144514</v>
      </c>
      <c r="P207" s="12">
        <f t="shared" si="60"/>
        <v>-3.0022761385461727E-3</v>
      </c>
      <c r="Q207" s="11">
        <f t="shared" si="61"/>
        <v>12.252190541244843</v>
      </c>
      <c r="R207" s="12">
        <f t="shared" si="62"/>
        <v>1.5825425587041586E-3</v>
      </c>
      <c r="S207" s="27">
        <f>$V$11</f>
        <v>83.333333333333343</v>
      </c>
      <c r="T207" s="21">
        <f>$V$12</f>
        <v>12.12121212121211</v>
      </c>
      <c r="V207" s="58">
        <f t="shared" si="49"/>
        <v>12.252190541244843</v>
      </c>
      <c r="W207" s="61">
        <f t="shared" si="50"/>
        <v>83.440970042144514</v>
      </c>
      <c r="Y207" s="63">
        <f t="shared" si="63"/>
        <v>3780</v>
      </c>
      <c r="Z207" s="64">
        <f t="shared" si="64"/>
        <v>109.77440829303747</v>
      </c>
      <c r="AA207" s="65">
        <f t="shared" si="65"/>
        <v>-2.7354060493132645E-4</v>
      </c>
      <c r="AB207" s="64">
        <f t="shared" si="66"/>
        <v>0.11500090062279109</v>
      </c>
      <c r="AC207" s="65">
        <f t="shared" si="74"/>
        <v>1.9886990187711201E-4</v>
      </c>
      <c r="AD207" s="66">
        <f>$V$11</f>
        <v>83.333333333333343</v>
      </c>
      <c r="AE207" s="67">
        <f>$V$12</f>
        <v>12.12121212121211</v>
      </c>
      <c r="AK207" s="10">
        <f t="shared" si="68"/>
        <v>3780</v>
      </c>
      <c r="AL207" s="11">
        <f t="shared" si="70"/>
        <v>12.679571621250123</v>
      </c>
      <c r="AM207" s="12">
        <f t="shared" si="69"/>
        <v>1.2679571621242306E-2</v>
      </c>
      <c r="AN207" s="11">
        <f t="shared" si="71"/>
        <v>6.1647807674824371E-13</v>
      </c>
      <c r="AO207" s="12">
        <f t="shared" si="72"/>
        <v>-2.3007225910352303E-14</v>
      </c>
      <c r="AP207" s="31">
        <f t="shared" si="53"/>
        <v>50</v>
      </c>
      <c r="AQ207" s="21">
        <f t="shared" si="54"/>
        <v>1</v>
      </c>
    </row>
    <row r="208" spans="2:43" s="2" customFormat="1" ht="17.25" customHeight="1" x14ac:dyDescent="0.25">
      <c r="B208" s="10">
        <f t="shared" si="55"/>
        <v>3800</v>
      </c>
      <c r="C208" s="11">
        <f t="shared" si="56"/>
        <v>31.140051672025692</v>
      </c>
      <c r="D208" s="12">
        <f t="shared" si="51"/>
        <v>-0.11258717024605291</v>
      </c>
      <c r="E208" s="11">
        <f t="shared" si="57"/>
        <v>19.972256412004207</v>
      </c>
      <c r="F208" s="12">
        <f t="shared" si="52"/>
        <v>-0.1831187412822739</v>
      </c>
      <c r="G208" s="31">
        <f>$J$12</f>
        <v>50.000000000000043</v>
      </c>
      <c r="H208" s="21">
        <f>$J$13</f>
        <v>18</v>
      </c>
      <c r="N208" s="10">
        <f t="shared" si="73"/>
        <v>3800</v>
      </c>
      <c r="O208" s="11">
        <f t="shared" si="59"/>
        <v>83.380924519373593</v>
      </c>
      <c r="P208" s="12">
        <f t="shared" si="60"/>
        <v>-3.0727809875189249E-3</v>
      </c>
      <c r="Q208" s="11">
        <f t="shared" si="61"/>
        <v>12.283841392418926</v>
      </c>
      <c r="R208" s="12">
        <f t="shared" si="62"/>
        <v>7.0152309719451189E-4</v>
      </c>
      <c r="S208" s="27">
        <f>$V$11</f>
        <v>83.333333333333343</v>
      </c>
      <c r="T208" s="21">
        <f>$V$12</f>
        <v>12.12121212121211</v>
      </c>
      <c r="V208" s="58">
        <f t="shared" ref="V208:V218" si="75">Q208</f>
        <v>12.283841392418926</v>
      </c>
      <c r="W208" s="61">
        <f t="shared" ref="W208:W218" si="76">O208</f>
        <v>83.380924519373593</v>
      </c>
      <c r="Y208" s="63">
        <f t="shared" si="63"/>
        <v>3800</v>
      </c>
      <c r="Z208" s="64">
        <f t="shared" si="64"/>
        <v>109.76893748093885</v>
      </c>
      <c r="AA208" s="65">
        <f t="shared" si="65"/>
        <v>-3.0625272099125923E-4</v>
      </c>
      <c r="AB208" s="64">
        <f t="shared" si="66"/>
        <v>0.11897829866033333</v>
      </c>
      <c r="AC208" s="65">
        <f t="shared" si="74"/>
        <v>2.0496688683818709E-4</v>
      </c>
      <c r="AD208" s="66">
        <f>$V$11</f>
        <v>83.333333333333343</v>
      </c>
      <c r="AE208" s="67">
        <f>$V$12</f>
        <v>12.12121212121211</v>
      </c>
      <c r="AK208" s="10">
        <f t="shared" si="68"/>
        <v>3800</v>
      </c>
      <c r="AL208" s="11">
        <f t="shared" si="70"/>
        <v>12.933163053674969</v>
      </c>
      <c r="AM208" s="12">
        <f t="shared" si="69"/>
        <v>1.2933163053672947E-2</v>
      </c>
      <c r="AN208" s="11">
        <f t="shared" si="71"/>
        <v>1.5633355854119764E-13</v>
      </c>
      <c r="AO208" s="12">
        <f t="shared" si="72"/>
        <v>-5.7947905236853321E-15</v>
      </c>
      <c r="AP208" s="31">
        <f t="shared" si="53"/>
        <v>50</v>
      </c>
      <c r="AQ208" s="21">
        <f t="shared" si="54"/>
        <v>1</v>
      </c>
    </row>
    <row r="209" spans="2:43" s="2" customFormat="1" ht="17.25" customHeight="1" x14ac:dyDescent="0.25">
      <c r="B209" s="10">
        <f t="shared" si="55"/>
        <v>3820</v>
      </c>
      <c r="C209" s="11">
        <f t="shared" si="56"/>
        <v>28.888308267104634</v>
      </c>
      <c r="D209" s="12">
        <f t="shared" si="51"/>
        <v>1.0496470776087952E-2</v>
      </c>
      <c r="E209" s="11">
        <f t="shared" si="57"/>
        <v>16.309881586358728</v>
      </c>
      <c r="F209" s="12">
        <f t="shared" si="52"/>
        <v>-0.17708622853234157</v>
      </c>
      <c r="G209" s="31">
        <f>$J$12</f>
        <v>50.000000000000043</v>
      </c>
      <c r="H209" s="21">
        <f>$J$13</f>
        <v>18</v>
      </c>
      <c r="N209" s="10">
        <f t="shared" si="73"/>
        <v>3820</v>
      </c>
      <c r="O209" s="11">
        <f t="shared" si="59"/>
        <v>83.319468899623217</v>
      </c>
      <c r="P209" s="12">
        <f t="shared" si="60"/>
        <v>-2.83882291447482E-3</v>
      </c>
      <c r="Q209" s="11">
        <f t="shared" si="61"/>
        <v>12.297871854362818</v>
      </c>
      <c r="R209" s="12">
        <f t="shared" si="62"/>
        <v>-2.0460363492058598E-4</v>
      </c>
      <c r="S209" s="27">
        <f>$V$11</f>
        <v>83.333333333333343</v>
      </c>
      <c r="T209" s="21">
        <f>$V$12</f>
        <v>12.12121212121211</v>
      </c>
      <c r="V209" s="58">
        <f t="shared" si="75"/>
        <v>12.297871854362818</v>
      </c>
      <c r="W209" s="61">
        <f t="shared" si="76"/>
        <v>83.319468899623217</v>
      </c>
      <c r="Y209" s="63">
        <f t="shared" si="63"/>
        <v>3820</v>
      </c>
      <c r="Z209" s="64">
        <f t="shared" si="64"/>
        <v>109.76281242651902</v>
      </c>
      <c r="AA209" s="65">
        <f t="shared" si="65"/>
        <v>-3.3510812737854584E-4</v>
      </c>
      <c r="AB209" s="64">
        <f t="shared" si="66"/>
        <v>0.12307763639709707</v>
      </c>
      <c r="AC209" s="65">
        <f t="shared" si="74"/>
        <v>2.111242896820284E-4</v>
      </c>
      <c r="AD209" s="66">
        <f>$V$11</f>
        <v>83.333333333333343</v>
      </c>
      <c r="AE209" s="67">
        <f>$V$12</f>
        <v>12.12121212121211</v>
      </c>
      <c r="AK209" s="10">
        <f t="shared" si="68"/>
        <v>3820</v>
      </c>
      <c r="AL209" s="11">
        <f t="shared" si="70"/>
        <v>13.191826314748427</v>
      </c>
      <c r="AM209" s="12">
        <f t="shared" si="69"/>
        <v>1.3191826314747893E-2</v>
      </c>
      <c r="AN209" s="11">
        <f t="shared" si="71"/>
        <v>4.0437748067491005E-14</v>
      </c>
      <c r="AO209" s="12">
        <f t="shared" si="72"/>
        <v>-1.4884396543086552E-15</v>
      </c>
      <c r="AP209" s="31">
        <f t="shared" si="53"/>
        <v>50</v>
      </c>
      <c r="AQ209" s="21">
        <f t="shared" si="54"/>
        <v>1</v>
      </c>
    </row>
    <row r="210" spans="2:43" s="2" customFormat="1" ht="17.25" customHeight="1" x14ac:dyDescent="0.25">
      <c r="B210" s="10">
        <f t="shared" si="55"/>
        <v>3840</v>
      </c>
      <c r="C210" s="11">
        <f t="shared" si="56"/>
        <v>29.098237682626394</v>
      </c>
      <c r="D210" s="12">
        <f t="shared" ref="D210:D218" si="77">$C$8*C210*(1-C210/$C$9)-$C$10*C210*E210/(1+$C$13*C210)</f>
        <v>0.14381007348693231</v>
      </c>
      <c r="E210" s="11">
        <f t="shared" si="57"/>
        <v>12.768157015711896</v>
      </c>
      <c r="F210" s="12">
        <f t="shared" ref="F210:F218" si="78">$C$11*C210*E210/(1+$C$13*C210)-$C$12*E210</f>
        <v>-0.13651611887965243</v>
      </c>
      <c r="G210" s="31">
        <f>$J$12</f>
        <v>50.000000000000043</v>
      </c>
      <c r="H210" s="21">
        <f>$J$13</f>
        <v>18</v>
      </c>
      <c r="N210" s="10">
        <f t="shared" si="73"/>
        <v>3840</v>
      </c>
      <c r="O210" s="11">
        <f t="shared" si="59"/>
        <v>83.262692441333726</v>
      </c>
      <c r="P210" s="12">
        <f t="shared" si="60"/>
        <v>-2.3389849834804244E-3</v>
      </c>
      <c r="Q210" s="11">
        <f t="shared" si="61"/>
        <v>12.293779781664405</v>
      </c>
      <c r="R210" s="12">
        <f t="shared" si="62"/>
        <v>-1.0421322837885771E-3</v>
      </c>
      <c r="S210" s="27">
        <f>$V$11</f>
        <v>83.333333333333343</v>
      </c>
      <c r="T210" s="21">
        <f>$V$12</f>
        <v>12.12121212121211</v>
      </c>
      <c r="V210" s="58">
        <f t="shared" si="75"/>
        <v>12.293779781664405</v>
      </c>
      <c r="W210" s="61">
        <f t="shared" si="76"/>
        <v>83.262692441333726</v>
      </c>
      <c r="Y210" s="63">
        <f t="shared" si="63"/>
        <v>3840</v>
      </c>
      <c r="Z210" s="64">
        <f t="shared" si="64"/>
        <v>109.75611026397145</v>
      </c>
      <c r="AA210" s="65">
        <f t="shared" si="65"/>
        <v>-3.6090336230215842E-4</v>
      </c>
      <c r="AB210" s="64">
        <f t="shared" si="66"/>
        <v>0.12730012219073764</v>
      </c>
      <c r="AC210" s="65">
        <f t="shared" si="74"/>
        <v>2.1734361254447179E-4</v>
      </c>
      <c r="AD210" s="66">
        <f>$V$11</f>
        <v>83.333333333333343</v>
      </c>
      <c r="AE210" s="67">
        <f>$V$12</f>
        <v>12.12121212121211</v>
      </c>
      <c r="AK210" s="10">
        <f t="shared" si="68"/>
        <v>3840</v>
      </c>
      <c r="AL210" s="11">
        <f t="shared" si="70"/>
        <v>13.455662841043385</v>
      </c>
      <c r="AM210" s="12">
        <f t="shared" si="69"/>
        <v>1.345566284104324E-2</v>
      </c>
      <c r="AN210" s="11">
        <f t="shared" si="71"/>
        <v>1.0668954981317905E-14</v>
      </c>
      <c r="AO210" s="12">
        <f t="shared" si="72"/>
        <v>-3.8988988797101123E-16</v>
      </c>
      <c r="AP210" s="31">
        <f t="shared" si="53"/>
        <v>50</v>
      </c>
      <c r="AQ210" s="21">
        <f t="shared" si="54"/>
        <v>1</v>
      </c>
    </row>
    <row r="211" spans="2:43" s="2" customFormat="1" ht="17.25" customHeight="1" x14ac:dyDescent="0.25">
      <c r="B211" s="10">
        <f t="shared" si="55"/>
        <v>3860</v>
      </c>
      <c r="C211" s="11">
        <f t="shared" si="56"/>
        <v>31.97443915236504</v>
      </c>
      <c r="D211" s="12">
        <f t="shared" si="77"/>
        <v>0.27020281612514657</v>
      </c>
      <c r="E211" s="11">
        <f t="shared" si="57"/>
        <v>10.037834638118849</v>
      </c>
      <c r="F211" s="12">
        <f t="shared" si="78"/>
        <v>-8.6213230099925986E-2</v>
      </c>
      <c r="G211" s="31">
        <f>$J$12</f>
        <v>50.000000000000043</v>
      </c>
      <c r="H211" s="21">
        <f>$J$13</f>
        <v>18</v>
      </c>
      <c r="N211" s="10">
        <f t="shared" si="73"/>
        <v>3860</v>
      </c>
      <c r="O211" s="11">
        <f t="shared" si="59"/>
        <v>83.215912741664113</v>
      </c>
      <c r="P211" s="12">
        <f t="shared" si="60"/>
        <v>-1.6368905989448956E-3</v>
      </c>
      <c r="Q211" s="11">
        <f t="shared" si="61"/>
        <v>12.272937135988634</v>
      </c>
      <c r="R211" s="12">
        <f t="shared" si="62"/>
        <v>-1.7293146480326094E-3</v>
      </c>
      <c r="S211" s="27">
        <f>$V$11</f>
        <v>83.333333333333343</v>
      </c>
      <c r="T211" s="21">
        <f>$V$12</f>
        <v>12.12121212121211</v>
      </c>
      <c r="V211" s="58">
        <f t="shared" si="75"/>
        <v>12.272937135988634</v>
      </c>
      <c r="W211" s="61">
        <f t="shared" si="76"/>
        <v>83.215912741664113</v>
      </c>
      <c r="Y211" s="63">
        <f t="shared" si="63"/>
        <v>3860</v>
      </c>
      <c r="Z211" s="64">
        <f t="shared" si="64"/>
        <v>109.74889219672541</v>
      </c>
      <c r="AA211" s="65">
        <f t="shared" si="65"/>
        <v>-3.8427661189583198E-4</v>
      </c>
      <c r="AB211" s="64">
        <f t="shared" si="66"/>
        <v>0.13164699444162709</v>
      </c>
      <c r="AC211" s="65">
        <f t="shared" si="74"/>
        <v>2.2362488378492237E-4</v>
      </c>
      <c r="AD211" s="66">
        <f>$V$11</f>
        <v>83.333333333333343</v>
      </c>
      <c r="AE211" s="67">
        <f>$V$12</f>
        <v>12.12121212121211</v>
      </c>
      <c r="AK211" s="10">
        <f t="shared" si="68"/>
        <v>3860</v>
      </c>
      <c r="AL211" s="11">
        <f t="shared" si="70"/>
        <v>13.724776097864249</v>
      </c>
      <c r="AM211" s="12">
        <f t="shared" si="69"/>
        <v>1.3724776097864209E-2</v>
      </c>
      <c r="AN211" s="11">
        <f t="shared" si="71"/>
        <v>2.8711572218976802E-15</v>
      </c>
      <c r="AO211" s="12">
        <f t="shared" si="72"/>
        <v>-1.0415187108257242E-16</v>
      </c>
      <c r="AP211" s="31">
        <f t="shared" ref="AP211:AP218" si="79">$AR$10</f>
        <v>50</v>
      </c>
      <c r="AQ211" s="21">
        <f t="shared" ref="AQ211:AQ218" si="80">$AR$11</f>
        <v>1</v>
      </c>
    </row>
    <row r="212" spans="2:43" s="2" customFormat="1" ht="17.25" customHeight="1" x14ac:dyDescent="0.25">
      <c r="B212" s="10">
        <f t="shared" ref="B212:B218" si="81">+B211+$C$15</f>
        <v>3880</v>
      </c>
      <c r="C212" s="11">
        <f t="shared" ref="C212:C218" si="82">+C211+D211*$C$15</f>
        <v>37.378495474867975</v>
      </c>
      <c r="D212" s="12">
        <f t="shared" si="77"/>
        <v>0.37426647580804662</v>
      </c>
      <c r="E212" s="11">
        <f t="shared" ref="E212:E218" si="83">+E211+F211*$C$15</f>
        <v>8.3135700361203284</v>
      </c>
      <c r="F212" s="12">
        <f t="shared" si="78"/>
        <v>-4.4294256615453387E-2</v>
      </c>
      <c r="G212" s="31">
        <f>$J$12</f>
        <v>50.000000000000043</v>
      </c>
      <c r="H212" s="21">
        <f>$J$13</f>
        <v>18</v>
      </c>
      <c r="N212" s="10">
        <f t="shared" ref="N212:N218" si="84">+N211+$O$15</f>
        <v>3880</v>
      </c>
      <c r="O212" s="11">
        <f t="shared" ref="O212:O218" si="85">+O211+P211*$O$15</f>
        <v>83.183174929685208</v>
      </c>
      <c r="P212" s="12">
        <f t="shared" ref="P212:P218" si="86">$O$8*O212*(1-O212/$O$9)-$O$10*O212*Q212</f>
        <v>-8.1328027049470952E-4</v>
      </c>
      <c r="Q212" s="11">
        <f t="shared" ref="Q212:Q218" si="87">+Q211+R211*$O$15</f>
        <v>12.238350843027982</v>
      </c>
      <c r="R212" s="12">
        <f t="shared" ref="R212:R218" si="88">$O$11*O212*Q212-$O$12*Q212</f>
        <v>-2.205229471049952E-3</v>
      </c>
      <c r="S212" s="27">
        <f>$V$11</f>
        <v>83.333333333333343</v>
      </c>
      <c r="T212" s="21">
        <f>$V$12</f>
        <v>12.12121212121211</v>
      </c>
      <c r="V212" s="58">
        <f t="shared" si="75"/>
        <v>12.238350843027982</v>
      </c>
      <c r="W212" s="61">
        <f t="shared" si="76"/>
        <v>83.183174929685208</v>
      </c>
      <c r="Y212" s="63">
        <f t="shared" ref="Y212:Y218" si="89">+Y211+$O$15</f>
        <v>3880</v>
      </c>
      <c r="Z212" s="64">
        <f t="shared" ref="Z212:Z218" si="90">+Z211+AA211*$O$15</f>
        <v>109.74120666448749</v>
      </c>
      <c r="AA212" s="65">
        <f t="shared" ref="AA212:AA218" si="91">$O$8*Z212*(1-Z212/$O$9)-$O$10*Z212*AB212</f>
        <v>-4.0573865256880986E-4</v>
      </c>
      <c r="AB212" s="64">
        <f t="shared" ref="AB212:AB218" si="92">+AB211+AC211*$O$15</f>
        <v>0.13611949211732555</v>
      </c>
      <c r="AC212" s="65">
        <f t="shared" si="74"/>
        <v>2.2996680336267311E-4</v>
      </c>
      <c r="AD212" s="66">
        <f>$V$11</f>
        <v>83.333333333333343</v>
      </c>
      <c r="AE212" s="67">
        <f>$V$12</f>
        <v>12.12121212121211</v>
      </c>
      <c r="AK212" s="10">
        <f t="shared" ref="AK212:AK218" si="93">+AK211+$AL$15</f>
        <v>3880</v>
      </c>
      <c r="AL212" s="11">
        <f t="shared" si="70"/>
        <v>13.999271619821533</v>
      </c>
      <c r="AM212" s="12">
        <f t="shared" ref="AM212:AM218" si="94">$AL$8*AL212-$AL$9*AL212*AN212</f>
        <v>1.3999271619821523E-2</v>
      </c>
      <c r="AN212" s="11">
        <f t="shared" si="71"/>
        <v>7.881198002462318E-16</v>
      </c>
      <c r="AO212" s="12">
        <f t="shared" si="72"/>
        <v>-2.8372886859705106E-17</v>
      </c>
      <c r="AP212" s="31">
        <f t="shared" si="79"/>
        <v>50</v>
      </c>
      <c r="AQ212" s="21">
        <f t="shared" si="80"/>
        <v>1</v>
      </c>
    </row>
    <row r="213" spans="2:43" s="2" customFormat="1" ht="17.25" customHeight="1" x14ac:dyDescent="0.25">
      <c r="B213" s="10">
        <f t="shared" si="81"/>
        <v>3900</v>
      </c>
      <c r="C213" s="11">
        <f t="shared" si="82"/>
        <v>44.863824991028906</v>
      </c>
      <c r="D213" s="12">
        <f t="shared" si="77"/>
        <v>0.43839367417682262</v>
      </c>
      <c r="E213" s="11">
        <f t="shared" si="83"/>
        <v>7.4276849038112607</v>
      </c>
      <c r="F213" s="12">
        <f t="shared" si="78"/>
        <v>-1.3907119885901431E-2</v>
      </c>
      <c r="G213" s="31">
        <f>$J$12</f>
        <v>50.000000000000043</v>
      </c>
      <c r="H213" s="21">
        <f>$J$13</f>
        <v>18</v>
      </c>
      <c r="N213" s="10">
        <f t="shared" si="84"/>
        <v>3900</v>
      </c>
      <c r="O213" s="11">
        <f t="shared" si="85"/>
        <v>83.166909324275309</v>
      </c>
      <c r="P213" s="12">
        <f t="shared" si="86"/>
        <v>4.3465429499733865E-5</v>
      </c>
      <c r="Q213" s="11">
        <f t="shared" si="87"/>
        <v>12.194246253606984</v>
      </c>
      <c r="R213" s="12">
        <f t="shared" si="88"/>
        <v>-2.4352984187594462E-3</v>
      </c>
      <c r="S213" s="27">
        <f>$V$11</f>
        <v>83.333333333333343</v>
      </c>
      <c r="T213" s="21">
        <f>$V$12</f>
        <v>12.12121212121211</v>
      </c>
      <c r="V213" s="58">
        <f t="shared" si="75"/>
        <v>12.194246253606984</v>
      </c>
      <c r="W213" s="61">
        <f t="shared" si="76"/>
        <v>83.166909324275309</v>
      </c>
      <c r="Y213" s="63">
        <f t="shared" si="89"/>
        <v>3900</v>
      </c>
      <c r="Z213" s="64">
        <f t="shared" si="90"/>
        <v>109.73309189143612</v>
      </c>
      <c r="AA213" s="65">
        <f t="shared" si="91"/>
        <v>-4.2569769320577756E-4</v>
      </c>
      <c r="AB213" s="64">
        <f t="shared" si="92"/>
        <v>0.14071882818457901</v>
      </c>
      <c r="AC213" s="65">
        <f t="shared" si="74"/>
        <v>2.3636686084506711E-4</v>
      </c>
      <c r="AD213" s="66">
        <f>$V$11</f>
        <v>83.333333333333343</v>
      </c>
      <c r="AE213" s="67">
        <f>$V$12</f>
        <v>12.12121212121211</v>
      </c>
      <c r="AK213" s="10">
        <f t="shared" si="93"/>
        <v>3900</v>
      </c>
      <c r="AL213" s="11">
        <f t="shared" ref="AL213:AL218" si="95">+AL212+AM212*$AL$15</f>
        <v>14.279257052217963</v>
      </c>
      <c r="AM213" s="12">
        <f t="shared" si="94"/>
        <v>1.4279257052217959E-2</v>
      </c>
      <c r="AN213" s="11">
        <f t="shared" ref="AN213:AN218" si="96">+AN212+AO212*$AL$15</f>
        <v>2.2066206305212971E-16</v>
      </c>
      <c r="AO213" s="12">
        <f t="shared" ref="AO213:AO218" si="97">$AL$10*AL213*AN213-$AL$11*AN213</f>
        <v>-7.8822128326123974E-18</v>
      </c>
      <c r="AP213" s="31">
        <f t="shared" si="79"/>
        <v>50</v>
      </c>
      <c r="AQ213" s="21">
        <f t="shared" si="80"/>
        <v>1</v>
      </c>
    </row>
    <row r="214" spans="2:43" s="2" customFormat="1" ht="17.25" customHeight="1" x14ac:dyDescent="0.25">
      <c r="B214" s="10">
        <f t="shared" si="81"/>
        <v>3920</v>
      </c>
      <c r="C214" s="11">
        <f t="shared" si="82"/>
        <v>53.631698474565354</v>
      </c>
      <c r="D214" s="12">
        <f t="shared" si="77"/>
        <v>0.4447451998576829</v>
      </c>
      <c r="E214" s="11">
        <f t="shared" si="83"/>
        <v>7.1495425060932316</v>
      </c>
      <c r="F214" s="12">
        <f t="shared" si="78"/>
        <v>8.1610213889221628E-3</v>
      </c>
      <c r="G214" s="31">
        <f>$J$12</f>
        <v>50.000000000000043</v>
      </c>
      <c r="H214" s="21">
        <f>$J$13</f>
        <v>18</v>
      </c>
      <c r="N214" s="10">
        <f t="shared" si="84"/>
        <v>3920</v>
      </c>
      <c r="O214" s="11">
        <f t="shared" si="85"/>
        <v>83.167778632865307</v>
      </c>
      <c r="P214" s="12">
        <f t="shared" si="86"/>
        <v>8.4704673534036212E-4</v>
      </c>
      <c r="Q214" s="11">
        <f t="shared" si="87"/>
        <v>12.145540285231796</v>
      </c>
      <c r="R214" s="12">
        <f t="shared" si="88"/>
        <v>-2.4129015407328147E-3</v>
      </c>
      <c r="S214" s="27">
        <f>$V$11</f>
        <v>83.333333333333343</v>
      </c>
      <c r="T214" s="21">
        <f>$V$12</f>
        <v>12.12121212121211</v>
      </c>
      <c r="V214" s="58">
        <f t="shared" si="75"/>
        <v>12.145540285231796</v>
      </c>
      <c r="W214" s="61">
        <f t="shared" si="76"/>
        <v>83.167778632865307</v>
      </c>
      <c r="Y214" s="63">
        <f t="shared" si="89"/>
        <v>3920</v>
      </c>
      <c r="Z214" s="64">
        <f t="shared" si="90"/>
        <v>109.72457793757201</v>
      </c>
      <c r="AA214" s="65">
        <f t="shared" si="91"/>
        <v>-4.4447931729892044E-4</v>
      </c>
      <c r="AB214" s="64">
        <f t="shared" si="92"/>
        <v>0.14544616540148037</v>
      </c>
      <c r="AC214" s="65">
        <f t="shared" si="74"/>
        <v>2.4282143138641341E-4</v>
      </c>
      <c r="AD214" s="66">
        <f>$V$11</f>
        <v>83.333333333333343</v>
      </c>
      <c r="AE214" s="67">
        <f>$V$12</f>
        <v>12.12121212121211</v>
      </c>
      <c r="AK214" s="10">
        <f t="shared" si="93"/>
        <v>3920</v>
      </c>
      <c r="AL214" s="11">
        <f t="shared" si="95"/>
        <v>14.564842193262322</v>
      </c>
      <c r="AM214" s="12">
        <f t="shared" si="94"/>
        <v>1.4564842193262321E-2</v>
      </c>
      <c r="AN214" s="11">
        <f t="shared" si="96"/>
        <v>6.301780639988176E-17</v>
      </c>
      <c r="AO214" s="12">
        <f t="shared" si="97"/>
        <v>-2.2330459144142539E-18</v>
      </c>
      <c r="AP214" s="31">
        <f t="shared" si="79"/>
        <v>50</v>
      </c>
      <c r="AQ214" s="21">
        <f t="shared" si="80"/>
        <v>1</v>
      </c>
    </row>
    <row r="215" spans="2:43" s="2" customFormat="1" ht="17.25" customHeight="1" x14ac:dyDescent="0.25">
      <c r="B215" s="10">
        <f t="shared" si="81"/>
        <v>3940</v>
      </c>
      <c r="C215" s="11">
        <f t="shared" si="82"/>
        <v>62.526602471719016</v>
      </c>
      <c r="D215" s="12">
        <f t="shared" si="77"/>
        <v>0.38770147171122049</v>
      </c>
      <c r="E215" s="11">
        <f t="shared" si="83"/>
        <v>7.3127629338716744</v>
      </c>
      <c r="F215" s="12">
        <f t="shared" si="78"/>
        <v>2.5260820477079893E-2</v>
      </c>
      <c r="G215" s="31">
        <f>$J$12</f>
        <v>50.000000000000043</v>
      </c>
      <c r="H215" s="21">
        <f>$J$13</f>
        <v>18</v>
      </c>
      <c r="N215" s="10">
        <f t="shared" si="84"/>
        <v>3940</v>
      </c>
      <c r="O215" s="11">
        <f t="shared" si="85"/>
        <v>83.184719567572117</v>
      </c>
      <c r="P215" s="12">
        <f t="shared" si="86"/>
        <v>1.5219738907012448E-3</v>
      </c>
      <c r="Q215" s="11">
        <f t="shared" si="87"/>
        <v>12.09728225441714</v>
      </c>
      <c r="R215" s="12">
        <f t="shared" si="88"/>
        <v>-2.1573872055664634E-3</v>
      </c>
      <c r="S215" s="27">
        <f>$V$11</f>
        <v>83.333333333333343</v>
      </c>
      <c r="T215" s="21">
        <f>$V$12</f>
        <v>12.12121212121211</v>
      </c>
      <c r="V215" s="58">
        <f t="shared" si="75"/>
        <v>12.09728225441714</v>
      </c>
      <c r="W215" s="61">
        <f t="shared" si="76"/>
        <v>83.184719567572117</v>
      </c>
      <c r="Y215" s="63">
        <f t="shared" si="89"/>
        <v>3940</v>
      </c>
      <c r="Z215" s="64">
        <f t="shared" si="90"/>
        <v>109.71568835122604</v>
      </c>
      <c r="AA215" s="65">
        <f t="shared" si="91"/>
        <v>-4.6234249011351978E-4</v>
      </c>
      <c r="AB215" s="64">
        <f t="shared" si="92"/>
        <v>0.15030259402920865</v>
      </c>
      <c r="AC215" s="65">
        <f t="shared" si="74"/>
        <v>2.4932585407027794E-4</v>
      </c>
      <c r="AD215" s="66">
        <f>$V$11</f>
        <v>83.333333333333343</v>
      </c>
      <c r="AE215" s="67">
        <f>$V$12</f>
        <v>12.12121212121211</v>
      </c>
      <c r="AK215" s="10">
        <f t="shared" si="93"/>
        <v>3940</v>
      </c>
      <c r="AL215" s="11">
        <f t="shared" si="95"/>
        <v>14.856139037127569</v>
      </c>
      <c r="AM215" s="12">
        <f t="shared" si="94"/>
        <v>1.4856139037127569E-2</v>
      </c>
      <c r="AN215" s="11">
        <f t="shared" si="96"/>
        <v>1.8356888111596683E-17</v>
      </c>
      <c r="AO215" s="12">
        <f t="shared" si="97"/>
        <v>-6.451319235049597E-19</v>
      </c>
      <c r="AP215" s="31">
        <f t="shared" si="79"/>
        <v>50</v>
      </c>
      <c r="AQ215" s="21">
        <f t="shared" si="80"/>
        <v>1</v>
      </c>
    </row>
    <row r="216" spans="2:43" s="2" customFormat="1" ht="17.25" customHeight="1" x14ac:dyDescent="0.25">
      <c r="B216" s="10">
        <f t="shared" si="81"/>
        <v>3960</v>
      </c>
      <c r="C216" s="11">
        <f t="shared" si="82"/>
        <v>70.280631905943423</v>
      </c>
      <c r="D216" s="12">
        <f t="shared" si="77"/>
        <v>0.28440138948790078</v>
      </c>
      <c r="E216" s="11">
        <f t="shared" si="83"/>
        <v>7.8179793434132723</v>
      </c>
      <c r="F216" s="12">
        <f t="shared" si="78"/>
        <v>3.9499828924564273E-2</v>
      </c>
      <c r="G216" s="31">
        <f>$J$12</f>
        <v>50.000000000000043</v>
      </c>
      <c r="H216" s="21">
        <f>$J$13</f>
        <v>18</v>
      </c>
      <c r="N216" s="10">
        <f t="shared" si="84"/>
        <v>3960</v>
      </c>
      <c r="O216" s="11">
        <f t="shared" si="85"/>
        <v>83.215159045386144</v>
      </c>
      <c r="P216" s="12">
        <f t="shared" si="86"/>
        <v>2.0103650089542957E-3</v>
      </c>
      <c r="Q216" s="11">
        <f t="shared" si="87"/>
        <v>12.054134510305811</v>
      </c>
      <c r="R216" s="12">
        <f t="shared" si="88"/>
        <v>-1.7093865150903387E-3</v>
      </c>
      <c r="S216" s="27">
        <f>$V$11</f>
        <v>83.333333333333343</v>
      </c>
      <c r="T216" s="21">
        <f>$V$12</f>
        <v>12.12121212121211</v>
      </c>
      <c r="V216" s="58">
        <f t="shared" si="75"/>
        <v>12.054134510305811</v>
      </c>
      <c r="W216" s="61">
        <f t="shared" si="76"/>
        <v>83.215159045386144</v>
      </c>
      <c r="Y216" s="63">
        <f t="shared" si="89"/>
        <v>3960</v>
      </c>
      <c r="Z216" s="64">
        <f t="shared" si="90"/>
        <v>109.70644150142377</v>
      </c>
      <c r="AA216" s="65">
        <f t="shared" si="91"/>
        <v>-4.7949240665487707E-4</v>
      </c>
      <c r="AB216" s="64">
        <f t="shared" si="92"/>
        <v>0.15528911111061422</v>
      </c>
      <c r="AC216" s="65">
        <f t="shared" si="74"/>
        <v>2.5587449625778455E-4</v>
      </c>
      <c r="AD216" s="66">
        <f>$V$11</f>
        <v>83.333333333333343</v>
      </c>
      <c r="AE216" s="67">
        <f>$V$12</f>
        <v>12.12121212121211</v>
      </c>
      <c r="AK216" s="10">
        <f t="shared" si="93"/>
        <v>3960</v>
      </c>
      <c r="AL216" s="11">
        <f t="shared" si="95"/>
        <v>15.153261817870121</v>
      </c>
      <c r="AM216" s="12">
        <f t="shared" si="94"/>
        <v>1.5153261817870122E-2</v>
      </c>
      <c r="AN216" s="11">
        <f t="shared" si="96"/>
        <v>5.4542496414974902E-18</v>
      </c>
      <c r="AO216" s="12">
        <f t="shared" si="97"/>
        <v>-1.900628092372388E-19</v>
      </c>
      <c r="AP216" s="31">
        <f t="shared" si="79"/>
        <v>50</v>
      </c>
      <c r="AQ216" s="21">
        <f t="shared" si="80"/>
        <v>1</v>
      </c>
    </row>
    <row r="217" spans="2:43" s="2" customFormat="1" ht="17.25" customHeight="1" x14ac:dyDescent="0.25">
      <c r="B217" s="10">
        <f t="shared" si="81"/>
        <v>3980</v>
      </c>
      <c r="C217" s="11">
        <f t="shared" si="82"/>
        <v>75.968659695701433</v>
      </c>
      <c r="D217" s="12">
        <f t="shared" si="77"/>
        <v>0.16735443428116614</v>
      </c>
      <c r="E217" s="11">
        <f t="shared" si="83"/>
        <v>8.6079759219045577</v>
      </c>
      <c r="F217" s="12">
        <f t="shared" si="78"/>
        <v>5.2004439333118713E-2</v>
      </c>
      <c r="G217" s="31">
        <f>$J$12</f>
        <v>50.000000000000043</v>
      </c>
      <c r="H217" s="21">
        <f>$J$13</f>
        <v>18</v>
      </c>
      <c r="N217" s="10">
        <f t="shared" si="84"/>
        <v>3980</v>
      </c>
      <c r="O217" s="11">
        <f t="shared" si="85"/>
        <v>83.255366345565236</v>
      </c>
      <c r="P217" s="12">
        <f t="shared" si="86"/>
        <v>2.2762829914865224E-3</v>
      </c>
      <c r="Q217" s="11">
        <f t="shared" si="87"/>
        <v>12.019946780004005</v>
      </c>
      <c r="R217" s="12">
        <f t="shared" si="88"/>
        <v>-1.124590852283891E-3</v>
      </c>
      <c r="S217" s="27">
        <f>$V$11</f>
        <v>83.333333333333343</v>
      </c>
      <c r="T217" s="21">
        <f>$V$12</f>
        <v>12.12121212121211</v>
      </c>
      <c r="V217" s="58">
        <f t="shared" si="75"/>
        <v>12.019946780004005</v>
      </c>
      <c r="W217" s="61">
        <f t="shared" si="76"/>
        <v>83.255366345565236</v>
      </c>
      <c r="Y217" s="63">
        <f t="shared" si="89"/>
        <v>3980</v>
      </c>
      <c r="Z217" s="64">
        <f t="shared" si="90"/>
        <v>109.69685165329066</v>
      </c>
      <c r="AA217" s="65">
        <f t="shared" si="91"/>
        <v>-4.9609080379548528E-4</v>
      </c>
      <c r="AB217" s="64">
        <f t="shared" si="92"/>
        <v>0.16040660103576992</v>
      </c>
      <c r="AC217" s="65">
        <f t="shared" si="74"/>
        <v>2.6246080698522772E-4</v>
      </c>
      <c r="AD217" s="66">
        <f>$V$11</f>
        <v>83.333333333333343</v>
      </c>
      <c r="AE217" s="67">
        <f>$V$12</f>
        <v>12.12121212121211</v>
      </c>
      <c r="AK217" s="10">
        <f t="shared" si="93"/>
        <v>3980</v>
      </c>
      <c r="AL217" s="11">
        <f t="shared" si="95"/>
        <v>15.456327054227524</v>
      </c>
      <c r="AM217" s="12">
        <f t="shared" si="94"/>
        <v>1.5456327054227524E-2</v>
      </c>
      <c r="AN217" s="11">
        <f t="shared" si="96"/>
        <v>1.6529934567527143E-18</v>
      </c>
      <c r="AO217" s="12">
        <f t="shared" si="97"/>
        <v>-5.7100465351567678E-20</v>
      </c>
      <c r="AP217" s="31">
        <f t="shared" si="79"/>
        <v>50</v>
      </c>
      <c r="AQ217" s="21">
        <f t="shared" si="80"/>
        <v>1</v>
      </c>
    </row>
    <row r="218" spans="2:43" s="2" customFormat="1" ht="17.25" customHeight="1" x14ac:dyDescent="0.25">
      <c r="B218" s="13">
        <f t="shared" si="81"/>
        <v>4000</v>
      </c>
      <c r="C218" s="14">
        <f t="shared" si="82"/>
        <v>79.315748381324752</v>
      </c>
      <c r="D218" s="12">
        <f t="shared" si="77"/>
        <v>6.3783827673260796E-2</v>
      </c>
      <c r="E218" s="14">
        <f t="shared" si="83"/>
        <v>9.6480647085669311</v>
      </c>
      <c r="F218" s="15">
        <f t="shared" si="78"/>
        <v>6.3334908454336314E-2</v>
      </c>
      <c r="G218" s="32">
        <f>$J$12</f>
        <v>50.000000000000043</v>
      </c>
      <c r="H218" s="28">
        <f>$J$13</f>
        <v>18</v>
      </c>
      <c r="N218" s="13">
        <f t="shared" si="84"/>
        <v>4000</v>
      </c>
      <c r="O218" s="11">
        <f t="shared" si="85"/>
        <v>83.300892005394971</v>
      </c>
      <c r="P218" s="12">
        <f t="shared" si="86"/>
        <v>2.3074882944738306E-3</v>
      </c>
      <c r="Q218" s="11">
        <f t="shared" si="87"/>
        <v>11.997454962958328</v>
      </c>
      <c r="R218" s="12">
        <f t="shared" si="88"/>
        <v>-4.6705604505525855E-4</v>
      </c>
      <c r="S218" s="27">
        <f>$V$11</f>
        <v>83.333333333333343</v>
      </c>
      <c r="T218" s="21">
        <f>$V$12</f>
        <v>12.12121212121211</v>
      </c>
      <c r="V218" s="59">
        <f t="shared" si="75"/>
        <v>11.997454962958328</v>
      </c>
      <c r="W218" s="62">
        <f t="shared" si="76"/>
        <v>83.300892005394971</v>
      </c>
      <c r="Y218" s="74">
        <f t="shared" si="89"/>
        <v>4000</v>
      </c>
      <c r="Z218" s="75">
        <f t="shared" si="90"/>
        <v>109.68692983721475</v>
      </c>
      <c r="AA218" s="76">
        <f t="shared" si="91"/>
        <v>-5.1226423735315808E-4</v>
      </c>
      <c r="AB218" s="75">
        <f t="shared" si="92"/>
        <v>0.16565581717547448</v>
      </c>
      <c r="AC218" s="76">
        <f t="shared" si="74"/>
        <v>2.6907736197160845E-4</v>
      </c>
      <c r="AD218" s="77">
        <f>$V$11</f>
        <v>83.333333333333343</v>
      </c>
      <c r="AE218" s="78">
        <f>$V$12</f>
        <v>12.12121212121211</v>
      </c>
      <c r="AK218" s="13">
        <f t="shared" si="93"/>
        <v>4000</v>
      </c>
      <c r="AL218" s="14">
        <f t="shared" si="95"/>
        <v>15.765453595312074</v>
      </c>
      <c r="AM218" s="15">
        <f t="shared" si="94"/>
        <v>1.5765453595312076E-2</v>
      </c>
      <c r="AN218" s="14">
        <f t="shared" si="96"/>
        <v>5.1098414972136086E-19</v>
      </c>
      <c r="AO218" s="15">
        <f t="shared" si="97"/>
        <v>-1.7493310585695932E-20</v>
      </c>
      <c r="AP218" s="32">
        <f t="shared" si="79"/>
        <v>50</v>
      </c>
      <c r="AQ218" s="28">
        <f t="shared" si="80"/>
        <v>1</v>
      </c>
    </row>
    <row r="219" spans="2:43" ht="17.25" customHeight="1" x14ac:dyDescent="0.25"/>
  </sheetData>
  <mergeCells count="3">
    <mergeCell ref="I11:J11"/>
    <mergeCell ref="U10:V10"/>
    <mergeCell ref="AQ9:AR9"/>
  </mergeCells>
  <phoneticPr fontId="1"/>
  <pageMargins left="0.70866141732283472" right="0.70866141732283472" top="0.74803149606299213" bottom="0.74803149606299213" header="0.31496062992125984" footer="0.31496062992125984"/>
  <pageSetup paperSize="8" scale="1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FF9D1-6B80-4D0D-BE42-475CCB84F13D}">
  <dimension ref="B1:AA518"/>
  <sheetViews>
    <sheetView workbookViewId="0">
      <selection activeCell="B1" sqref="B1"/>
    </sheetView>
  </sheetViews>
  <sheetFormatPr defaultRowHeight="17.25" customHeight="1" x14ac:dyDescent="0.25"/>
  <cols>
    <col min="1" max="1" width="3.84375" style="33" customWidth="1"/>
    <col min="2" max="2" width="13.3828125" style="33" customWidth="1"/>
    <col min="3" max="4" width="10.765625" style="36" customWidth="1"/>
    <col min="5" max="5" width="5" style="33" customWidth="1"/>
    <col min="6" max="6" width="11.3046875" style="33" customWidth="1"/>
    <col min="7" max="8" width="11.61328125" style="36" customWidth="1"/>
    <col min="9" max="9" width="11.765625" style="33" customWidth="1"/>
    <col min="10" max="10" width="16.69140625" style="33" customWidth="1"/>
    <col min="11" max="16384" width="9.23046875" style="33"/>
  </cols>
  <sheetData>
    <row r="1" spans="2:27" ht="17.25" customHeight="1" x14ac:dyDescent="0.25">
      <c r="B1" s="89" t="s">
        <v>45</v>
      </c>
    </row>
    <row r="3" spans="2:27" ht="17.25" customHeight="1" x14ac:dyDescent="0.25">
      <c r="B3" s="34" t="s">
        <v>23</v>
      </c>
      <c r="I3" s="41" t="s">
        <v>36</v>
      </c>
    </row>
    <row r="4" spans="2:27" ht="17.25" customHeight="1" x14ac:dyDescent="0.25">
      <c r="B4" s="34"/>
      <c r="C4" s="41" t="s">
        <v>37</v>
      </c>
      <c r="I4" s="41" t="s">
        <v>37</v>
      </c>
    </row>
    <row r="5" spans="2:27" s="37" customFormat="1" ht="33.9" customHeight="1" x14ac:dyDescent="0.25">
      <c r="B5" s="46" t="s">
        <v>24</v>
      </c>
      <c r="C5" s="47" t="s">
        <v>22</v>
      </c>
      <c r="D5" s="50" t="s">
        <v>25</v>
      </c>
      <c r="E5" s="48"/>
      <c r="F5" s="46" t="s">
        <v>26</v>
      </c>
      <c r="G5" s="47" t="s">
        <v>28</v>
      </c>
      <c r="H5" s="47" t="s">
        <v>30</v>
      </c>
      <c r="I5" s="46" t="s">
        <v>29</v>
      </c>
      <c r="J5" s="46" t="s">
        <v>31</v>
      </c>
    </row>
    <row r="6" spans="2:27" ht="17.25" customHeight="1" x14ac:dyDescent="0.25">
      <c r="B6" s="49">
        <v>43846</v>
      </c>
      <c r="C6" s="39">
        <v>0</v>
      </c>
      <c r="D6" s="39">
        <v>0</v>
      </c>
      <c r="F6" s="43">
        <v>43897</v>
      </c>
      <c r="G6" s="44">
        <f>SUM(C51:C57)</f>
        <v>27</v>
      </c>
      <c r="H6" s="44"/>
      <c r="I6" s="45">
        <v>880</v>
      </c>
      <c r="J6" s="44"/>
    </row>
    <row r="7" spans="2:27" ht="17.25" customHeight="1" x14ac:dyDescent="0.25">
      <c r="B7" s="49">
        <v>43847</v>
      </c>
      <c r="C7" s="39">
        <v>0</v>
      </c>
      <c r="D7" s="39">
        <v>0</v>
      </c>
      <c r="F7" s="38">
        <v>43904</v>
      </c>
      <c r="G7" s="39">
        <f>SUM(C64:C70)</f>
        <v>52</v>
      </c>
      <c r="H7" s="39"/>
      <c r="I7" s="40">
        <v>930</v>
      </c>
      <c r="J7" s="39"/>
    </row>
    <row r="8" spans="2:27" ht="17.25" customHeight="1" x14ac:dyDescent="0.25">
      <c r="B8" s="49">
        <v>43848</v>
      </c>
      <c r="C8" s="39">
        <v>0</v>
      </c>
      <c r="D8" s="39">
        <v>0</v>
      </c>
      <c r="F8" s="38">
        <v>43911</v>
      </c>
      <c r="G8" s="39">
        <f>SUM(C71:C77)</f>
        <v>171</v>
      </c>
      <c r="H8" s="39"/>
      <c r="I8" s="40">
        <v>940</v>
      </c>
      <c r="J8" s="39"/>
    </row>
    <row r="9" spans="2:27" ht="17.25" customHeight="1" x14ac:dyDescent="0.25">
      <c r="B9" s="49">
        <v>43849</v>
      </c>
      <c r="C9" s="39">
        <v>0</v>
      </c>
      <c r="D9" s="39">
        <v>0</v>
      </c>
      <c r="F9" s="38">
        <v>43918</v>
      </c>
      <c r="G9" s="39">
        <f>SUM(C78:C84)</f>
        <v>483</v>
      </c>
      <c r="H9" s="39"/>
      <c r="I9" s="40">
        <v>800</v>
      </c>
      <c r="J9" s="39"/>
    </row>
    <row r="10" spans="2:27" ht="17.25" customHeight="1" x14ac:dyDescent="0.25">
      <c r="B10" s="49">
        <v>43850</v>
      </c>
      <c r="C10" s="39">
        <v>0</v>
      </c>
      <c r="D10" s="39">
        <v>0</v>
      </c>
      <c r="F10" s="38">
        <v>43925</v>
      </c>
      <c r="G10" s="39">
        <f>SUM(C85:C91)</f>
        <v>969</v>
      </c>
      <c r="H10" s="39"/>
      <c r="I10" s="40">
        <v>470</v>
      </c>
      <c r="J10" s="39"/>
    </row>
    <row r="11" spans="2:27" ht="17.25" customHeight="1" x14ac:dyDescent="0.25">
      <c r="B11" s="49">
        <v>43851</v>
      </c>
      <c r="C11" s="39">
        <v>0</v>
      </c>
      <c r="D11" s="39">
        <v>0</v>
      </c>
      <c r="F11" s="38">
        <v>43932</v>
      </c>
      <c r="G11" s="39">
        <f>SUM(C92:C98)</f>
        <v>1115</v>
      </c>
      <c r="H11" s="39">
        <f t="shared" ref="H11:H42" si="0">AVERAGE(G6:G11)</f>
        <v>469.5</v>
      </c>
      <c r="I11" s="40">
        <v>280</v>
      </c>
      <c r="J11" s="39">
        <f>AVERAGE(I6:I11)</f>
        <v>716.66666666666663</v>
      </c>
      <c r="AA11" s="22"/>
    </row>
    <row r="12" spans="2:27" ht="17.25" customHeight="1" x14ac:dyDescent="0.25">
      <c r="B12" s="49">
        <v>43852</v>
      </c>
      <c r="C12" s="39">
        <v>0</v>
      </c>
      <c r="D12" s="39">
        <v>0</v>
      </c>
      <c r="F12" s="38">
        <v>43939</v>
      </c>
      <c r="G12" s="39">
        <f>SUM(C99:C105)</f>
        <v>946</v>
      </c>
      <c r="H12" s="39">
        <f t="shared" si="0"/>
        <v>622.66666666666663</v>
      </c>
      <c r="I12" s="40">
        <v>170</v>
      </c>
      <c r="J12" s="39">
        <f t="shared" ref="J12:J71" si="1">AVERAGE(I7:I12)</f>
        <v>598.33333333333337</v>
      </c>
    </row>
    <row r="13" spans="2:27" ht="17.25" customHeight="1" x14ac:dyDescent="0.25">
      <c r="B13" s="49">
        <v>43853</v>
      </c>
      <c r="C13" s="39">
        <v>0</v>
      </c>
      <c r="D13" s="39">
        <v>0</v>
      </c>
      <c r="F13" s="38">
        <v>43946</v>
      </c>
      <c r="G13" s="39">
        <f>SUM(C106:C112)</f>
        <v>626</v>
      </c>
      <c r="H13" s="39">
        <f t="shared" si="0"/>
        <v>718.33333333333337</v>
      </c>
      <c r="I13" s="40">
        <v>175</v>
      </c>
      <c r="J13" s="39">
        <f t="shared" si="1"/>
        <v>472.5</v>
      </c>
    </row>
    <row r="14" spans="2:27" ht="17.25" customHeight="1" x14ac:dyDescent="0.25">
      <c r="B14" s="49">
        <v>43854</v>
      </c>
      <c r="C14" s="39">
        <v>1</v>
      </c>
      <c r="D14" s="39">
        <v>1</v>
      </c>
      <c r="F14" s="38">
        <v>43953</v>
      </c>
      <c r="G14" s="39">
        <f>SUM(C113:C119)</f>
        <v>490</v>
      </c>
      <c r="H14" s="39">
        <f t="shared" si="0"/>
        <v>771.5</v>
      </c>
      <c r="I14" s="40">
        <v>180</v>
      </c>
      <c r="J14" s="39">
        <f t="shared" si="1"/>
        <v>345.83333333333331</v>
      </c>
    </row>
    <row r="15" spans="2:27" ht="17.25" customHeight="1" x14ac:dyDescent="0.25">
      <c r="B15" s="49">
        <v>43855</v>
      </c>
      <c r="C15" s="39">
        <v>1</v>
      </c>
      <c r="D15" s="39">
        <v>2</v>
      </c>
      <c r="F15" s="38">
        <v>43960</v>
      </c>
      <c r="G15" s="39">
        <f>SUM(C120:C126)</f>
        <v>149</v>
      </c>
      <c r="H15" s="39">
        <f t="shared" si="0"/>
        <v>715.83333333333337</v>
      </c>
      <c r="I15" s="40">
        <v>170</v>
      </c>
      <c r="J15" s="39">
        <f t="shared" si="1"/>
        <v>240.83333333333334</v>
      </c>
    </row>
    <row r="16" spans="2:27" ht="17.25" customHeight="1" x14ac:dyDescent="0.25">
      <c r="B16" s="49">
        <v>43856</v>
      </c>
      <c r="C16" s="39">
        <v>0</v>
      </c>
      <c r="D16" s="39">
        <v>2</v>
      </c>
      <c r="F16" s="38">
        <v>43967</v>
      </c>
      <c r="G16" s="39">
        <f>SUM(C127:C133)</f>
        <v>53</v>
      </c>
      <c r="H16" s="39">
        <f t="shared" si="0"/>
        <v>563.16666666666663</v>
      </c>
      <c r="I16" s="40">
        <v>220</v>
      </c>
      <c r="J16" s="39">
        <f t="shared" si="1"/>
        <v>199.16666666666666</v>
      </c>
    </row>
    <row r="17" spans="2:10" ht="17.25" customHeight="1" x14ac:dyDescent="0.25">
      <c r="B17" s="49">
        <v>43857</v>
      </c>
      <c r="C17" s="39">
        <v>0</v>
      </c>
      <c r="D17" s="39">
        <v>2</v>
      </c>
      <c r="F17" s="38">
        <v>43974</v>
      </c>
      <c r="G17" s="39">
        <f>SUM(C134:C140)</f>
        <v>81</v>
      </c>
      <c r="H17" s="39">
        <f t="shared" si="0"/>
        <v>390.83333333333331</v>
      </c>
      <c r="I17" s="40">
        <v>230</v>
      </c>
      <c r="J17" s="39">
        <f t="shared" si="1"/>
        <v>190.83333333333334</v>
      </c>
    </row>
    <row r="18" spans="2:10" ht="17.25" customHeight="1" x14ac:dyDescent="0.25">
      <c r="B18" s="49">
        <v>43858</v>
      </c>
      <c r="C18" s="39">
        <v>0</v>
      </c>
      <c r="D18" s="39">
        <v>2</v>
      </c>
      <c r="F18" s="38">
        <v>43981</v>
      </c>
      <c r="G18" s="39">
        <f>SUM(C141:C147)</f>
        <v>126</v>
      </c>
      <c r="H18" s="39">
        <f t="shared" si="0"/>
        <v>254.16666666666666</v>
      </c>
      <c r="I18" s="40">
        <v>380</v>
      </c>
      <c r="J18" s="39">
        <f t="shared" si="1"/>
        <v>225.83333333333334</v>
      </c>
    </row>
    <row r="19" spans="2:10" ht="17.25" customHeight="1" x14ac:dyDescent="0.25">
      <c r="B19" s="49">
        <v>43859</v>
      </c>
      <c r="C19" s="39">
        <v>0</v>
      </c>
      <c r="D19" s="39">
        <v>2</v>
      </c>
      <c r="F19" s="38">
        <v>43988</v>
      </c>
      <c r="G19" s="39">
        <f>SUM(C148:C154)</f>
        <v>130</v>
      </c>
      <c r="H19" s="39">
        <f t="shared" si="0"/>
        <v>171.5</v>
      </c>
      <c r="I19" s="40">
        <v>550</v>
      </c>
      <c r="J19" s="39">
        <f t="shared" si="1"/>
        <v>288.33333333333331</v>
      </c>
    </row>
    <row r="20" spans="2:10" ht="17.25" customHeight="1" x14ac:dyDescent="0.25">
      <c r="B20" s="49">
        <v>43860</v>
      </c>
      <c r="C20" s="39">
        <v>1</v>
      </c>
      <c r="D20" s="39">
        <v>3</v>
      </c>
      <c r="F20" s="38">
        <v>43995</v>
      </c>
      <c r="G20" s="39">
        <f>SUM(C155:C161)</f>
        <v>238</v>
      </c>
      <c r="H20" s="39">
        <f t="shared" si="0"/>
        <v>129.5</v>
      </c>
      <c r="I20" s="40">
        <v>620</v>
      </c>
      <c r="J20" s="39">
        <f t="shared" si="1"/>
        <v>361.66666666666669</v>
      </c>
    </row>
    <row r="21" spans="2:10" ht="17.25" customHeight="1" x14ac:dyDescent="0.25">
      <c r="B21" s="49">
        <v>43861</v>
      </c>
      <c r="C21" s="39">
        <v>0</v>
      </c>
      <c r="D21" s="39">
        <v>3</v>
      </c>
      <c r="F21" s="38">
        <v>44002</v>
      </c>
      <c r="G21" s="39">
        <f>SUM(C162:C168)</f>
        <v>290</v>
      </c>
      <c r="H21" s="39">
        <f t="shared" si="0"/>
        <v>153</v>
      </c>
      <c r="I21" s="40">
        <v>730</v>
      </c>
      <c r="J21" s="39">
        <f t="shared" si="1"/>
        <v>455</v>
      </c>
    </row>
    <row r="22" spans="2:10" ht="17.25" customHeight="1" x14ac:dyDescent="0.25">
      <c r="B22" s="49">
        <v>43862</v>
      </c>
      <c r="C22" s="39">
        <v>0</v>
      </c>
      <c r="D22" s="39">
        <v>3</v>
      </c>
      <c r="F22" s="38">
        <v>44009</v>
      </c>
      <c r="G22" s="39">
        <f>SUM(C169:C175)</f>
        <v>527</v>
      </c>
      <c r="H22" s="39">
        <f t="shared" si="0"/>
        <v>232</v>
      </c>
      <c r="I22" s="40">
        <v>840</v>
      </c>
      <c r="J22" s="39">
        <f t="shared" si="1"/>
        <v>558.33333333333337</v>
      </c>
    </row>
    <row r="23" spans="2:10" ht="17.25" customHeight="1" x14ac:dyDescent="0.25">
      <c r="B23" s="49">
        <v>43863</v>
      </c>
      <c r="C23" s="39">
        <v>0</v>
      </c>
      <c r="D23" s="39">
        <v>3</v>
      </c>
      <c r="F23" s="38">
        <v>44016</v>
      </c>
      <c r="G23" s="39">
        <f>SUM(C176:C182)</f>
        <v>992</v>
      </c>
      <c r="H23" s="39">
        <f t="shared" si="0"/>
        <v>383.83333333333331</v>
      </c>
      <c r="I23" s="40">
        <v>630</v>
      </c>
      <c r="J23" s="39">
        <f t="shared" si="1"/>
        <v>625</v>
      </c>
    </row>
    <row r="24" spans="2:10" ht="17.25" customHeight="1" x14ac:dyDescent="0.25">
      <c r="B24" s="49">
        <v>43864</v>
      </c>
      <c r="C24" s="39">
        <v>0</v>
      </c>
      <c r="D24" s="39">
        <v>3</v>
      </c>
      <c r="F24" s="38">
        <v>44023</v>
      </c>
      <c r="G24" s="39">
        <f>SUM(C183:C189)</f>
        <v>1417</v>
      </c>
      <c r="H24" s="39">
        <f t="shared" si="0"/>
        <v>599</v>
      </c>
      <c r="I24" s="40">
        <v>630</v>
      </c>
      <c r="J24" s="39">
        <f t="shared" si="1"/>
        <v>666.66666666666663</v>
      </c>
    </row>
    <row r="25" spans="2:10" ht="17.25" customHeight="1" x14ac:dyDescent="0.25">
      <c r="B25" s="49">
        <v>43865</v>
      </c>
      <c r="C25" s="39">
        <v>0</v>
      </c>
      <c r="D25" s="39">
        <v>3</v>
      </c>
      <c r="F25" s="38">
        <v>44030</v>
      </c>
      <c r="G25" s="39">
        <f>SUM(C190:C196)</f>
        <v>1747</v>
      </c>
      <c r="H25" s="39">
        <f t="shared" si="0"/>
        <v>868.5</v>
      </c>
      <c r="I25" s="40">
        <v>620</v>
      </c>
      <c r="J25" s="39">
        <f t="shared" si="1"/>
        <v>678.33333333333337</v>
      </c>
    </row>
    <row r="26" spans="2:10" ht="17.25" customHeight="1" x14ac:dyDescent="0.25">
      <c r="B26" s="49">
        <v>43866</v>
      </c>
      <c r="C26" s="39">
        <v>0</v>
      </c>
      <c r="D26" s="39">
        <v>3</v>
      </c>
      <c r="F26" s="38">
        <v>44037</v>
      </c>
      <c r="G26" s="39">
        <f>SUM(C197:C203)</f>
        <v>2010</v>
      </c>
      <c r="H26" s="39">
        <f t="shared" si="0"/>
        <v>1163.8333333333333</v>
      </c>
      <c r="I26" s="40">
        <v>570</v>
      </c>
      <c r="J26" s="39">
        <f t="shared" si="1"/>
        <v>670</v>
      </c>
    </row>
    <row r="27" spans="2:10" ht="17.25" customHeight="1" x14ac:dyDescent="0.25">
      <c r="B27" s="49">
        <v>43867</v>
      </c>
      <c r="C27" s="39">
        <v>0</v>
      </c>
      <c r="D27" s="39">
        <v>3</v>
      </c>
      <c r="F27" s="38">
        <v>44044</v>
      </c>
      <c r="G27" s="39">
        <f>SUM(C199:C205)</f>
        <v>2240</v>
      </c>
      <c r="H27" s="39">
        <f t="shared" si="0"/>
        <v>1488.8333333333333</v>
      </c>
      <c r="I27" s="40">
        <v>560</v>
      </c>
      <c r="J27" s="39">
        <f t="shared" si="1"/>
        <v>641.66666666666663</v>
      </c>
    </row>
    <row r="28" spans="2:10" ht="17.25" customHeight="1" x14ac:dyDescent="0.25">
      <c r="B28" s="49">
        <v>43868</v>
      </c>
      <c r="C28" s="39">
        <v>0</v>
      </c>
      <c r="D28" s="39">
        <v>3</v>
      </c>
      <c r="F28" s="38">
        <v>44051</v>
      </c>
      <c r="G28" s="39">
        <f>SUM(C211:C217)</f>
        <v>1962</v>
      </c>
      <c r="H28" s="39">
        <f t="shared" si="0"/>
        <v>1728</v>
      </c>
      <c r="I28" s="40">
        <v>600</v>
      </c>
      <c r="J28" s="39">
        <f t="shared" si="1"/>
        <v>601.66666666666663</v>
      </c>
    </row>
    <row r="29" spans="2:10" ht="17.25" customHeight="1" x14ac:dyDescent="0.25">
      <c r="B29" s="49">
        <v>43869</v>
      </c>
      <c r="C29" s="39">
        <v>0</v>
      </c>
      <c r="D29" s="39">
        <v>3</v>
      </c>
      <c r="F29" s="38">
        <v>44058</v>
      </c>
      <c r="G29" s="39">
        <f>SUM(C218:C224)</f>
        <v>1796</v>
      </c>
      <c r="H29" s="39">
        <f t="shared" si="0"/>
        <v>1862</v>
      </c>
      <c r="I29" s="40">
        <v>520</v>
      </c>
      <c r="J29" s="39">
        <f t="shared" si="1"/>
        <v>583.33333333333337</v>
      </c>
    </row>
    <row r="30" spans="2:10" ht="17.25" customHeight="1" x14ac:dyDescent="0.25">
      <c r="B30" s="49">
        <v>43870</v>
      </c>
      <c r="C30" s="39">
        <v>0</v>
      </c>
      <c r="D30" s="39">
        <v>3</v>
      </c>
      <c r="F30" s="38">
        <v>44065</v>
      </c>
      <c r="G30" s="39">
        <f>SUM(C225:C231)</f>
        <v>1457</v>
      </c>
      <c r="H30" s="39">
        <f t="shared" si="0"/>
        <v>1868.6666666666667</v>
      </c>
      <c r="I30" s="40">
        <v>550</v>
      </c>
      <c r="J30" s="39">
        <f t="shared" si="1"/>
        <v>570</v>
      </c>
    </row>
    <row r="31" spans="2:10" ht="17.25" customHeight="1" x14ac:dyDescent="0.25">
      <c r="B31" s="49">
        <v>43871</v>
      </c>
      <c r="C31" s="39">
        <v>0</v>
      </c>
      <c r="D31" s="39">
        <v>3</v>
      </c>
      <c r="F31" s="38">
        <v>44072</v>
      </c>
      <c r="G31" s="39">
        <f>SUM(C232:C238)</f>
        <v>1153</v>
      </c>
      <c r="H31" s="39">
        <f t="shared" si="0"/>
        <v>1769.6666666666667</v>
      </c>
      <c r="I31" s="40">
        <v>620</v>
      </c>
      <c r="J31" s="39">
        <f t="shared" si="1"/>
        <v>570</v>
      </c>
    </row>
    <row r="32" spans="2:10" ht="17.25" customHeight="1" x14ac:dyDescent="0.25">
      <c r="B32" s="49">
        <v>43872</v>
      </c>
      <c r="C32" s="39">
        <v>0</v>
      </c>
      <c r="D32" s="39">
        <v>3</v>
      </c>
      <c r="F32" s="38">
        <v>44079</v>
      </c>
      <c r="G32" s="39">
        <f>SUM(C239:C245)</f>
        <v>1155</v>
      </c>
      <c r="H32" s="39">
        <f t="shared" si="0"/>
        <v>1627.1666666666667</v>
      </c>
      <c r="I32" s="40">
        <v>630</v>
      </c>
      <c r="J32" s="39">
        <f t="shared" si="1"/>
        <v>580</v>
      </c>
    </row>
    <row r="33" spans="2:10" ht="17.25" customHeight="1" x14ac:dyDescent="0.25">
      <c r="B33" s="49">
        <v>43873</v>
      </c>
      <c r="C33" s="39">
        <v>0</v>
      </c>
      <c r="D33" s="39">
        <v>3</v>
      </c>
      <c r="F33" s="38">
        <v>44086</v>
      </c>
      <c r="G33" s="39">
        <f>SUM(C246:C252)</f>
        <v>1197</v>
      </c>
      <c r="H33" s="39">
        <f t="shared" si="0"/>
        <v>1453.3333333333333</v>
      </c>
      <c r="I33" s="40">
        <v>660</v>
      </c>
      <c r="J33" s="39">
        <f t="shared" si="1"/>
        <v>596.66666666666663</v>
      </c>
    </row>
    <row r="34" spans="2:10" ht="17.25" customHeight="1" x14ac:dyDescent="0.25">
      <c r="B34" s="49">
        <v>43874</v>
      </c>
      <c r="C34" s="39">
        <v>1</v>
      </c>
      <c r="D34" s="39">
        <v>4</v>
      </c>
      <c r="F34" s="38">
        <v>44093</v>
      </c>
      <c r="G34" s="39">
        <f>SUM(C253:C259)</f>
        <v>1012</v>
      </c>
      <c r="H34" s="39">
        <f t="shared" si="0"/>
        <v>1295</v>
      </c>
      <c r="I34" s="40">
        <v>700</v>
      </c>
      <c r="J34" s="39">
        <f t="shared" si="1"/>
        <v>613.33333333333337</v>
      </c>
    </row>
    <row r="35" spans="2:10" ht="17.25" customHeight="1" x14ac:dyDescent="0.25">
      <c r="B35" s="49">
        <v>43875</v>
      </c>
      <c r="C35" s="39">
        <v>2</v>
      </c>
      <c r="D35" s="39">
        <v>6</v>
      </c>
      <c r="F35" s="38">
        <v>44100</v>
      </c>
      <c r="G35" s="39">
        <f>SUM(C260:C266)</f>
        <v>1326</v>
      </c>
      <c r="H35" s="39">
        <f t="shared" si="0"/>
        <v>1216.6666666666667</v>
      </c>
      <c r="I35" s="40">
        <v>660</v>
      </c>
      <c r="J35" s="39">
        <f t="shared" si="1"/>
        <v>636.66666666666663</v>
      </c>
    </row>
    <row r="36" spans="2:10" ht="17.25" customHeight="1" x14ac:dyDescent="0.25">
      <c r="B36" s="49">
        <v>43876</v>
      </c>
      <c r="C36" s="39">
        <v>8</v>
      </c>
      <c r="D36" s="39">
        <v>14</v>
      </c>
      <c r="F36" s="38">
        <v>44107</v>
      </c>
      <c r="G36" s="39">
        <f>SUM(C267:C273)</f>
        <v>1144</v>
      </c>
      <c r="H36" s="39">
        <f t="shared" si="0"/>
        <v>1164.5</v>
      </c>
      <c r="I36" s="40">
        <v>720</v>
      </c>
      <c r="J36" s="39">
        <f t="shared" si="1"/>
        <v>665</v>
      </c>
    </row>
    <row r="37" spans="2:10" ht="17.25" customHeight="1" x14ac:dyDescent="0.25">
      <c r="B37" s="49">
        <v>43877</v>
      </c>
      <c r="C37" s="39">
        <v>5</v>
      </c>
      <c r="D37" s="39">
        <v>19</v>
      </c>
      <c r="F37" s="38">
        <v>44114</v>
      </c>
      <c r="G37" s="39">
        <f>SUM(C274:C280)</f>
        <v>1282</v>
      </c>
      <c r="H37" s="39">
        <f t="shared" si="0"/>
        <v>1186</v>
      </c>
      <c r="I37" s="40">
        <v>680</v>
      </c>
      <c r="J37" s="39">
        <f t="shared" si="1"/>
        <v>675</v>
      </c>
    </row>
    <row r="38" spans="2:10" ht="17.25" customHeight="1" x14ac:dyDescent="0.25">
      <c r="B38" s="49">
        <v>43878</v>
      </c>
      <c r="C38" s="39">
        <v>0</v>
      </c>
      <c r="D38" s="39">
        <v>19</v>
      </c>
      <c r="F38" s="38">
        <v>44121</v>
      </c>
      <c r="G38" s="39">
        <f>SUM(C281:C287)</f>
        <v>1100</v>
      </c>
      <c r="H38" s="39">
        <f t="shared" si="0"/>
        <v>1176.8333333333333</v>
      </c>
      <c r="I38" s="40">
        <v>770</v>
      </c>
      <c r="J38" s="39">
        <f t="shared" si="1"/>
        <v>698.33333333333337</v>
      </c>
    </row>
    <row r="39" spans="2:10" ht="17.25" customHeight="1" x14ac:dyDescent="0.25">
      <c r="B39" s="49">
        <v>43879</v>
      </c>
      <c r="C39" s="39">
        <v>3</v>
      </c>
      <c r="D39" s="39">
        <v>22</v>
      </c>
      <c r="F39" s="38">
        <v>44128</v>
      </c>
      <c r="G39" s="39">
        <f>SUM(C288:C294)</f>
        <v>1179</v>
      </c>
      <c r="H39" s="39">
        <f t="shared" si="0"/>
        <v>1173.8333333333333</v>
      </c>
      <c r="I39" s="40">
        <v>780</v>
      </c>
      <c r="J39" s="39">
        <f t="shared" si="1"/>
        <v>718.33333333333337</v>
      </c>
    </row>
    <row r="40" spans="2:10" ht="17.25" customHeight="1" x14ac:dyDescent="0.25">
      <c r="B40" s="49">
        <v>43880</v>
      </c>
      <c r="C40" s="39">
        <v>3</v>
      </c>
      <c r="D40" s="39">
        <v>25</v>
      </c>
      <c r="F40" s="38">
        <v>44135</v>
      </c>
      <c r="G40" s="39">
        <f>SUM(C295:C301)</f>
        <v>1260</v>
      </c>
      <c r="H40" s="39">
        <f t="shared" si="0"/>
        <v>1215.1666666666667</v>
      </c>
      <c r="I40" s="40">
        <v>800</v>
      </c>
      <c r="J40" s="39">
        <f t="shared" si="1"/>
        <v>735</v>
      </c>
    </row>
    <row r="41" spans="2:10" ht="17.25" customHeight="1" x14ac:dyDescent="0.25">
      <c r="B41" s="49">
        <v>43881</v>
      </c>
      <c r="C41" s="39">
        <v>0</v>
      </c>
      <c r="D41" s="39">
        <v>25</v>
      </c>
      <c r="F41" s="38">
        <v>44142</v>
      </c>
      <c r="G41" s="39">
        <f>SUM(C302:C308)</f>
        <v>2014</v>
      </c>
      <c r="H41" s="39">
        <f t="shared" si="0"/>
        <v>1329.8333333333333</v>
      </c>
      <c r="I41" s="40">
        <v>720</v>
      </c>
      <c r="J41" s="39">
        <f t="shared" si="1"/>
        <v>745</v>
      </c>
    </row>
    <row r="42" spans="2:10" ht="17.25" customHeight="1" x14ac:dyDescent="0.25">
      <c r="B42" s="49">
        <v>43882</v>
      </c>
      <c r="C42" s="39">
        <v>3</v>
      </c>
      <c r="D42" s="39">
        <v>28</v>
      </c>
      <c r="F42" s="38">
        <v>44149</v>
      </c>
      <c r="G42" s="39">
        <f>SUM(C309:C315)</f>
        <v>2624</v>
      </c>
      <c r="H42" s="39">
        <f t="shared" si="0"/>
        <v>1576.5</v>
      </c>
      <c r="I42" s="40">
        <v>750</v>
      </c>
      <c r="J42" s="39">
        <f t="shared" si="1"/>
        <v>750</v>
      </c>
    </row>
    <row r="43" spans="2:10" ht="17.25" customHeight="1" x14ac:dyDescent="0.25">
      <c r="B43" s="49">
        <v>43883</v>
      </c>
      <c r="C43" s="39">
        <v>1</v>
      </c>
      <c r="D43" s="39">
        <v>29</v>
      </c>
      <c r="F43" s="38">
        <v>44156</v>
      </c>
      <c r="G43" s="39">
        <f>SUM(C316:C322)</f>
        <v>2886</v>
      </c>
      <c r="H43" s="39">
        <f t="shared" ref="H43:H70" si="2">AVERAGE(G38:G43)</f>
        <v>1843.8333333333333</v>
      </c>
      <c r="I43" s="40">
        <v>750</v>
      </c>
      <c r="J43" s="39">
        <f t="shared" si="1"/>
        <v>761.66666666666663</v>
      </c>
    </row>
    <row r="44" spans="2:10" ht="17.25" customHeight="1" x14ac:dyDescent="0.25">
      <c r="B44" s="49">
        <v>43884</v>
      </c>
      <c r="C44" s="39">
        <v>0</v>
      </c>
      <c r="D44" s="39">
        <v>29</v>
      </c>
      <c r="F44" s="38">
        <v>44163</v>
      </c>
      <c r="G44" s="39">
        <f>SUM(C323:C329)</f>
        <v>3154</v>
      </c>
      <c r="H44" s="39">
        <f t="shared" si="2"/>
        <v>2186.1666666666665</v>
      </c>
      <c r="I44" s="40">
        <v>730</v>
      </c>
      <c r="J44" s="39">
        <f t="shared" si="1"/>
        <v>755</v>
      </c>
    </row>
    <row r="45" spans="2:10" ht="17.25" customHeight="1" x14ac:dyDescent="0.25">
      <c r="B45" s="49">
        <v>43885</v>
      </c>
      <c r="C45" s="39">
        <v>3</v>
      </c>
      <c r="D45" s="39">
        <v>32</v>
      </c>
      <c r="F45" s="38">
        <v>44170</v>
      </c>
      <c r="G45" s="39">
        <f>SUM(C330:C336)</f>
        <v>3338</v>
      </c>
      <c r="H45" s="39">
        <f t="shared" si="2"/>
        <v>2546</v>
      </c>
      <c r="I45" s="40">
        <v>650</v>
      </c>
      <c r="J45" s="39">
        <f t="shared" si="1"/>
        <v>733.33333333333337</v>
      </c>
    </row>
    <row r="46" spans="2:10" ht="17.25" customHeight="1" x14ac:dyDescent="0.25">
      <c r="B46" s="49">
        <v>43886</v>
      </c>
      <c r="C46" s="39">
        <v>0</v>
      </c>
      <c r="D46" s="39">
        <v>32</v>
      </c>
      <c r="F46" s="38">
        <v>44177</v>
      </c>
      <c r="G46" s="39">
        <f>SUM(C337:C343)</f>
        <v>4031</v>
      </c>
      <c r="H46" s="39">
        <f t="shared" si="2"/>
        <v>3007.8333333333335</v>
      </c>
      <c r="I46" s="40">
        <v>770</v>
      </c>
      <c r="J46" s="39">
        <f t="shared" si="1"/>
        <v>728.33333333333337</v>
      </c>
    </row>
    <row r="47" spans="2:10" ht="17.25" customHeight="1" x14ac:dyDescent="0.25">
      <c r="B47" s="49">
        <v>43887</v>
      </c>
      <c r="C47" s="39">
        <v>3</v>
      </c>
      <c r="D47" s="39">
        <v>35</v>
      </c>
      <c r="F47" s="38">
        <v>44184</v>
      </c>
      <c r="G47" s="39">
        <f>SUM(C344:C350)</f>
        <v>4802</v>
      </c>
      <c r="H47" s="39">
        <f t="shared" si="2"/>
        <v>3472.5</v>
      </c>
      <c r="I47" s="40">
        <v>770</v>
      </c>
      <c r="J47" s="39">
        <f t="shared" si="1"/>
        <v>736.66666666666663</v>
      </c>
    </row>
    <row r="48" spans="2:10" ht="17.25" customHeight="1" x14ac:dyDescent="0.25">
      <c r="B48" s="49">
        <v>43888</v>
      </c>
      <c r="C48" s="39">
        <v>1</v>
      </c>
      <c r="D48" s="39">
        <v>36</v>
      </c>
      <c r="F48" s="38">
        <v>44191</v>
      </c>
      <c r="G48" s="39">
        <f>SUM(C351:C357)</f>
        <v>6129</v>
      </c>
      <c r="H48" s="39">
        <f t="shared" si="2"/>
        <v>4056.6666666666665</v>
      </c>
      <c r="I48" s="40">
        <v>780</v>
      </c>
      <c r="J48" s="39">
        <f t="shared" si="1"/>
        <v>741.66666666666663</v>
      </c>
    </row>
    <row r="49" spans="2:10" ht="17.25" customHeight="1" x14ac:dyDescent="0.25">
      <c r="B49" s="49">
        <v>43889</v>
      </c>
      <c r="C49" s="39">
        <v>0</v>
      </c>
      <c r="D49" s="39">
        <v>36</v>
      </c>
      <c r="F49" s="38">
        <v>44198</v>
      </c>
      <c r="G49" s="39">
        <f>SUM(C358:C364)</f>
        <v>10494</v>
      </c>
      <c r="H49" s="39">
        <f t="shared" si="2"/>
        <v>5324.666666666667</v>
      </c>
      <c r="I49" s="40">
        <v>470</v>
      </c>
      <c r="J49" s="39">
        <f t="shared" si="1"/>
        <v>695</v>
      </c>
    </row>
    <row r="50" spans="2:10" ht="17.25" customHeight="1" x14ac:dyDescent="0.25">
      <c r="B50" s="49">
        <v>43890</v>
      </c>
      <c r="C50" s="39">
        <v>1</v>
      </c>
      <c r="D50" s="39">
        <v>37</v>
      </c>
      <c r="F50" s="38">
        <v>44205</v>
      </c>
      <c r="G50" s="39">
        <f>SUM(C365:C371)</f>
        <v>11195</v>
      </c>
      <c r="H50" s="39">
        <f t="shared" si="2"/>
        <v>6664.833333333333</v>
      </c>
      <c r="I50" s="40">
        <v>480</v>
      </c>
      <c r="J50" s="39">
        <f t="shared" si="1"/>
        <v>653.33333333333337</v>
      </c>
    </row>
    <row r="51" spans="2:10" ht="17.25" customHeight="1" x14ac:dyDescent="0.25">
      <c r="B51" s="49">
        <v>43891</v>
      </c>
      <c r="C51" s="39">
        <v>2</v>
      </c>
      <c r="D51" s="39">
        <v>39</v>
      </c>
      <c r="F51" s="38">
        <v>44212</v>
      </c>
      <c r="G51" s="39">
        <f>SUM(C372:C378)</f>
        <v>9859</v>
      </c>
      <c r="H51" s="39">
        <f t="shared" si="2"/>
        <v>7751.666666666667</v>
      </c>
      <c r="I51" s="40">
        <v>350</v>
      </c>
      <c r="J51" s="39">
        <f t="shared" si="1"/>
        <v>603.33333333333337</v>
      </c>
    </row>
    <row r="52" spans="2:10" ht="17.25" customHeight="1" x14ac:dyDescent="0.25">
      <c r="B52" s="49">
        <v>43892</v>
      </c>
      <c r="C52" s="39">
        <v>0</v>
      </c>
      <c r="D52" s="39">
        <v>39</v>
      </c>
      <c r="F52" s="38">
        <v>44219</v>
      </c>
      <c r="G52" s="39">
        <f>SUM(C379:C385)</f>
        <v>6622</v>
      </c>
      <c r="H52" s="39">
        <f t="shared" si="2"/>
        <v>8183.5</v>
      </c>
      <c r="I52" s="40">
        <v>370</v>
      </c>
      <c r="J52" s="39">
        <f t="shared" si="1"/>
        <v>536.66666666666663</v>
      </c>
    </row>
    <row r="53" spans="2:10" ht="17.25" customHeight="1" x14ac:dyDescent="0.25">
      <c r="B53" s="49">
        <v>43893</v>
      </c>
      <c r="C53" s="39">
        <v>1</v>
      </c>
      <c r="D53" s="39">
        <v>40</v>
      </c>
      <c r="F53" s="38">
        <v>44226</v>
      </c>
      <c r="G53" s="39">
        <f>SUM(C386:C392)</f>
        <v>4340</v>
      </c>
      <c r="H53" s="39">
        <f t="shared" si="2"/>
        <v>8106.5</v>
      </c>
      <c r="I53" s="40">
        <v>360</v>
      </c>
      <c r="J53" s="39">
        <f t="shared" si="1"/>
        <v>468.33333333333331</v>
      </c>
    </row>
    <row r="54" spans="2:10" ht="17.25" customHeight="1" x14ac:dyDescent="0.25">
      <c r="B54" s="49">
        <v>43894</v>
      </c>
      <c r="C54" s="39">
        <v>4</v>
      </c>
      <c r="D54" s="39">
        <v>44</v>
      </c>
      <c r="F54" s="38">
        <v>44233</v>
      </c>
      <c r="G54" s="39">
        <f>SUM(C393:C399)</f>
        <v>2988</v>
      </c>
      <c r="H54" s="39">
        <f t="shared" si="2"/>
        <v>7583</v>
      </c>
      <c r="I54" s="40">
        <v>370</v>
      </c>
      <c r="J54" s="39">
        <f t="shared" si="1"/>
        <v>400</v>
      </c>
    </row>
    <row r="55" spans="2:10" ht="17.25" customHeight="1" x14ac:dyDescent="0.25">
      <c r="B55" s="49">
        <v>43895</v>
      </c>
      <c r="C55" s="39">
        <v>8</v>
      </c>
      <c r="D55" s="39">
        <v>52</v>
      </c>
      <c r="F55" s="38">
        <v>44240</v>
      </c>
      <c r="G55" s="39">
        <f>SUM(C400:C406)</f>
        <v>2532</v>
      </c>
      <c r="H55" s="39">
        <f t="shared" si="2"/>
        <v>6256</v>
      </c>
      <c r="I55" s="40">
        <v>390</v>
      </c>
      <c r="J55" s="39">
        <f t="shared" si="1"/>
        <v>386.66666666666669</v>
      </c>
    </row>
    <row r="56" spans="2:10" ht="17.25" customHeight="1" x14ac:dyDescent="0.25">
      <c r="B56" s="49">
        <v>43896</v>
      </c>
      <c r="C56" s="39">
        <v>6</v>
      </c>
      <c r="D56" s="39">
        <v>58</v>
      </c>
      <c r="F56" s="38">
        <v>44247</v>
      </c>
      <c r="G56" s="39">
        <f>SUM(C407:C413)</f>
        <v>1875</v>
      </c>
      <c r="H56" s="39">
        <f t="shared" si="2"/>
        <v>4702.666666666667</v>
      </c>
      <c r="I56" s="40">
        <v>480</v>
      </c>
      <c r="J56" s="39">
        <f t="shared" si="1"/>
        <v>386.66666666666669</v>
      </c>
    </row>
    <row r="57" spans="2:10" ht="17.25" customHeight="1" x14ac:dyDescent="0.25">
      <c r="B57" s="49">
        <v>43897</v>
      </c>
      <c r="C57" s="39">
        <v>6</v>
      </c>
      <c r="D57" s="39">
        <v>64</v>
      </c>
      <c r="F57" s="38">
        <v>44254</v>
      </c>
      <c r="G57" s="39">
        <f>SUM(C414:C420)</f>
        <v>1915</v>
      </c>
      <c r="H57" s="39">
        <f t="shared" si="2"/>
        <v>3378.6666666666665</v>
      </c>
      <c r="I57" s="40">
        <v>460</v>
      </c>
      <c r="J57" s="39">
        <f t="shared" si="1"/>
        <v>405</v>
      </c>
    </row>
    <row r="58" spans="2:10" ht="17.25" customHeight="1" x14ac:dyDescent="0.25">
      <c r="B58" s="49">
        <v>43898</v>
      </c>
      <c r="C58" s="39">
        <v>0</v>
      </c>
      <c r="D58" s="39">
        <v>64</v>
      </c>
      <c r="F58" s="38">
        <v>44261</v>
      </c>
      <c r="G58" s="39">
        <f>SUM(C421:C427)</f>
        <v>1915</v>
      </c>
      <c r="H58" s="39">
        <f t="shared" si="2"/>
        <v>2594.1666666666665</v>
      </c>
      <c r="I58" s="40">
        <v>400</v>
      </c>
      <c r="J58" s="39">
        <f t="shared" si="1"/>
        <v>410</v>
      </c>
    </row>
    <row r="59" spans="2:10" ht="17.25" customHeight="1" x14ac:dyDescent="0.25">
      <c r="B59" s="49">
        <v>43899</v>
      </c>
      <c r="C59" s="39">
        <v>0</v>
      </c>
      <c r="D59" s="39">
        <v>64</v>
      </c>
      <c r="F59" s="38">
        <v>44268</v>
      </c>
      <c r="G59" s="39">
        <f>SUM(C428:C434)</f>
        <v>2079</v>
      </c>
      <c r="H59" s="39">
        <f t="shared" si="2"/>
        <v>2217.3333333333335</v>
      </c>
      <c r="I59" s="40">
        <v>420</v>
      </c>
      <c r="J59" s="39">
        <f t="shared" si="1"/>
        <v>420</v>
      </c>
    </row>
    <row r="60" spans="2:10" ht="17.25" customHeight="1" x14ac:dyDescent="0.25">
      <c r="B60" s="49">
        <v>43900</v>
      </c>
      <c r="C60" s="39">
        <v>3</v>
      </c>
      <c r="D60" s="39">
        <v>67</v>
      </c>
      <c r="F60" s="38">
        <v>44275</v>
      </c>
      <c r="G60" s="39">
        <f>SUM(C435:C441)</f>
        <v>2312</v>
      </c>
      <c r="H60" s="39">
        <f t="shared" si="2"/>
        <v>2104.6666666666665</v>
      </c>
      <c r="I60" s="40">
        <v>490</v>
      </c>
      <c r="J60" s="39">
        <f t="shared" si="1"/>
        <v>440</v>
      </c>
    </row>
    <row r="61" spans="2:10" ht="17.25" customHeight="1" x14ac:dyDescent="0.25">
      <c r="B61" s="49">
        <v>43901</v>
      </c>
      <c r="C61" s="39">
        <v>6</v>
      </c>
      <c r="D61" s="39">
        <v>73</v>
      </c>
      <c r="F61" s="38">
        <v>44282</v>
      </c>
      <c r="G61" s="39">
        <f>SUM(C442:C448)</f>
        <v>2670</v>
      </c>
      <c r="H61" s="39">
        <f t="shared" si="2"/>
        <v>2127.6666666666665</v>
      </c>
      <c r="I61" s="40">
        <v>640</v>
      </c>
      <c r="J61" s="39">
        <f t="shared" si="1"/>
        <v>481.66666666666669</v>
      </c>
    </row>
    <row r="62" spans="2:10" ht="17.25" customHeight="1" x14ac:dyDescent="0.25">
      <c r="B62" s="49">
        <v>43902</v>
      </c>
      <c r="C62" s="39">
        <v>2</v>
      </c>
      <c r="D62" s="39">
        <v>75</v>
      </c>
      <c r="F62" s="38">
        <v>44289</v>
      </c>
      <c r="G62" s="39">
        <f>SUM(C449:C455)</f>
        <v>3086</v>
      </c>
      <c r="H62" s="39">
        <f t="shared" si="2"/>
        <v>2329.5</v>
      </c>
      <c r="I62" s="40">
        <v>600</v>
      </c>
      <c r="J62" s="39">
        <f t="shared" si="1"/>
        <v>501.66666666666669</v>
      </c>
    </row>
    <row r="63" spans="2:10" ht="17.25" customHeight="1" x14ac:dyDescent="0.25">
      <c r="B63" s="49">
        <v>43903</v>
      </c>
      <c r="C63" s="39">
        <v>2</v>
      </c>
      <c r="D63" s="39">
        <v>77</v>
      </c>
      <c r="F63" s="38">
        <v>44296</v>
      </c>
      <c r="G63" s="39">
        <f>SUM(C456:C462)</f>
        <v>3794</v>
      </c>
      <c r="H63" s="39">
        <f t="shared" si="2"/>
        <v>2642.6666666666665</v>
      </c>
      <c r="I63" s="40">
        <v>600</v>
      </c>
      <c r="J63" s="39">
        <f t="shared" si="1"/>
        <v>525</v>
      </c>
    </row>
    <row r="64" spans="2:10" ht="17.25" customHeight="1" x14ac:dyDescent="0.25">
      <c r="B64" s="49">
        <v>43904</v>
      </c>
      <c r="C64" s="39">
        <v>10</v>
      </c>
      <c r="D64" s="39">
        <v>87</v>
      </c>
      <c r="F64" s="38">
        <v>44303</v>
      </c>
      <c r="G64" s="39">
        <f>SUM(C463:C469)</f>
        <v>4881</v>
      </c>
      <c r="H64" s="39">
        <f t="shared" si="2"/>
        <v>3137</v>
      </c>
      <c r="I64" s="40">
        <v>500</v>
      </c>
      <c r="J64" s="39">
        <f t="shared" si="1"/>
        <v>541.66666666666663</v>
      </c>
    </row>
    <row r="65" spans="2:10" ht="17.25" customHeight="1" x14ac:dyDescent="0.25">
      <c r="B65" s="49">
        <v>43905</v>
      </c>
      <c r="C65" s="39">
        <v>3</v>
      </c>
      <c r="D65" s="39">
        <v>90</v>
      </c>
      <c r="F65" s="38">
        <v>44310</v>
      </c>
      <c r="G65" s="39">
        <f>SUM(C470:C476)</f>
        <v>5414</v>
      </c>
      <c r="H65" s="39">
        <f t="shared" si="2"/>
        <v>3692.8333333333335</v>
      </c>
      <c r="I65" s="42">
        <v>530</v>
      </c>
      <c r="J65" s="39">
        <f t="shared" si="1"/>
        <v>560</v>
      </c>
    </row>
    <row r="66" spans="2:10" ht="17.25" customHeight="1" x14ac:dyDescent="0.25">
      <c r="B66" s="49">
        <v>43906</v>
      </c>
      <c r="C66" s="39">
        <v>0</v>
      </c>
      <c r="D66" s="39">
        <v>90</v>
      </c>
      <c r="F66" s="38">
        <v>44317</v>
      </c>
      <c r="G66" s="39">
        <f>SUM(C477:C483)</f>
        <v>5365</v>
      </c>
      <c r="H66" s="39">
        <f t="shared" si="2"/>
        <v>4201.666666666667</v>
      </c>
      <c r="I66" s="40">
        <v>300</v>
      </c>
      <c r="J66" s="39">
        <f t="shared" si="1"/>
        <v>528.33333333333337</v>
      </c>
    </row>
    <row r="67" spans="2:10" ht="17.25" customHeight="1" x14ac:dyDescent="0.25">
      <c r="B67" s="49">
        <v>43907</v>
      </c>
      <c r="C67" s="39">
        <v>12</v>
      </c>
      <c r="D67" s="39">
        <v>102</v>
      </c>
      <c r="F67" s="38">
        <v>44324</v>
      </c>
      <c r="G67" s="39">
        <f>SUM(C472:C478)</f>
        <v>5832</v>
      </c>
      <c r="H67" s="39">
        <f t="shared" si="2"/>
        <v>4728.666666666667</v>
      </c>
      <c r="I67" s="40">
        <v>250</v>
      </c>
      <c r="J67" s="39">
        <f t="shared" si="1"/>
        <v>463.33333333333331</v>
      </c>
    </row>
    <row r="68" spans="2:10" ht="17.25" customHeight="1" x14ac:dyDescent="0.25">
      <c r="B68" s="49">
        <v>43908</v>
      </c>
      <c r="C68" s="39">
        <v>9</v>
      </c>
      <c r="D68" s="39">
        <v>111</v>
      </c>
      <c r="F68" s="38">
        <v>44331</v>
      </c>
      <c r="G68" s="39">
        <f>SUM(C492:C498)</f>
        <v>4553</v>
      </c>
      <c r="H68" s="39">
        <f t="shared" si="2"/>
        <v>4973.166666666667</v>
      </c>
      <c r="I68" s="40">
        <v>320</v>
      </c>
      <c r="J68" s="39">
        <f t="shared" si="1"/>
        <v>416.66666666666669</v>
      </c>
    </row>
    <row r="69" spans="2:10" ht="17.25" customHeight="1" x14ac:dyDescent="0.25">
      <c r="B69" s="49">
        <v>43909</v>
      </c>
      <c r="C69" s="39">
        <v>7</v>
      </c>
      <c r="D69" s="39">
        <v>118</v>
      </c>
      <c r="F69" s="38">
        <v>44338</v>
      </c>
      <c r="G69" s="39">
        <f>SUM(C498:C504)</f>
        <v>4060</v>
      </c>
      <c r="H69" s="39">
        <f t="shared" si="2"/>
        <v>5017.5</v>
      </c>
      <c r="I69" s="40">
        <v>380</v>
      </c>
      <c r="J69" s="39">
        <f t="shared" si="1"/>
        <v>380</v>
      </c>
    </row>
    <row r="70" spans="2:10" ht="17.25" customHeight="1" x14ac:dyDescent="0.25">
      <c r="B70" s="49">
        <v>43910</v>
      </c>
      <c r="C70" s="39">
        <v>11</v>
      </c>
      <c r="D70" s="39">
        <v>129</v>
      </c>
      <c r="F70" s="38">
        <v>44345</v>
      </c>
      <c r="G70" s="39">
        <f>SUM(C505:C511)</f>
        <v>3185</v>
      </c>
      <c r="H70" s="39">
        <f t="shared" si="2"/>
        <v>4734.833333333333</v>
      </c>
      <c r="I70" s="40">
        <v>400</v>
      </c>
      <c r="J70" s="39">
        <f t="shared" si="1"/>
        <v>363.33333333333331</v>
      </c>
    </row>
    <row r="71" spans="2:10" ht="17.25" customHeight="1" x14ac:dyDescent="0.25">
      <c r="B71" s="49">
        <v>43911</v>
      </c>
      <c r="C71" s="39">
        <v>7</v>
      </c>
      <c r="D71" s="39">
        <v>136</v>
      </c>
      <c r="F71" s="38">
        <v>44352</v>
      </c>
      <c r="G71" s="39">
        <f>SUM(C512:C518)</f>
        <v>2705</v>
      </c>
      <c r="H71" s="39">
        <f>AVERAGE(G66:G504)</f>
        <v>4283.333333333333</v>
      </c>
      <c r="I71" s="40">
        <v>440</v>
      </c>
      <c r="J71" s="39">
        <f t="shared" si="1"/>
        <v>348.33333333333331</v>
      </c>
    </row>
    <row r="72" spans="2:10" ht="17.25" customHeight="1" x14ac:dyDescent="0.25">
      <c r="B72" s="49">
        <v>43912</v>
      </c>
      <c r="C72" s="39">
        <v>3</v>
      </c>
      <c r="D72" s="39">
        <v>139</v>
      </c>
    </row>
    <row r="73" spans="2:10" ht="17.25" customHeight="1" x14ac:dyDescent="0.25">
      <c r="B73" s="49">
        <v>43913</v>
      </c>
      <c r="C73" s="39">
        <v>16</v>
      </c>
      <c r="D73" s="39">
        <v>155</v>
      </c>
    </row>
    <row r="74" spans="2:10" ht="17.25" customHeight="1" x14ac:dyDescent="0.25">
      <c r="B74" s="49">
        <v>43914</v>
      </c>
      <c r="C74" s="39">
        <v>18</v>
      </c>
      <c r="D74" s="39">
        <v>173</v>
      </c>
    </row>
    <row r="75" spans="2:10" ht="17.25" customHeight="1" x14ac:dyDescent="0.25">
      <c r="B75" s="49">
        <v>43915</v>
      </c>
      <c r="C75" s="39">
        <v>41</v>
      </c>
      <c r="D75" s="39">
        <v>214</v>
      </c>
    </row>
    <row r="76" spans="2:10" ht="17.25" customHeight="1" x14ac:dyDescent="0.25">
      <c r="B76" s="49">
        <v>43916</v>
      </c>
      <c r="C76" s="39">
        <v>46</v>
      </c>
      <c r="D76" s="39">
        <v>260</v>
      </c>
    </row>
    <row r="77" spans="2:10" ht="17.25" customHeight="1" x14ac:dyDescent="0.25">
      <c r="B77" s="49">
        <v>43917</v>
      </c>
      <c r="C77" s="39">
        <v>40</v>
      </c>
      <c r="D77" s="39">
        <v>300</v>
      </c>
    </row>
    <row r="78" spans="2:10" ht="17.25" customHeight="1" x14ac:dyDescent="0.25">
      <c r="B78" s="49">
        <v>43918</v>
      </c>
      <c r="C78" s="39">
        <v>64</v>
      </c>
      <c r="D78" s="39">
        <v>364</v>
      </c>
    </row>
    <row r="79" spans="2:10" ht="17.25" customHeight="1" x14ac:dyDescent="0.25">
      <c r="B79" s="49">
        <v>43919</v>
      </c>
      <c r="C79" s="39">
        <v>72</v>
      </c>
      <c r="D79" s="39">
        <v>436</v>
      </c>
    </row>
    <row r="80" spans="2:10" ht="17.25" customHeight="1" x14ac:dyDescent="0.25">
      <c r="B80" s="49">
        <v>43920</v>
      </c>
      <c r="C80" s="39">
        <v>12</v>
      </c>
      <c r="D80" s="39">
        <v>448</v>
      </c>
    </row>
    <row r="81" spans="2:4" ht="17.25" customHeight="1" x14ac:dyDescent="0.25">
      <c r="B81" s="49">
        <v>43921</v>
      </c>
      <c r="C81" s="39">
        <v>78</v>
      </c>
      <c r="D81" s="39">
        <v>526</v>
      </c>
    </row>
    <row r="82" spans="2:4" ht="17.25" customHeight="1" x14ac:dyDescent="0.25">
      <c r="B82" s="49">
        <v>43922</v>
      </c>
      <c r="C82" s="39">
        <v>67</v>
      </c>
      <c r="D82" s="39">
        <v>593</v>
      </c>
    </row>
    <row r="83" spans="2:4" ht="17.25" customHeight="1" x14ac:dyDescent="0.25">
      <c r="B83" s="49">
        <v>43923</v>
      </c>
      <c r="C83" s="39">
        <v>98</v>
      </c>
      <c r="D83" s="39">
        <v>691</v>
      </c>
    </row>
    <row r="84" spans="2:4" ht="17.25" customHeight="1" x14ac:dyDescent="0.25">
      <c r="B84" s="49">
        <v>43924</v>
      </c>
      <c r="C84" s="39">
        <v>92</v>
      </c>
      <c r="D84" s="39">
        <v>783</v>
      </c>
    </row>
    <row r="85" spans="2:4" ht="17.25" customHeight="1" x14ac:dyDescent="0.25">
      <c r="B85" s="49">
        <v>43925</v>
      </c>
      <c r="C85" s="39">
        <v>118</v>
      </c>
      <c r="D85" s="39">
        <v>901</v>
      </c>
    </row>
    <row r="86" spans="2:4" ht="17.25" customHeight="1" x14ac:dyDescent="0.25">
      <c r="B86" s="49">
        <v>43926</v>
      </c>
      <c r="C86" s="39">
        <v>141</v>
      </c>
      <c r="D86" s="39">
        <v>1042</v>
      </c>
    </row>
    <row r="87" spans="2:4" ht="17.25" customHeight="1" x14ac:dyDescent="0.25">
      <c r="B87" s="49">
        <v>43927</v>
      </c>
      <c r="C87" s="39">
        <v>85</v>
      </c>
      <c r="D87" s="39">
        <v>1127</v>
      </c>
    </row>
    <row r="88" spans="2:4" ht="17.25" customHeight="1" x14ac:dyDescent="0.25">
      <c r="B88" s="49">
        <v>43928</v>
      </c>
      <c r="C88" s="39">
        <v>87</v>
      </c>
      <c r="D88" s="39">
        <v>1214</v>
      </c>
    </row>
    <row r="89" spans="2:4" ht="17.25" customHeight="1" x14ac:dyDescent="0.25">
      <c r="B89" s="49">
        <v>43929</v>
      </c>
      <c r="C89" s="39">
        <v>156</v>
      </c>
      <c r="D89" s="39">
        <v>1370</v>
      </c>
    </row>
    <row r="90" spans="2:4" ht="17.25" customHeight="1" x14ac:dyDescent="0.25">
      <c r="B90" s="49">
        <v>43930</v>
      </c>
      <c r="C90" s="39">
        <v>183</v>
      </c>
      <c r="D90" s="39">
        <v>1553</v>
      </c>
    </row>
    <row r="91" spans="2:4" ht="17.25" customHeight="1" x14ac:dyDescent="0.25">
      <c r="B91" s="49">
        <v>43931</v>
      </c>
      <c r="C91" s="39">
        <v>199</v>
      </c>
      <c r="D91" s="39">
        <v>1752</v>
      </c>
    </row>
    <row r="92" spans="2:4" ht="17.25" customHeight="1" x14ac:dyDescent="0.25">
      <c r="B92" s="49">
        <v>43932</v>
      </c>
      <c r="C92" s="39">
        <v>198</v>
      </c>
      <c r="D92" s="39">
        <v>1950</v>
      </c>
    </row>
    <row r="93" spans="2:4" ht="17.25" customHeight="1" x14ac:dyDescent="0.25">
      <c r="B93" s="49">
        <v>43933</v>
      </c>
      <c r="C93" s="39">
        <v>174</v>
      </c>
      <c r="D93" s="39">
        <v>2124</v>
      </c>
    </row>
    <row r="94" spans="2:4" ht="17.25" customHeight="1" x14ac:dyDescent="0.25">
      <c r="B94" s="49">
        <v>43934</v>
      </c>
      <c r="C94" s="39">
        <v>100</v>
      </c>
      <c r="D94" s="39">
        <v>2224</v>
      </c>
    </row>
    <row r="95" spans="2:4" ht="17.25" customHeight="1" x14ac:dyDescent="0.25">
      <c r="B95" s="49">
        <v>43935</v>
      </c>
      <c r="C95" s="39">
        <v>159</v>
      </c>
      <c r="D95" s="39">
        <v>2383</v>
      </c>
    </row>
    <row r="96" spans="2:4" ht="17.25" customHeight="1" x14ac:dyDescent="0.25">
      <c r="B96" s="49">
        <v>43936</v>
      </c>
      <c r="C96" s="39">
        <v>127</v>
      </c>
      <c r="D96" s="39">
        <v>2510</v>
      </c>
    </row>
    <row r="97" spans="2:4" ht="17.25" customHeight="1" x14ac:dyDescent="0.25">
      <c r="B97" s="49">
        <v>43937</v>
      </c>
      <c r="C97" s="39">
        <v>151</v>
      </c>
      <c r="D97" s="39">
        <v>2661</v>
      </c>
    </row>
    <row r="98" spans="2:4" ht="17.25" customHeight="1" x14ac:dyDescent="0.25">
      <c r="B98" s="49">
        <v>43938</v>
      </c>
      <c r="C98" s="39">
        <v>206</v>
      </c>
      <c r="D98" s="39">
        <v>2867</v>
      </c>
    </row>
    <row r="99" spans="2:4" ht="17.25" customHeight="1" x14ac:dyDescent="0.25">
      <c r="B99" s="49">
        <v>43939</v>
      </c>
      <c r="C99" s="39">
        <v>186</v>
      </c>
      <c r="D99" s="39">
        <v>3053</v>
      </c>
    </row>
    <row r="100" spans="2:4" ht="17.25" customHeight="1" x14ac:dyDescent="0.25">
      <c r="B100" s="49">
        <v>43940</v>
      </c>
      <c r="C100" s="39">
        <v>109</v>
      </c>
      <c r="D100" s="39">
        <v>3162</v>
      </c>
    </row>
    <row r="101" spans="2:4" ht="17.25" customHeight="1" x14ac:dyDescent="0.25">
      <c r="B101" s="49">
        <v>43941</v>
      </c>
      <c r="C101" s="39">
        <v>101</v>
      </c>
      <c r="D101" s="39">
        <v>3263</v>
      </c>
    </row>
    <row r="102" spans="2:4" ht="17.25" customHeight="1" x14ac:dyDescent="0.25">
      <c r="B102" s="49">
        <v>43942</v>
      </c>
      <c r="C102" s="39">
        <v>123</v>
      </c>
      <c r="D102" s="39">
        <v>3386</v>
      </c>
    </row>
    <row r="103" spans="2:4" ht="17.25" customHeight="1" x14ac:dyDescent="0.25">
      <c r="B103" s="49">
        <v>43943</v>
      </c>
      <c r="C103" s="39">
        <v>123</v>
      </c>
      <c r="D103" s="39">
        <v>3509</v>
      </c>
    </row>
    <row r="104" spans="2:4" ht="17.25" customHeight="1" x14ac:dyDescent="0.25">
      <c r="B104" s="49">
        <v>43944</v>
      </c>
      <c r="C104" s="39">
        <v>134</v>
      </c>
      <c r="D104" s="39">
        <v>3643</v>
      </c>
    </row>
    <row r="105" spans="2:4" ht="17.25" customHeight="1" x14ac:dyDescent="0.25">
      <c r="B105" s="49">
        <v>43945</v>
      </c>
      <c r="C105" s="39">
        <v>170</v>
      </c>
      <c r="D105" s="39">
        <v>3813</v>
      </c>
    </row>
    <row r="106" spans="2:4" ht="17.25" customHeight="1" x14ac:dyDescent="0.25">
      <c r="B106" s="49">
        <v>43946</v>
      </c>
      <c r="C106" s="39">
        <v>119</v>
      </c>
      <c r="D106" s="39">
        <v>3932</v>
      </c>
    </row>
    <row r="107" spans="2:4" ht="17.25" customHeight="1" x14ac:dyDescent="0.25">
      <c r="B107" s="49">
        <v>43947</v>
      </c>
      <c r="C107" s="39">
        <v>82</v>
      </c>
      <c r="D107" s="39">
        <v>4014</v>
      </c>
    </row>
    <row r="108" spans="2:4" ht="17.25" customHeight="1" x14ac:dyDescent="0.25">
      <c r="B108" s="49">
        <v>43948</v>
      </c>
      <c r="C108" s="39">
        <v>41</v>
      </c>
      <c r="D108" s="39">
        <v>4055</v>
      </c>
    </row>
    <row r="109" spans="2:4" ht="17.25" customHeight="1" x14ac:dyDescent="0.25">
      <c r="B109" s="49">
        <v>43949</v>
      </c>
      <c r="C109" s="39">
        <v>113</v>
      </c>
      <c r="D109" s="39">
        <v>4168</v>
      </c>
    </row>
    <row r="110" spans="2:4" ht="17.25" customHeight="1" x14ac:dyDescent="0.25">
      <c r="B110" s="49">
        <v>43950</v>
      </c>
      <c r="C110" s="39">
        <v>47</v>
      </c>
      <c r="D110" s="39">
        <v>4215</v>
      </c>
    </row>
    <row r="111" spans="2:4" ht="17.25" customHeight="1" x14ac:dyDescent="0.25">
      <c r="B111" s="49">
        <v>43951</v>
      </c>
      <c r="C111" s="39">
        <v>59</v>
      </c>
      <c r="D111" s="39">
        <v>4274</v>
      </c>
    </row>
    <row r="112" spans="2:4" ht="17.25" customHeight="1" x14ac:dyDescent="0.25">
      <c r="B112" s="49">
        <v>43952</v>
      </c>
      <c r="C112" s="39">
        <v>165</v>
      </c>
      <c r="D112" s="39">
        <v>4439</v>
      </c>
    </row>
    <row r="113" spans="2:4" ht="17.25" customHeight="1" x14ac:dyDescent="0.25">
      <c r="B113" s="49">
        <v>43953</v>
      </c>
      <c r="C113" s="39">
        <v>154</v>
      </c>
      <c r="D113" s="39">
        <v>4593</v>
      </c>
    </row>
    <row r="114" spans="2:4" ht="17.25" customHeight="1" x14ac:dyDescent="0.25">
      <c r="B114" s="49">
        <v>43954</v>
      </c>
      <c r="C114" s="39">
        <v>93</v>
      </c>
      <c r="D114" s="39">
        <v>4686</v>
      </c>
    </row>
    <row r="115" spans="2:4" ht="17.25" customHeight="1" x14ac:dyDescent="0.25">
      <c r="B115" s="49">
        <v>43955</v>
      </c>
      <c r="C115" s="39">
        <v>87</v>
      </c>
      <c r="D115" s="39">
        <v>4773</v>
      </c>
    </row>
    <row r="116" spans="2:4" ht="17.25" customHeight="1" x14ac:dyDescent="0.25">
      <c r="B116" s="49">
        <v>43956</v>
      </c>
      <c r="C116" s="39">
        <v>57</v>
      </c>
      <c r="D116" s="39">
        <v>4830</v>
      </c>
    </row>
    <row r="117" spans="2:4" ht="17.25" customHeight="1" x14ac:dyDescent="0.25">
      <c r="B117" s="49">
        <v>43957</v>
      </c>
      <c r="C117" s="39">
        <v>37</v>
      </c>
      <c r="D117" s="39">
        <v>4867</v>
      </c>
    </row>
    <row r="118" spans="2:4" ht="17.25" customHeight="1" x14ac:dyDescent="0.25">
      <c r="B118" s="49">
        <v>43958</v>
      </c>
      <c r="C118" s="39">
        <v>23</v>
      </c>
      <c r="D118" s="39">
        <v>4890</v>
      </c>
    </row>
    <row r="119" spans="2:4" ht="17.25" customHeight="1" x14ac:dyDescent="0.25">
      <c r="B119" s="49">
        <v>43959</v>
      </c>
      <c r="C119" s="39">
        <v>39</v>
      </c>
      <c r="D119" s="39">
        <v>4929</v>
      </c>
    </row>
    <row r="120" spans="2:4" ht="17.25" customHeight="1" x14ac:dyDescent="0.25">
      <c r="B120" s="49">
        <v>43960</v>
      </c>
      <c r="C120" s="39">
        <v>36</v>
      </c>
      <c r="D120" s="39">
        <v>4965</v>
      </c>
    </row>
    <row r="121" spans="2:4" ht="17.25" customHeight="1" x14ac:dyDescent="0.25">
      <c r="B121" s="49">
        <v>43961</v>
      </c>
      <c r="C121" s="39">
        <v>22</v>
      </c>
      <c r="D121" s="39">
        <v>4987</v>
      </c>
    </row>
    <row r="122" spans="2:4" ht="17.25" customHeight="1" x14ac:dyDescent="0.25">
      <c r="B122" s="49">
        <v>43962</v>
      </c>
      <c r="C122" s="39">
        <v>15</v>
      </c>
      <c r="D122" s="39">
        <v>5002</v>
      </c>
    </row>
    <row r="123" spans="2:4" ht="17.25" customHeight="1" x14ac:dyDescent="0.25">
      <c r="B123" s="49">
        <v>43963</v>
      </c>
      <c r="C123" s="39">
        <v>27</v>
      </c>
      <c r="D123" s="39">
        <v>5029</v>
      </c>
    </row>
    <row r="124" spans="2:4" ht="17.25" customHeight="1" x14ac:dyDescent="0.25">
      <c r="B124" s="49">
        <v>43964</v>
      </c>
      <c r="C124" s="39">
        <v>10</v>
      </c>
      <c r="D124" s="39">
        <v>5039</v>
      </c>
    </row>
    <row r="125" spans="2:4" ht="17.25" customHeight="1" x14ac:dyDescent="0.25">
      <c r="B125" s="49">
        <v>43965</v>
      </c>
      <c r="C125" s="39">
        <v>30</v>
      </c>
      <c r="D125" s="39">
        <v>5069</v>
      </c>
    </row>
    <row r="126" spans="2:4" ht="17.25" customHeight="1" x14ac:dyDescent="0.25">
      <c r="B126" s="49">
        <v>43966</v>
      </c>
      <c r="C126" s="39">
        <v>9</v>
      </c>
      <c r="D126" s="39">
        <v>5078</v>
      </c>
    </row>
    <row r="127" spans="2:4" ht="17.25" customHeight="1" x14ac:dyDescent="0.25">
      <c r="B127" s="49">
        <v>43967</v>
      </c>
      <c r="C127" s="39">
        <v>14</v>
      </c>
      <c r="D127" s="39">
        <v>5092</v>
      </c>
    </row>
    <row r="128" spans="2:4" ht="17.25" customHeight="1" x14ac:dyDescent="0.25">
      <c r="B128" s="49">
        <v>43968</v>
      </c>
      <c r="C128" s="39">
        <v>5</v>
      </c>
      <c r="D128" s="39">
        <v>5097</v>
      </c>
    </row>
    <row r="129" spans="2:4" ht="17.25" customHeight="1" x14ac:dyDescent="0.25">
      <c r="B129" s="49">
        <v>43969</v>
      </c>
      <c r="C129" s="39">
        <v>10</v>
      </c>
      <c r="D129" s="39">
        <v>5107</v>
      </c>
    </row>
    <row r="130" spans="2:4" ht="17.25" customHeight="1" x14ac:dyDescent="0.25">
      <c r="B130" s="49">
        <v>43970</v>
      </c>
      <c r="C130" s="39">
        <v>5</v>
      </c>
      <c r="D130" s="39">
        <v>5112</v>
      </c>
    </row>
    <row r="131" spans="2:4" ht="17.25" customHeight="1" x14ac:dyDescent="0.25">
      <c r="B131" s="49">
        <v>43971</v>
      </c>
      <c r="C131" s="39">
        <v>5</v>
      </c>
      <c r="D131" s="39">
        <v>5117</v>
      </c>
    </row>
    <row r="132" spans="2:4" ht="17.25" customHeight="1" x14ac:dyDescent="0.25">
      <c r="B132" s="49">
        <v>43972</v>
      </c>
      <c r="C132" s="39">
        <v>11</v>
      </c>
      <c r="D132" s="39">
        <v>5128</v>
      </c>
    </row>
    <row r="133" spans="2:4" ht="17.25" customHeight="1" x14ac:dyDescent="0.25">
      <c r="B133" s="49">
        <v>43973</v>
      </c>
      <c r="C133" s="39">
        <v>3</v>
      </c>
      <c r="D133" s="39">
        <v>5131</v>
      </c>
    </row>
    <row r="134" spans="2:4" ht="17.25" customHeight="1" x14ac:dyDescent="0.25">
      <c r="B134" s="49">
        <v>43974</v>
      </c>
      <c r="C134" s="39">
        <v>2</v>
      </c>
      <c r="D134" s="39">
        <v>5133</v>
      </c>
    </row>
    <row r="135" spans="2:4" ht="17.25" customHeight="1" x14ac:dyDescent="0.25">
      <c r="B135" s="49">
        <v>43975</v>
      </c>
      <c r="C135" s="39">
        <v>14</v>
      </c>
      <c r="D135" s="39">
        <v>5147</v>
      </c>
    </row>
    <row r="136" spans="2:4" ht="17.25" customHeight="1" x14ac:dyDescent="0.25">
      <c r="B136" s="49">
        <v>43976</v>
      </c>
      <c r="C136" s="39">
        <v>8</v>
      </c>
      <c r="D136" s="39">
        <v>5155</v>
      </c>
    </row>
    <row r="137" spans="2:4" ht="17.25" customHeight="1" x14ac:dyDescent="0.25">
      <c r="B137" s="49">
        <v>43977</v>
      </c>
      <c r="C137" s="39">
        <v>10</v>
      </c>
      <c r="D137" s="39">
        <v>5165</v>
      </c>
    </row>
    <row r="138" spans="2:4" ht="17.25" customHeight="1" x14ac:dyDescent="0.25">
      <c r="B138" s="49">
        <v>43978</v>
      </c>
      <c r="C138" s="39">
        <v>11</v>
      </c>
      <c r="D138" s="39">
        <v>5176</v>
      </c>
    </row>
    <row r="139" spans="2:4" ht="17.25" customHeight="1" x14ac:dyDescent="0.25">
      <c r="B139" s="49">
        <v>43979</v>
      </c>
      <c r="C139" s="39">
        <v>15</v>
      </c>
      <c r="D139" s="39">
        <v>5191</v>
      </c>
    </row>
    <row r="140" spans="2:4" ht="17.25" customHeight="1" x14ac:dyDescent="0.25">
      <c r="B140" s="49">
        <v>43980</v>
      </c>
      <c r="C140" s="39">
        <v>21</v>
      </c>
      <c r="D140" s="39">
        <v>5212</v>
      </c>
    </row>
    <row r="141" spans="2:4" ht="17.25" customHeight="1" x14ac:dyDescent="0.25">
      <c r="B141" s="49">
        <v>43981</v>
      </c>
      <c r="C141" s="39">
        <v>14</v>
      </c>
      <c r="D141" s="39">
        <v>5226</v>
      </c>
    </row>
    <row r="142" spans="2:4" ht="17.25" customHeight="1" x14ac:dyDescent="0.25">
      <c r="B142" s="49">
        <v>43982</v>
      </c>
      <c r="C142" s="39">
        <v>5</v>
      </c>
      <c r="D142" s="39">
        <v>5231</v>
      </c>
    </row>
    <row r="143" spans="2:4" ht="17.25" customHeight="1" x14ac:dyDescent="0.25">
      <c r="B143" s="49">
        <v>43983</v>
      </c>
      <c r="C143" s="39">
        <v>13</v>
      </c>
      <c r="D143" s="39">
        <v>5244</v>
      </c>
    </row>
    <row r="144" spans="2:4" ht="17.25" customHeight="1" x14ac:dyDescent="0.25">
      <c r="B144" s="49">
        <v>43984</v>
      </c>
      <c r="C144" s="39">
        <v>34</v>
      </c>
      <c r="D144" s="39">
        <v>5278</v>
      </c>
    </row>
    <row r="145" spans="2:4" ht="17.25" customHeight="1" x14ac:dyDescent="0.25">
      <c r="B145" s="49">
        <v>43985</v>
      </c>
      <c r="C145" s="39">
        <v>12</v>
      </c>
      <c r="D145" s="39">
        <v>5290</v>
      </c>
    </row>
    <row r="146" spans="2:4" ht="17.25" customHeight="1" x14ac:dyDescent="0.25">
      <c r="B146" s="49">
        <v>43986</v>
      </c>
      <c r="C146" s="39">
        <v>28</v>
      </c>
      <c r="D146" s="39">
        <v>5318</v>
      </c>
    </row>
    <row r="147" spans="2:4" ht="17.25" customHeight="1" x14ac:dyDescent="0.25">
      <c r="B147" s="49">
        <v>43987</v>
      </c>
      <c r="C147" s="39">
        <v>20</v>
      </c>
      <c r="D147" s="39">
        <v>5338</v>
      </c>
    </row>
    <row r="148" spans="2:4" ht="17.25" customHeight="1" x14ac:dyDescent="0.25">
      <c r="B148" s="49">
        <v>43988</v>
      </c>
      <c r="C148" s="39">
        <v>26</v>
      </c>
      <c r="D148" s="39">
        <v>5364</v>
      </c>
    </row>
    <row r="149" spans="2:4" ht="17.25" customHeight="1" x14ac:dyDescent="0.25">
      <c r="B149" s="49">
        <v>43989</v>
      </c>
      <c r="C149" s="39">
        <v>14</v>
      </c>
      <c r="D149" s="39">
        <v>5378</v>
      </c>
    </row>
    <row r="150" spans="2:4" ht="17.25" customHeight="1" x14ac:dyDescent="0.25">
      <c r="B150" s="49">
        <v>43990</v>
      </c>
      <c r="C150" s="39">
        <v>13</v>
      </c>
      <c r="D150" s="39">
        <v>5391</v>
      </c>
    </row>
    <row r="151" spans="2:4" ht="17.25" customHeight="1" x14ac:dyDescent="0.25">
      <c r="B151" s="49">
        <v>43991</v>
      </c>
      <c r="C151" s="39">
        <v>12</v>
      </c>
      <c r="D151" s="39">
        <v>5403</v>
      </c>
    </row>
    <row r="152" spans="2:4" ht="17.25" customHeight="1" x14ac:dyDescent="0.25">
      <c r="B152" s="49">
        <v>43992</v>
      </c>
      <c r="C152" s="39">
        <v>18</v>
      </c>
      <c r="D152" s="39">
        <v>5421</v>
      </c>
    </row>
    <row r="153" spans="2:4" ht="17.25" customHeight="1" x14ac:dyDescent="0.25">
      <c r="B153" s="49">
        <v>43993</v>
      </c>
      <c r="C153" s="39">
        <v>22</v>
      </c>
      <c r="D153" s="39">
        <v>5443</v>
      </c>
    </row>
    <row r="154" spans="2:4" ht="17.25" customHeight="1" x14ac:dyDescent="0.25">
      <c r="B154" s="49">
        <v>43994</v>
      </c>
      <c r="C154" s="39">
        <v>25</v>
      </c>
      <c r="D154" s="39">
        <v>5468</v>
      </c>
    </row>
    <row r="155" spans="2:4" ht="17.25" customHeight="1" x14ac:dyDescent="0.25">
      <c r="B155" s="49">
        <v>43995</v>
      </c>
      <c r="C155" s="39">
        <v>24</v>
      </c>
      <c r="D155" s="39">
        <v>5492</v>
      </c>
    </row>
    <row r="156" spans="2:4" ht="17.25" customHeight="1" x14ac:dyDescent="0.25">
      <c r="B156" s="49">
        <v>43996</v>
      </c>
      <c r="C156" s="39">
        <v>47</v>
      </c>
      <c r="D156" s="39">
        <v>5539</v>
      </c>
    </row>
    <row r="157" spans="2:4" ht="17.25" customHeight="1" x14ac:dyDescent="0.25">
      <c r="B157" s="49">
        <v>43997</v>
      </c>
      <c r="C157" s="39">
        <v>48</v>
      </c>
      <c r="D157" s="39">
        <v>5587</v>
      </c>
    </row>
    <row r="158" spans="2:4" ht="17.25" customHeight="1" x14ac:dyDescent="0.25">
      <c r="B158" s="49">
        <v>43998</v>
      </c>
      <c r="C158" s="39">
        <v>27</v>
      </c>
      <c r="D158" s="39">
        <v>5614</v>
      </c>
    </row>
    <row r="159" spans="2:4" ht="17.25" customHeight="1" x14ac:dyDescent="0.25">
      <c r="B159" s="49">
        <v>43999</v>
      </c>
      <c r="C159" s="39">
        <v>16</v>
      </c>
      <c r="D159" s="39">
        <v>5630</v>
      </c>
    </row>
    <row r="160" spans="2:4" ht="17.25" customHeight="1" x14ac:dyDescent="0.25">
      <c r="B160" s="49">
        <v>44000</v>
      </c>
      <c r="C160" s="39">
        <v>41</v>
      </c>
      <c r="D160" s="39">
        <v>5671</v>
      </c>
    </row>
    <row r="161" spans="2:4" ht="17.25" customHeight="1" x14ac:dyDescent="0.25">
      <c r="B161" s="49">
        <v>44001</v>
      </c>
      <c r="C161" s="39">
        <v>35</v>
      </c>
      <c r="D161" s="39">
        <v>5706</v>
      </c>
    </row>
    <row r="162" spans="2:4" ht="17.25" customHeight="1" x14ac:dyDescent="0.25">
      <c r="B162" s="49">
        <v>44002</v>
      </c>
      <c r="C162" s="39">
        <v>39</v>
      </c>
      <c r="D162" s="39">
        <v>5745</v>
      </c>
    </row>
    <row r="163" spans="2:4" ht="17.25" customHeight="1" x14ac:dyDescent="0.25">
      <c r="B163" s="49">
        <v>44003</v>
      </c>
      <c r="C163" s="39">
        <v>34</v>
      </c>
      <c r="D163" s="39">
        <v>5779</v>
      </c>
    </row>
    <row r="164" spans="2:4" ht="17.25" customHeight="1" x14ac:dyDescent="0.25">
      <c r="B164" s="49">
        <v>44004</v>
      </c>
      <c r="C164" s="39">
        <v>29</v>
      </c>
      <c r="D164" s="39">
        <v>5808</v>
      </c>
    </row>
    <row r="165" spans="2:4" ht="17.25" customHeight="1" x14ac:dyDescent="0.25">
      <c r="B165" s="49">
        <v>44005</v>
      </c>
      <c r="C165" s="39">
        <v>31</v>
      </c>
      <c r="D165" s="39">
        <v>5839</v>
      </c>
    </row>
    <row r="166" spans="2:4" ht="17.25" customHeight="1" x14ac:dyDescent="0.25">
      <c r="B166" s="49">
        <v>44006</v>
      </c>
      <c r="C166" s="39">
        <v>55</v>
      </c>
      <c r="D166" s="39">
        <v>5894</v>
      </c>
    </row>
    <row r="167" spans="2:4" ht="17.25" customHeight="1" x14ac:dyDescent="0.25">
      <c r="B167" s="49">
        <v>44007</v>
      </c>
      <c r="C167" s="39">
        <v>48</v>
      </c>
      <c r="D167" s="39">
        <v>5942</v>
      </c>
    </row>
    <row r="168" spans="2:4" ht="17.25" customHeight="1" x14ac:dyDescent="0.25">
      <c r="B168" s="49">
        <v>44008</v>
      </c>
      <c r="C168" s="39">
        <v>54</v>
      </c>
      <c r="D168" s="39">
        <v>5996</v>
      </c>
    </row>
    <row r="169" spans="2:4" ht="17.25" customHeight="1" x14ac:dyDescent="0.25">
      <c r="B169" s="49">
        <v>44009</v>
      </c>
      <c r="C169" s="39">
        <v>57</v>
      </c>
      <c r="D169" s="39">
        <v>6053</v>
      </c>
    </row>
    <row r="170" spans="2:4" ht="17.25" customHeight="1" x14ac:dyDescent="0.25">
      <c r="B170" s="49">
        <v>44010</v>
      </c>
      <c r="C170" s="39">
        <v>60</v>
      </c>
      <c r="D170" s="39">
        <v>6113</v>
      </c>
    </row>
    <row r="171" spans="2:4" ht="17.25" customHeight="1" x14ac:dyDescent="0.25">
      <c r="B171" s="49">
        <v>44011</v>
      </c>
      <c r="C171" s="39">
        <v>58</v>
      </c>
      <c r="D171" s="39">
        <v>6171</v>
      </c>
    </row>
    <row r="172" spans="2:4" ht="17.25" customHeight="1" x14ac:dyDescent="0.25">
      <c r="B172" s="49">
        <v>44012</v>
      </c>
      <c r="C172" s="39">
        <v>54</v>
      </c>
      <c r="D172" s="39">
        <v>6225</v>
      </c>
    </row>
    <row r="173" spans="2:4" ht="17.25" customHeight="1" x14ac:dyDescent="0.25">
      <c r="B173" s="49">
        <v>44013</v>
      </c>
      <c r="C173" s="39">
        <v>67</v>
      </c>
      <c r="D173" s="39">
        <v>6292</v>
      </c>
    </row>
    <row r="174" spans="2:4" ht="17.25" customHeight="1" x14ac:dyDescent="0.25">
      <c r="B174" s="49">
        <v>44014</v>
      </c>
      <c r="C174" s="39">
        <v>107</v>
      </c>
      <c r="D174" s="39">
        <v>6399</v>
      </c>
    </row>
    <row r="175" spans="2:4" ht="17.25" customHeight="1" x14ac:dyDescent="0.25">
      <c r="B175" s="49">
        <v>44015</v>
      </c>
      <c r="C175" s="39">
        <v>124</v>
      </c>
      <c r="D175" s="39">
        <v>6523</v>
      </c>
    </row>
    <row r="176" spans="2:4" ht="17.25" customHeight="1" x14ac:dyDescent="0.25">
      <c r="B176" s="49">
        <v>44016</v>
      </c>
      <c r="C176" s="39">
        <v>131</v>
      </c>
      <c r="D176" s="39">
        <v>6654</v>
      </c>
    </row>
    <row r="177" spans="2:4" ht="17.25" customHeight="1" x14ac:dyDescent="0.25">
      <c r="B177" s="49">
        <v>44017</v>
      </c>
      <c r="C177" s="39">
        <v>111</v>
      </c>
      <c r="D177" s="39">
        <v>6765</v>
      </c>
    </row>
    <row r="178" spans="2:4" ht="17.25" customHeight="1" x14ac:dyDescent="0.25">
      <c r="B178" s="49">
        <v>44018</v>
      </c>
      <c r="C178" s="39">
        <v>102</v>
      </c>
      <c r="D178" s="39">
        <v>6867</v>
      </c>
    </row>
    <row r="179" spans="2:4" ht="17.25" customHeight="1" x14ac:dyDescent="0.25">
      <c r="B179" s="49">
        <v>44019</v>
      </c>
      <c r="C179" s="39">
        <v>106</v>
      </c>
      <c r="D179" s="39">
        <v>6973</v>
      </c>
    </row>
    <row r="180" spans="2:4" ht="17.25" customHeight="1" x14ac:dyDescent="0.25">
      <c r="B180" s="49">
        <v>44020</v>
      </c>
      <c r="C180" s="39">
        <v>75</v>
      </c>
      <c r="D180" s="39">
        <v>7048</v>
      </c>
    </row>
    <row r="181" spans="2:4" ht="17.25" customHeight="1" x14ac:dyDescent="0.25">
      <c r="B181" s="49">
        <v>44021</v>
      </c>
      <c r="C181" s="39">
        <v>224</v>
      </c>
      <c r="D181" s="39">
        <v>7272</v>
      </c>
    </row>
    <row r="182" spans="2:4" ht="17.25" customHeight="1" x14ac:dyDescent="0.25">
      <c r="B182" s="49">
        <v>44022</v>
      </c>
      <c r="C182" s="39">
        <v>243</v>
      </c>
      <c r="D182" s="39">
        <v>7515</v>
      </c>
    </row>
    <row r="183" spans="2:4" ht="17.25" customHeight="1" x14ac:dyDescent="0.25">
      <c r="B183" s="49">
        <v>44023</v>
      </c>
      <c r="C183" s="39">
        <v>206</v>
      </c>
      <c r="D183" s="39">
        <v>7721</v>
      </c>
    </row>
    <row r="184" spans="2:4" ht="17.25" customHeight="1" x14ac:dyDescent="0.25">
      <c r="B184" s="49">
        <v>44024</v>
      </c>
      <c r="C184" s="39">
        <v>206</v>
      </c>
      <c r="D184" s="39">
        <v>7927</v>
      </c>
    </row>
    <row r="185" spans="2:4" ht="17.25" customHeight="1" x14ac:dyDescent="0.25">
      <c r="B185" s="49">
        <v>44025</v>
      </c>
      <c r="C185" s="39">
        <v>118</v>
      </c>
      <c r="D185" s="39">
        <v>8045</v>
      </c>
    </row>
    <row r="186" spans="2:4" ht="17.25" customHeight="1" x14ac:dyDescent="0.25">
      <c r="B186" s="49">
        <v>44026</v>
      </c>
      <c r="C186" s="39">
        <v>143</v>
      </c>
      <c r="D186" s="39">
        <v>8188</v>
      </c>
    </row>
    <row r="187" spans="2:4" ht="17.25" customHeight="1" x14ac:dyDescent="0.25">
      <c r="B187" s="49">
        <v>44027</v>
      </c>
      <c r="C187" s="39">
        <v>165</v>
      </c>
      <c r="D187" s="39">
        <v>8353</v>
      </c>
    </row>
    <row r="188" spans="2:4" ht="17.25" customHeight="1" x14ac:dyDescent="0.25">
      <c r="B188" s="49">
        <v>44028</v>
      </c>
      <c r="C188" s="39">
        <v>286</v>
      </c>
      <c r="D188" s="39">
        <v>8639</v>
      </c>
    </row>
    <row r="189" spans="2:4" ht="17.25" customHeight="1" x14ac:dyDescent="0.25">
      <c r="B189" s="49">
        <v>44029</v>
      </c>
      <c r="C189" s="39">
        <v>293</v>
      </c>
      <c r="D189" s="39">
        <v>8932</v>
      </c>
    </row>
    <row r="190" spans="2:4" ht="17.25" customHeight="1" x14ac:dyDescent="0.25">
      <c r="B190" s="49">
        <v>44030</v>
      </c>
      <c r="C190" s="39">
        <v>290</v>
      </c>
      <c r="D190" s="39">
        <v>9222</v>
      </c>
    </row>
    <row r="191" spans="2:4" ht="17.25" customHeight="1" x14ac:dyDescent="0.25">
      <c r="B191" s="49">
        <v>44031</v>
      </c>
      <c r="C191" s="39">
        <v>188</v>
      </c>
      <c r="D191" s="39">
        <v>9410</v>
      </c>
    </row>
    <row r="192" spans="2:4" ht="17.25" customHeight="1" x14ac:dyDescent="0.25">
      <c r="B192" s="49">
        <v>44032</v>
      </c>
      <c r="C192" s="39">
        <v>168</v>
      </c>
      <c r="D192" s="39">
        <v>9578</v>
      </c>
    </row>
    <row r="193" spans="2:4" ht="17.25" customHeight="1" x14ac:dyDescent="0.25">
      <c r="B193" s="49">
        <v>44033</v>
      </c>
      <c r="C193" s="39">
        <v>237</v>
      </c>
      <c r="D193" s="39">
        <v>9815</v>
      </c>
    </row>
    <row r="194" spans="2:4" ht="17.25" customHeight="1" x14ac:dyDescent="0.25">
      <c r="B194" s="49">
        <v>44034</v>
      </c>
      <c r="C194" s="39">
        <v>238</v>
      </c>
      <c r="D194" s="39">
        <v>10053</v>
      </c>
    </row>
    <row r="195" spans="2:4" ht="17.25" customHeight="1" x14ac:dyDescent="0.25">
      <c r="B195" s="49">
        <v>44035</v>
      </c>
      <c r="C195" s="39">
        <v>366</v>
      </c>
      <c r="D195" s="39">
        <v>10419</v>
      </c>
    </row>
    <row r="196" spans="2:4" ht="17.25" customHeight="1" x14ac:dyDescent="0.25">
      <c r="B196" s="49">
        <v>44036</v>
      </c>
      <c r="C196" s="39">
        <v>260</v>
      </c>
      <c r="D196" s="39">
        <v>10679</v>
      </c>
    </row>
    <row r="197" spans="2:4" ht="17.25" customHeight="1" x14ac:dyDescent="0.25">
      <c r="B197" s="49">
        <v>44037</v>
      </c>
      <c r="C197" s="39">
        <v>295</v>
      </c>
      <c r="D197" s="39">
        <v>10974</v>
      </c>
    </row>
    <row r="198" spans="2:4" ht="17.25" customHeight="1" x14ac:dyDescent="0.25">
      <c r="B198" s="49">
        <v>44038</v>
      </c>
      <c r="C198" s="39">
        <v>239</v>
      </c>
      <c r="D198" s="39">
        <v>11213</v>
      </c>
    </row>
    <row r="199" spans="2:4" ht="17.25" customHeight="1" x14ac:dyDescent="0.25">
      <c r="B199" s="49">
        <v>44039</v>
      </c>
      <c r="C199" s="39">
        <v>131</v>
      </c>
      <c r="D199" s="39">
        <v>11344</v>
      </c>
    </row>
    <row r="200" spans="2:4" ht="17.25" customHeight="1" x14ac:dyDescent="0.25">
      <c r="B200" s="49">
        <v>44040</v>
      </c>
      <c r="C200" s="39">
        <v>266</v>
      </c>
      <c r="D200" s="39">
        <v>11610</v>
      </c>
    </row>
    <row r="201" spans="2:4" ht="17.25" customHeight="1" x14ac:dyDescent="0.25">
      <c r="B201" s="49">
        <v>44041</v>
      </c>
      <c r="C201" s="39">
        <v>250</v>
      </c>
      <c r="D201" s="39">
        <v>11860</v>
      </c>
    </row>
    <row r="202" spans="2:4" ht="17.25" customHeight="1" x14ac:dyDescent="0.25">
      <c r="B202" s="49">
        <v>44042</v>
      </c>
      <c r="C202" s="39">
        <v>367</v>
      </c>
      <c r="D202" s="39">
        <v>12227</v>
      </c>
    </row>
    <row r="203" spans="2:4" ht="17.25" customHeight="1" x14ac:dyDescent="0.25">
      <c r="B203" s="49">
        <v>44043</v>
      </c>
      <c r="C203" s="39">
        <v>462</v>
      </c>
      <c r="D203" s="39">
        <v>12689</v>
      </c>
    </row>
    <row r="204" spans="2:4" ht="17.25" customHeight="1" x14ac:dyDescent="0.25">
      <c r="B204" s="49">
        <v>44044</v>
      </c>
      <c r="C204" s="39">
        <v>472</v>
      </c>
      <c r="D204" s="39">
        <v>13161</v>
      </c>
    </row>
    <row r="205" spans="2:4" ht="17.25" customHeight="1" x14ac:dyDescent="0.25">
      <c r="B205" s="49">
        <v>44045</v>
      </c>
      <c r="C205" s="39">
        <v>292</v>
      </c>
      <c r="D205" s="39">
        <v>13453</v>
      </c>
    </row>
    <row r="206" spans="2:4" ht="17.25" customHeight="1" x14ac:dyDescent="0.25">
      <c r="B206" s="49">
        <v>44046</v>
      </c>
      <c r="C206" s="39">
        <v>258</v>
      </c>
      <c r="D206" s="39">
        <v>13711</v>
      </c>
    </row>
    <row r="207" spans="2:4" ht="17.25" customHeight="1" x14ac:dyDescent="0.25">
      <c r="B207" s="49">
        <v>44047</v>
      </c>
      <c r="C207" s="39">
        <v>309</v>
      </c>
      <c r="D207" s="39">
        <v>14020</v>
      </c>
    </row>
    <row r="208" spans="2:4" ht="17.25" customHeight="1" x14ac:dyDescent="0.25">
      <c r="B208" s="49">
        <v>44048</v>
      </c>
      <c r="C208" s="39">
        <v>263</v>
      </c>
      <c r="D208" s="39">
        <v>14283</v>
      </c>
    </row>
    <row r="209" spans="2:4" ht="17.25" customHeight="1" x14ac:dyDescent="0.25">
      <c r="B209" s="49">
        <v>44049</v>
      </c>
      <c r="C209" s="39">
        <v>360</v>
      </c>
      <c r="D209" s="39">
        <v>14643</v>
      </c>
    </row>
    <row r="210" spans="2:4" ht="17.25" customHeight="1" x14ac:dyDescent="0.25">
      <c r="B210" s="49">
        <v>44050</v>
      </c>
      <c r="C210" s="39">
        <v>461</v>
      </c>
      <c r="D210" s="39">
        <v>15104</v>
      </c>
    </row>
    <row r="211" spans="2:4" ht="17.25" customHeight="1" x14ac:dyDescent="0.25">
      <c r="B211" s="49">
        <v>44051</v>
      </c>
      <c r="C211" s="39">
        <v>429</v>
      </c>
      <c r="D211" s="39">
        <v>15533</v>
      </c>
    </row>
    <row r="212" spans="2:4" ht="17.25" customHeight="1" x14ac:dyDescent="0.25">
      <c r="B212" s="49">
        <v>44052</v>
      </c>
      <c r="C212" s="39">
        <v>331</v>
      </c>
      <c r="D212" s="39">
        <v>15864</v>
      </c>
    </row>
    <row r="213" spans="2:4" ht="17.25" customHeight="1" x14ac:dyDescent="0.25">
      <c r="B213" s="49">
        <v>44053</v>
      </c>
      <c r="C213" s="39">
        <v>197</v>
      </c>
      <c r="D213" s="39">
        <v>16061</v>
      </c>
    </row>
    <row r="214" spans="2:4" ht="17.25" customHeight="1" x14ac:dyDescent="0.25">
      <c r="B214" s="49">
        <v>44054</v>
      </c>
      <c r="C214" s="39">
        <v>188</v>
      </c>
      <c r="D214" s="39">
        <v>16249</v>
      </c>
    </row>
    <row r="215" spans="2:4" ht="17.25" customHeight="1" x14ac:dyDescent="0.25">
      <c r="B215" s="49">
        <v>44055</v>
      </c>
      <c r="C215" s="39">
        <v>222</v>
      </c>
      <c r="D215" s="39">
        <v>16471</v>
      </c>
    </row>
    <row r="216" spans="2:4" ht="17.25" customHeight="1" x14ac:dyDescent="0.25">
      <c r="B216" s="49">
        <v>44056</v>
      </c>
      <c r="C216" s="39">
        <v>206</v>
      </c>
      <c r="D216" s="39">
        <v>16677</v>
      </c>
    </row>
    <row r="217" spans="2:4" ht="17.25" customHeight="1" x14ac:dyDescent="0.25">
      <c r="B217" s="49">
        <v>44057</v>
      </c>
      <c r="C217" s="39">
        <v>389</v>
      </c>
      <c r="D217" s="39">
        <v>17066</v>
      </c>
    </row>
    <row r="218" spans="2:4" ht="17.25" customHeight="1" x14ac:dyDescent="0.25">
      <c r="B218" s="49">
        <v>44058</v>
      </c>
      <c r="C218" s="39">
        <v>385</v>
      </c>
      <c r="D218" s="39">
        <v>17451</v>
      </c>
    </row>
    <row r="219" spans="2:4" ht="17.25" customHeight="1" x14ac:dyDescent="0.25">
      <c r="B219" s="49">
        <v>44059</v>
      </c>
      <c r="C219" s="39">
        <v>260</v>
      </c>
      <c r="D219" s="39">
        <v>17711</v>
      </c>
    </row>
    <row r="220" spans="2:4" ht="17.25" customHeight="1" x14ac:dyDescent="0.25">
      <c r="B220" s="49">
        <v>44060</v>
      </c>
      <c r="C220" s="39">
        <v>161</v>
      </c>
      <c r="D220" s="39">
        <v>17872</v>
      </c>
    </row>
    <row r="221" spans="2:4" ht="17.25" customHeight="1" x14ac:dyDescent="0.25">
      <c r="B221" s="49">
        <v>44061</v>
      </c>
      <c r="C221" s="39">
        <v>207</v>
      </c>
      <c r="D221" s="39">
        <v>18079</v>
      </c>
    </row>
    <row r="222" spans="2:4" ht="17.25" customHeight="1" x14ac:dyDescent="0.25">
      <c r="B222" s="49">
        <v>44062</v>
      </c>
      <c r="C222" s="39">
        <v>186</v>
      </c>
      <c r="D222" s="39">
        <v>18265</v>
      </c>
    </row>
    <row r="223" spans="2:4" ht="17.25" customHeight="1" x14ac:dyDescent="0.25">
      <c r="B223" s="49">
        <v>44063</v>
      </c>
      <c r="C223" s="39">
        <v>339</v>
      </c>
      <c r="D223" s="39">
        <v>18604</v>
      </c>
    </row>
    <row r="224" spans="2:4" ht="17.25" customHeight="1" x14ac:dyDescent="0.25">
      <c r="B224" s="49">
        <v>44064</v>
      </c>
      <c r="C224" s="39">
        <v>258</v>
      </c>
      <c r="D224" s="39">
        <v>18862</v>
      </c>
    </row>
    <row r="225" spans="2:4" ht="17.25" customHeight="1" x14ac:dyDescent="0.25">
      <c r="B225" s="49">
        <v>44065</v>
      </c>
      <c r="C225" s="39">
        <v>256</v>
      </c>
      <c r="D225" s="39">
        <v>19118</v>
      </c>
    </row>
    <row r="226" spans="2:4" ht="17.25" customHeight="1" x14ac:dyDescent="0.25">
      <c r="B226" s="49">
        <v>44066</v>
      </c>
      <c r="C226" s="39">
        <v>212</v>
      </c>
      <c r="D226" s="39">
        <v>19330</v>
      </c>
    </row>
    <row r="227" spans="2:4" ht="17.25" customHeight="1" x14ac:dyDescent="0.25">
      <c r="B227" s="49">
        <v>44067</v>
      </c>
      <c r="C227" s="39">
        <v>95</v>
      </c>
      <c r="D227" s="39">
        <v>19425</v>
      </c>
    </row>
    <row r="228" spans="2:4" ht="17.25" customHeight="1" x14ac:dyDescent="0.25">
      <c r="B228" s="49">
        <v>44068</v>
      </c>
      <c r="C228" s="39">
        <v>182</v>
      </c>
      <c r="D228" s="39">
        <v>19607</v>
      </c>
    </row>
    <row r="229" spans="2:4" ht="17.25" customHeight="1" x14ac:dyDescent="0.25">
      <c r="B229" s="49">
        <v>44069</v>
      </c>
      <c r="C229" s="39">
        <v>236</v>
      </c>
      <c r="D229" s="39">
        <v>19843</v>
      </c>
    </row>
    <row r="230" spans="2:4" ht="17.25" customHeight="1" x14ac:dyDescent="0.25">
      <c r="B230" s="49">
        <v>44070</v>
      </c>
      <c r="C230" s="39">
        <v>250</v>
      </c>
      <c r="D230" s="39">
        <v>20093</v>
      </c>
    </row>
    <row r="231" spans="2:4" ht="17.25" customHeight="1" x14ac:dyDescent="0.25">
      <c r="B231" s="49">
        <v>44071</v>
      </c>
      <c r="C231" s="39">
        <v>226</v>
      </c>
      <c r="D231" s="39">
        <v>20319</v>
      </c>
    </row>
    <row r="232" spans="2:4" ht="17.25" customHeight="1" x14ac:dyDescent="0.25">
      <c r="B232" s="49">
        <v>44072</v>
      </c>
      <c r="C232" s="39">
        <v>247</v>
      </c>
      <c r="D232" s="39">
        <v>20566</v>
      </c>
    </row>
    <row r="233" spans="2:4" ht="17.25" customHeight="1" x14ac:dyDescent="0.25">
      <c r="B233" s="49">
        <v>44073</v>
      </c>
      <c r="C233" s="39">
        <v>148</v>
      </c>
      <c r="D233" s="39">
        <v>20714</v>
      </c>
    </row>
    <row r="234" spans="2:4" ht="17.25" customHeight="1" x14ac:dyDescent="0.25">
      <c r="B234" s="49">
        <v>44074</v>
      </c>
      <c r="C234" s="39">
        <v>100</v>
      </c>
      <c r="D234" s="39">
        <v>20814</v>
      </c>
    </row>
    <row r="235" spans="2:4" ht="17.25" customHeight="1" x14ac:dyDescent="0.25">
      <c r="B235" s="49">
        <v>44075</v>
      </c>
      <c r="C235" s="39">
        <v>170</v>
      </c>
      <c r="D235" s="39">
        <v>20984</v>
      </c>
    </row>
    <row r="236" spans="2:4" ht="17.25" customHeight="1" x14ac:dyDescent="0.25">
      <c r="B236" s="49">
        <v>44076</v>
      </c>
      <c r="C236" s="39">
        <v>141</v>
      </c>
      <c r="D236" s="39">
        <v>21125</v>
      </c>
    </row>
    <row r="237" spans="2:4" ht="17.25" customHeight="1" x14ac:dyDescent="0.25">
      <c r="B237" s="49">
        <v>44077</v>
      </c>
      <c r="C237" s="39">
        <v>211</v>
      </c>
      <c r="D237" s="39">
        <v>21336</v>
      </c>
    </row>
    <row r="238" spans="2:4" ht="17.25" customHeight="1" x14ac:dyDescent="0.25">
      <c r="B238" s="49">
        <v>44078</v>
      </c>
      <c r="C238" s="39">
        <v>136</v>
      </c>
      <c r="D238" s="39">
        <v>21472</v>
      </c>
    </row>
    <row r="239" spans="2:4" ht="17.25" customHeight="1" x14ac:dyDescent="0.25">
      <c r="B239" s="49">
        <v>44079</v>
      </c>
      <c r="C239" s="39">
        <v>181</v>
      </c>
      <c r="D239" s="39">
        <v>21653</v>
      </c>
    </row>
    <row r="240" spans="2:4" ht="17.25" customHeight="1" x14ac:dyDescent="0.25">
      <c r="B240" s="49">
        <v>44080</v>
      </c>
      <c r="C240" s="39">
        <v>116</v>
      </c>
      <c r="D240" s="39">
        <v>21769</v>
      </c>
    </row>
    <row r="241" spans="2:4" ht="17.25" customHeight="1" x14ac:dyDescent="0.25">
      <c r="B241" s="49">
        <v>44081</v>
      </c>
      <c r="C241" s="39">
        <v>76</v>
      </c>
      <c r="D241" s="39">
        <v>21845</v>
      </c>
    </row>
    <row r="242" spans="2:4" ht="17.25" customHeight="1" x14ac:dyDescent="0.25">
      <c r="B242" s="49">
        <v>44082</v>
      </c>
      <c r="C242" s="39">
        <v>170</v>
      </c>
      <c r="D242" s="39">
        <v>22015</v>
      </c>
    </row>
    <row r="243" spans="2:4" ht="17.25" customHeight="1" x14ac:dyDescent="0.25">
      <c r="B243" s="49">
        <v>44083</v>
      </c>
      <c r="C243" s="39">
        <v>149</v>
      </c>
      <c r="D243" s="39">
        <v>22164</v>
      </c>
    </row>
    <row r="244" spans="2:4" ht="17.25" customHeight="1" x14ac:dyDescent="0.25">
      <c r="B244" s="49">
        <v>44084</v>
      </c>
      <c r="C244" s="39">
        <v>276</v>
      </c>
      <c r="D244" s="39">
        <v>22440</v>
      </c>
    </row>
    <row r="245" spans="2:4" ht="17.25" customHeight="1" x14ac:dyDescent="0.25">
      <c r="B245" s="49">
        <v>44085</v>
      </c>
      <c r="C245" s="39">
        <v>187</v>
      </c>
      <c r="D245" s="39">
        <v>22627</v>
      </c>
    </row>
    <row r="246" spans="2:4" ht="17.25" customHeight="1" x14ac:dyDescent="0.25">
      <c r="B246" s="49">
        <v>44086</v>
      </c>
      <c r="C246" s="39">
        <v>226</v>
      </c>
      <c r="D246" s="39">
        <v>22853</v>
      </c>
    </row>
    <row r="247" spans="2:4" ht="17.25" customHeight="1" x14ac:dyDescent="0.25">
      <c r="B247" s="49">
        <v>44087</v>
      </c>
      <c r="C247" s="39">
        <v>146</v>
      </c>
      <c r="D247" s="39">
        <v>22999</v>
      </c>
    </row>
    <row r="248" spans="2:4" ht="17.25" customHeight="1" x14ac:dyDescent="0.25">
      <c r="B248" s="49">
        <v>44088</v>
      </c>
      <c r="C248" s="39">
        <v>80</v>
      </c>
      <c r="D248" s="39">
        <v>23079</v>
      </c>
    </row>
    <row r="249" spans="2:4" ht="17.25" customHeight="1" x14ac:dyDescent="0.25">
      <c r="B249" s="49">
        <v>44089</v>
      </c>
      <c r="C249" s="39">
        <v>191</v>
      </c>
      <c r="D249" s="39">
        <v>23270</v>
      </c>
    </row>
    <row r="250" spans="2:4" ht="17.25" customHeight="1" x14ac:dyDescent="0.25">
      <c r="B250" s="49">
        <v>44090</v>
      </c>
      <c r="C250" s="39">
        <v>163</v>
      </c>
      <c r="D250" s="39">
        <v>23433</v>
      </c>
    </row>
    <row r="251" spans="2:4" ht="17.25" customHeight="1" x14ac:dyDescent="0.25">
      <c r="B251" s="49">
        <v>44091</v>
      </c>
      <c r="C251" s="39">
        <v>171</v>
      </c>
      <c r="D251" s="39">
        <v>23604</v>
      </c>
    </row>
    <row r="252" spans="2:4" ht="17.25" customHeight="1" x14ac:dyDescent="0.25">
      <c r="B252" s="49">
        <v>44092</v>
      </c>
      <c r="C252" s="39">
        <v>220</v>
      </c>
      <c r="D252" s="39">
        <v>23824</v>
      </c>
    </row>
    <row r="253" spans="2:4" ht="17.25" customHeight="1" x14ac:dyDescent="0.25">
      <c r="B253" s="49">
        <v>44093</v>
      </c>
      <c r="C253" s="39">
        <v>218</v>
      </c>
      <c r="D253" s="39">
        <v>24042</v>
      </c>
    </row>
    <row r="254" spans="2:4" ht="17.25" customHeight="1" x14ac:dyDescent="0.25">
      <c r="B254" s="49">
        <v>44094</v>
      </c>
      <c r="C254" s="39">
        <v>162</v>
      </c>
      <c r="D254" s="39">
        <v>24204</v>
      </c>
    </row>
    <row r="255" spans="2:4" ht="17.25" customHeight="1" x14ac:dyDescent="0.25">
      <c r="B255" s="49">
        <v>44095</v>
      </c>
      <c r="C255" s="39">
        <v>97</v>
      </c>
      <c r="D255" s="39">
        <v>24301</v>
      </c>
    </row>
    <row r="256" spans="2:4" ht="17.25" customHeight="1" x14ac:dyDescent="0.25">
      <c r="B256" s="49">
        <v>44096</v>
      </c>
      <c r="C256" s="39">
        <v>88</v>
      </c>
      <c r="D256" s="39">
        <v>24389</v>
      </c>
    </row>
    <row r="257" spans="2:4" ht="17.25" customHeight="1" x14ac:dyDescent="0.25">
      <c r="B257" s="49">
        <v>44097</v>
      </c>
      <c r="C257" s="39">
        <v>59</v>
      </c>
      <c r="D257" s="39">
        <v>24448</v>
      </c>
    </row>
    <row r="258" spans="2:4" ht="17.25" customHeight="1" x14ac:dyDescent="0.25">
      <c r="B258" s="49">
        <v>44098</v>
      </c>
      <c r="C258" s="39">
        <v>193</v>
      </c>
      <c r="D258" s="39">
        <v>24641</v>
      </c>
    </row>
    <row r="259" spans="2:4" ht="17.25" customHeight="1" x14ac:dyDescent="0.25">
      <c r="B259" s="49">
        <v>44099</v>
      </c>
      <c r="C259" s="39">
        <v>195</v>
      </c>
      <c r="D259" s="39">
        <v>24836</v>
      </c>
    </row>
    <row r="260" spans="2:4" ht="17.25" customHeight="1" x14ac:dyDescent="0.25">
      <c r="B260" s="49">
        <v>44100</v>
      </c>
      <c r="C260" s="39">
        <v>269</v>
      </c>
      <c r="D260" s="39">
        <v>25105</v>
      </c>
    </row>
    <row r="261" spans="2:4" ht="17.25" customHeight="1" x14ac:dyDescent="0.25">
      <c r="B261" s="49">
        <v>44101</v>
      </c>
      <c r="C261" s="39">
        <v>144</v>
      </c>
      <c r="D261" s="39">
        <v>25249</v>
      </c>
    </row>
    <row r="262" spans="2:4" ht="17.25" customHeight="1" x14ac:dyDescent="0.25">
      <c r="B262" s="49">
        <v>44102</v>
      </c>
      <c r="C262" s="39">
        <v>78</v>
      </c>
      <c r="D262" s="39">
        <v>25327</v>
      </c>
    </row>
    <row r="263" spans="2:4" ht="17.25" customHeight="1" x14ac:dyDescent="0.25">
      <c r="B263" s="49">
        <v>44103</v>
      </c>
      <c r="C263" s="39">
        <v>211</v>
      </c>
      <c r="D263" s="39">
        <v>25538</v>
      </c>
    </row>
    <row r="264" spans="2:4" ht="17.25" customHeight="1" x14ac:dyDescent="0.25">
      <c r="B264" s="49">
        <v>44104</v>
      </c>
      <c r="C264" s="39">
        <v>194</v>
      </c>
      <c r="D264" s="39">
        <v>25732</v>
      </c>
    </row>
    <row r="265" spans="2:4" ht="17.25" customHeight="1" x14ac:dyDescent="0.25">
      <c r="B265" s="49">
        <v>44105</v>
      </c>
      <c r="C265" s="39">
        <v>234</v>
      </c>
      <c r="D265" s="39">
        <v>25966</v>
      </c>
    </row>
    <row r="266" spans="2:4" ht="17.25" customHeight="1" x14ac:dyDescent="0.25">
      <c r="B266" s="49">
        <v>44106</v>
      </c>
      <c r="C266" s="39">
        <v>196</v>
      </c>
      <c r="D266" s="39">
        <v>26162</v>
      </c>
    </row>
    <row r="267" spans="2:4" ht="17.25" customHeight="1" x14ac:dyDescent="0.25">
      <c r="B267" s="49">
        <v>44107</v>
      </c>
      <c r="C267" s="39">
        <v>205</v>
      </c>
      <c r="D267" s="39">
        <v>26367</v>
      </c>
    </row>
    <row r="268" spans="2:4" ht="17.25" customHeight="1" x14ac:dyDescent="0.25">
      <c r="B268" s="49">
        <v>44108</v>
      </c>
      <c r="C268" s="39">
        <v>107</v>
      </c>
      <c r="D268" s="39">
        <v>26474</v>
      </c>
    </row>
    <row r="269" spans="2:4" ht="17.25" customHeight="1" x14ac:dyDescent="0.25">
      <c r="B269" s="49">
        <v>44109</v>
      </c>
      <c r="C269" s="39">
        <v>65</v>
      </c>
      <c r="D269" s="39">
        <v>26539</v>
      </c>
    </row>
    <row r="270" spans="2:4" ht="17.25" customHeight="1" x14ac:dyDescent="0.25">
      <c r="B270" s="49">
        <v>44110</v>
      </c>
      <c r="C270" s="39">
        <v>176</v>
      </c>
      <c r="D270" s="39">
        <v>26715</v>
      </c>
    </row>
    <row r="271" spans="2:4" ht="17.25" customHeight="1" x14ac:dyDescent="0.25">
      <c r="B271" s="49">
        <v>44111</v>
      </c>
      <c r="C271" s="39">
        <v>140</v>
      </c>
      <c r="D271" s="39">
        <v>26855</v>
      </c>
    </row>
    <row r="272" spans="2:4" ht="17.25" customHeight="1" x14ac:dyDescent="0.25">
      <c r="B272" s="49">
        <v>44112</v>
      </c>
      <c r="C272" s="39">
        <v>248</v>
      </c>
      <c r="D272" s="39">
        <v>27103</v>
      </c>
    </row>
    <row r="273" spans="2:4" ht="17.25" customHeight="1" x14ac:dyDescent="0.25">
      <c r="B273" s="49">
        <v>44113</v>
      </c>
      <c r="C273" s="39">
        <v>203</v>
      </c>
      <c r="D273" s="39">
        <v>27306</v>
      </c>
    </row>
    <row r="274" spans="2:4" ht="17.25" customHeight="1" x14ac:dyDescent="0.25">
      <c r="B274" s="49">
        <v>44114</v>
      </c>
      <c r="C274" s="39">
        <v>248</v>
      </c>
      <c r="D274" s="39">
        <v>27554</v>
      </c>
    </row>
    <row r="275" spans="2:4" ht="17.25" customHeight="1" x14ac:dyDescent="0.25">
      <c r="B275" s="49">
        <v>44115</v>
      </c>
      <c r="C275" s="39">
        <v>146</v>
      </c>
      <c r="D275" s="39">
        <v>27700</v>
      </c>
    </row>
    <row r="276" spans="2:4" ht="17.25" customHeight="1" x14ac:dyDescent="0.25">
      <c r="B276" s="49">
        <v>44116</v>
      </c>
      <c r="C276" s="39">
        <v>78</v>
      </c>
      <c r="D276" s="39">
        <v>27778</v>
      </c>
    </row>
    <row r="277" spans="2:4" ht="17.25" customHeight="1" x14ac:dyDescent="0.25">
      <c r="B277" s="49">
        <v>44117</v>
      </c>
      <c r="C277" s="39">
        <v>166</v>
      </c>
      <c r="D277" s="39">
        <v>27944</v>
      </c>
    </row>
    <row r="278" spans="2:4" ht="17.25" customHeight="1" x14ac:dyDescent="0.25">
      <c r="B278" s="49">
        <v>44118</v>
      </c>
      <c r="C278" s="39">
        <v>177</v>
      </c>
      <c r="D278" s="39">
        <v>28121</v>
      </c>
    </row>
    <row r="279" spans="2:4" ht="17.25" customHeight="1" x14ac:dyDescent="0.25">
      <c r="B279" s="49">
        <v>44119</v>
      </c>
      <c r="C279" s="39">
        <v>284</v>
      </c>
      <c r="D279" s="39">
        <v>28405</v>
      </c>
    </row>
    <row r="280" spans="2:4" ht="17.25" customHeight="1" x14ac:dyDescent="0.25">
      <c r="B280" s="49">
        <v>44120</v>
      </c>
      <c r="C280" s="39">
        <v>183</v>
      </c>
      <c r="D280" s="39">
        <v>28588</v>
      </c>
    </row>
    <row r="281" spans="2:4" ht="17.25" customHeight="1" x14ac:dyDescent="0.25">
      <c r="B281" s="49">
        <v>44121</v>
      </c>
      <c r="C281" s="39">
        <v>235</v>
      </c>
      <c r="D281" s="39">
        <v>28823</v>
      </c>
    </row>
    <row r="282" spans="2:4" ht="17.25" customHeight="1" x14ac:dyDescent="0.25">
      <c r="B282" s="49">
        <v>44122</v>
      </c>
      <c r="C282" s="39">
        <v>132</v>
      </c>
      <c r="D282" s="39">
        <v>28955</v>
      </c>
    </row>
    <row r="283" spans="2:4" ht="17.25" customHeight="1" x14ac:dyDescent="0.25">
      <c r="B283" s="49">
        <v>44123</v>
      </c>
      <c r="C283" s="39">
        <v>78</v>
      </c>
      <c r="D283" s="39">
        <v>29033</v>
      </c>
    </row>
    <row r="284" spans="2:4" ht="17.25" customHeight="1" x14ac:dyDescent="0.25">
      <c r="B284" s="49">
        <v>44124</v>
      </c>
      <c r="C284" s="39">
        <v>139</v>
      </c>
      <c r="D284" s="39">
        <v>29172</v>
      </c>
    </row>
    <row r="285" spans="2:4" ht="17.25" customHeight="1" x14ac:dyDescent="0.25">
      <c r="B285" s="49">
        <v>44125</v>
      </c>
      <c r="C285" s="39">
        <v>145</v>
      </c>
      <c r="D285" s="39">
        <v>29317</v>
      </c>
    </row>
    <row r="286" spans="2:4" ht="17.25" customHeight="1" x14ac:dyDescent="0.25">
      <c r="B286" s="49">
        <v>44126</v>
      </c>
      <c r="C286" s="39">
        <v>185</v>
      </c>
      <c r="D286" s="39">
        <v>29502</v>
      </c>
    </row>
    <row r="287" spans="2:4" ht="17.25" customHeight="1" x14ac:dyDescent="0.25">
      <c r="B287" s="49">
        <v>44127</v>
      </c>
      <c r="C287" s="39">
        <v>186</v>
      </c>
      <c r="D287" s="39">
        <v>29688</v>
      </c>
    </row>
    <row r="288" spans="2:4" ht="17.25" customHeight="1" x14ac:dyDescent="0.25">
      <c r="B288" s="49">
        <v>44128</v>
      </c>
      <c r="C288" s="39">
        <v>201</v>
      </c>
      <c r="D288" s="39">
        <v>29889</v>
      </c>
    </row>
    <row r="289" spans="2:4" ht="17.25" customHeight="1" x14ac:dyDescent="0.25">
      <c r="B289" s="49">
        <v>44129</v>
      </c>
      <c r="C289" s="39">
        <v>124</v>
      </c>
      <c r="D289" s="39">
        <v>30013</v>
      </c>
    </row>
    <row r="290" spans="2:4" ht="17.25" customHeight="1" x14ac:dyDescent="0.25">
      <c r="B290" s="49">
        <v>44130</v>
      </c>
      <c r="C290" s="39">
        <v>102</v>
      </c>
      <c r="D290" s="39">
        <v>30115</v>
      </c>
    </row>
    <row r="291" spans="2:4" ht="17.25" customHeight="1" x14ac:dyDescent="0.25">
      <c r="B291" s="49">
        <v>44131</v>
      </c>
      <c r="C291" s="39">
        <v>158</v>
      </c>
      <c r="D291" s="39">
        <v>30273</v>
      </c>
    </row>
    <row r="292" spans="2:4" ht="17.25" customHeight="1" x14ac:dyDescent="0.25">
      <c r="B292" s="49">
        <v>44132</v>
      </c>
      <c r="C292" s="39">
        <v>171</v>
      </c>
      <c r="D292" s="39">
        <v>30444</v>
      </c>
    </row>
    <row r="293" spans="2:4" ht="17.25" customHeight="1" x14ac:dyDescent="0.25">
      <c r="B293" s="49">
        <v>44133</v>
      </c>
      <c r="C293" s="39">
        <v>220</v>
      </c>
      <c r="D293" s="39">
        <v>30664</v>
      </c>
    </row>
    <row r="294" spans="2:4" ht="17.25" customHeight="1" x14ac:dyDescent="0.25">
      <c r="B294" s="49">
        <v>44134</v>
      </c>
      <c r="C294" s="39">
        <v>203</v>
      </c>
      <c r="D294" s="39">
        <v>30867</v>
      </c>
    </row>
    <row r="295" spans="2:4" ht="17.25" customHeight="1" x14ac:dyDescent="0.25">
      <c r="B295" s="49">
        <v>44135</v>
      </c>
      <c r="C295" s="39">
        <v>215</v>
      </c>
      <c r="D295" s="39">
        <v>31082</v>
      </c>
    </row>
    <row r="296" spans="2:4" ht="17.25" customHeight="1" x14ac:dyDescent="0.25">
      <c r="B296" s="49">
        <v>44136</v>
      </c>
      <c r="C296" s="39">
        <v>116</v>
      </c>
      <c r="D296" s="39">
        <v>31198</v>
      </c>
    </row>
    <row r="297" spans="2:4" ht="17.25" customHeight="1" x14ac:dyDescent="0.25">
      <c r="B297" s="49">
        <v>44137</v>
      </c>
      <c r="C297" s="39">
        <v>87</v>
      </c>
      <c r="D297" s="39">
        <v>31285</v>
      </c>
    </row>
    <row r="298" spans="2:4" ht="17.25" customHeight="1" x14ac:dyDescent="0.25">
      <c r="B298" s="49">
        <v>44138</v>
      </c>
      <c r="C298" s="39">
        <v>209</v>
      </c>
      <c r="D298" s="39">
        <v>31494</v>
      </c>
    </row>
    <row r="299" spans="2:4" ht="17.25" customHeight="1" x14ac:dyDescent="0.25">
      <c r="B299" s="49">
        <v>44139</v>
      </c>
      <c r="C299" s="39">
        <v>122</v>
      </c>
      <c r="D299" s="39">
        <v>31616</v>
      </c>
    </row>
    <row r="300" spans="2:4" ht="17.25" customHeight="1" x14ac:dyDescent="0.25">
      <c r="B300" s="49">
        <v>44140</v>
      </c>
      <c r="C300" s="39">
        <v>269</v>
      </c>
      <c r="D300" s="39">
        <v>31885</v>
      </c>
    </row>
    <row r="301" spans="2:4" ht="17.25" customHeight="1" x14ac:dyDescent="0.25">
      <c r="B301" s="49">
        <v>44141</v>
      </c>
      <c r="C301" s="39">
        <v>242</v>
      </c>
      <c r="D301" s="39">
        <v>32127</v>
      </c>
    </row>
    <row r="302" spans="2:4" ht="17.25" customHeight="1" x14ac:dyDescent="0.25">
      <c r="B302" s="49">
        <v>44142</v>
      </c>
      <c r="C302" s="39">
        <v>294</v>
      </c>
      <c r="D302" s="39">
        <v>32421</v>
      </c>
    </row>
    <row r="303" spans="2:4" ht="17.25" customHeight="1" x14ac:dyDescent="0.25">
      <c r="B303" s="49">
        <v>44143</v>
      </c>
      <c r="C303" s="39">
        <v>189</v>
      </c>
      <c r="D303" s="39">
        <v>32610</v>
      </c>
    </row>
    <row r="304" spans="2:4" ht="17.25" customHeight="1" x14ac:dyDescent="0.25">
      <c r="B304" s="49">
        <v>44144</v>
      </c>
      <c r="C304" s="39">
        <v>156</v>
      </c>
      <c r="D304" s="39">
        <v>32766</v>
      </c>
    </row>
    <row r="305" spans="2:4" ht="17.25" customHeight="1" x14ac:dyDescent="0.25">
      <c r="B305" s="49">
        <v>44145</v>
      </c>
      <c r="C305" s="39">
        <v>293</v>
      </c>
      <c r="D305" s="39">
        <v>33059</v>
      </c>
    </row>
    <row r="306" spans="2:4" ht="17.25" customHeight="1" x14ac:dyDescent="0.25">
      <c r="B306" s="49">
        <v>44146</v>
      </c>
      <c r="C306" s="39">
        <v>316</v>
      </c>
      <c r="D306" s="39">
        <v>33375</v>
      </c>
    </row>
    <row r="307" spans="2:4" ht="17.25" customHeight="1" x14ac:dyDescent="0.25">
      <c r="B307" s="49">
        <v>44147</v>
      </c>
      <c r="C307" s="39">
        <v>392</v>
      </c>
      <c r="D307" s="39">
        <v>33767</v>
      </c>
    </row>
    <row r="308" spans="2:4" ht="17.25" customHeight="1" x14ac:dyDescent="0.25">
      <c r="B308" s="49">
        <v>44148</v>
      </c>
      <c r="C308" s="39">
        <v>374</v>
      </c>
      <c r="D308" s="39">
        <v>34141</v>
      </c>
    </row>
    <row r="309" spans="2:4" ht="17.25" customHeight="1" x14ac:dyDescent="0.25">
      <c r="B309" s="49">
        <v>44149</v>
      </c>
      <c r="C309" s="39">
        <v>352</v>
      </c>
      <c r="D309" s="39">
        <v>34493</v>
      </c>
    </row>
    <row r="310" spans="2:4" ht="17.25" customHeight="1" x14ac:dyDescent="0.25">
      <c r="B310" s="49">
        <v>44150</v>
      </c>
      <c r="C310" s="39">
        <v>255</v>
      </c>
      <c r="D310" s="39">
        <v>34748</v>
      </c>
    </row>
    <row r="311" spans="2:4" ht="17.25" customHeight="1" x14ac:dyDescent="0.25">
      <c r="B311" s="49">
        <v>44151</v>
      </c>
      <c r="C311" s="39">
        <v>180</v>
      </c>
      <c r="D311" s="39">
        <v>34928</v>
      </c>
    </row>
    <row r="312" spans="2:4" ht="17.25" customHeight="1" x14ac:dyDescent="0.25">
      <c r="B312" s="49">
        <v>44152</v>
      </c>
      <c r="C312" s="39">
        <v>298</v>
      </c>
      <c r="D312" s="39">
        <v>35226</v>
      </c>
    </row>
    <row r="313" spans="2:4" ht="17.25" customHeight="1" x14ac:dyDescent="0.25">
      <c r="B313" s="49">
        <v>44153</v>
      </c>
      <c r="C313" s="39">
        <v>486</v>
      </c>
      <c r="D313" s="39">
        <v>35712</v>
      </c>
    </row>
    <row r="314" spans="2:4" ht="17.25" customHeight="1" x14ac:dyDescent="0.25">
      <c r="B314" s="49">
        <v>44154</v>
      </c>
      <c r="C314" s="39">
        <v>531</v>
      </c>
      <c r="D314" s="39">
        <v>36243</v>
      </c>
    </row>
    <row r="315" spans="2:4" ht="17.25" customHeight="1" x14ac:dyDescent="0.25">
      <c r="B315" s="49">
        <v>44155</v>
      </c>
      <c r="C315" s="39">
        <v>522</v>
      </c>
      <c r="D315" s="39">
        <v>36765</v>
      </c>
    </row>
    <row r="316" spans="2:4" ht="17.25" customHeight="1" x14ac:dyDescent="0.25">
      <c r="B316" s="49">
        <v>44156</v>
      </c>
      <c r="C316" s="39">
        <v>539</v>
      </c>
      <c r="D316" s="39">
        <v>37304</v>
      </c>
    </row>
    <row r="317" spans="2:4" ht="17.25" customHeight="1" x14ac:dyDescent="0.25">
      <c r="B317" s="49">
        <v>44157</v>
      </c>
      <c r="C317" s="39">
        <v>390</v>
      </c>
      <c r="D317" s="39">
        <v>37694</v>
      </c>
    </row>
    <row r="318" spans="2:4" ht="17.25" customHeight="1" x14ac:dyDescent="0.25">
      <c r="B318" s="49">
        <v>44158</v>
      </c>
      <c r="C318" s="39">
        <v>315</v>
      </c>
      <c r="D318" s="39">
        <v>38009</v>
      </c>
    </row>
    <row r="319" spans="2:4" ht="17.25" customHeight="1" x14ac:dyDescent="0.25">
      <c r="B319" s="49">
        <v>44159</v>
      </c>
      <c r="C319" s="39">
        <v>188</v>
      </c>
      <c r="D319" s="39">
        <v>38197</v>
      </c>
    </row>
    <row r="320" spans="2:4" ht="17.25" customHeight="1" x14ac:dyDescent="0.25">
      <c r="B320" s="49">
        <v>44160</v>
      </c>
      <c r="C320" s="39">
        <v>402</v>
      </c>
      <c r="D320" s="39">
        <v>38599</v>
      </c>
    </row>
    <row r="321" spans="2:4" ht="17.25" customHeight="1" x14ac:dyDescent="0.25">
      <c r="B321" s="49">
        <v>44161</v>
      </c>
      <c r="C321" s="39">
        <v>482</v>
      </c>
      <c r="D321" s="39">
        <v>39081</v>
      </c>
    </row>
    <row r="322" spans="2:4" ht="17.25" customHeight="1" x14ac:dyDescent="0.25">
      <c r="B322" s="49">
        <v>44162</v>
      </c>
      <c r="C322" s="39">
        <v>570</v>
      </c>
      <c r="D322" s="39">
        <v>39651</v>
      </c>
    </row>
    <row r="323" spans="2:4" ht="17.25" customHeight="1" x14ac:dyDescent="0.25">
      <c r="B323" s="49">
        <v>44163</v>
      </c>
      <c r="C323" s="39">
        <v>561</v>
      </c>
      <c r="D323" s="39">
        <v>40212</v>
      </c>
    </row>
    <row r="324" spans="2:4" ht="17.25" customHeight="1" x14ac:dyDescent="0.25">
      <c r="B324" s="49">
        <v>44164</v>
      </c>
      <c r="C324" s="39">
        <v>419</v>
      </c>
      <c r="D324" s="39">
        <v>40631</v>
      </c>
    </row>
    <row r="325" spans="2:4" ht="17.25" customHeight="1" x14ac:dyDescent="0.25">
      <c r="B325" s="49">
        <v>44165</v>
      </c>
      <c r="C325" s="39">
        <v>312</v>
      </c>
      <c r="D325" s="39">
        <v>40943</v>
      </c>
    </row>
    <row r="326" spans="2:4" ht="17.25" customHeight="1" x14ac:dyDescent="0.25">
      <c r="B326" s="49">
        <v>44166</v>
      </c>
      <c r="C326" s="39">
        <v>370</v>
      </c>
      <c r="D326" s="39">
        <v>41313</v>
      </c>
    </row>
    <row r="327" spans="2:4" ht="17.25" customHeight="1" x14ac:dyDescent="0.25">
      <c r="B327" s="49">
        <v>44167</v>
      </c>
      <c r="C327" s="39">
        <v>501</v>
      </c>
      <c r="D327" s="39">
        <v>41814</v>
      </c>
    </row>
    <row r="328" spans="2:4" ht="17.25" customHeight="1" x14ac:dyDescent="0.25">
      <c r="B328" s="49">
        <v>44168</v>
      </c>
      <c r="C328" s="39">
        <v>532</v>
      </c>
      <c r="D328" s="39">
        <v>42346</v>
      </c>
    </row>
    <row r="329" spans="2:4" ht="17.25" customHeight="1" x14ac:dyDescent="0.25">
      <c r="B329" s="49">
        <v>44169</v>
      </c>
      <c r="C329" s="39">
        <v>459</v>
      </c>
      <c r="D329" s="39">
        <v>42805</v>
      </c>
    </row>
    <row r="330" spans="2:4" ht="17.25" customHeight="1" x14ac:dyDescent="0.25">
      <c r="B330" s="49">
        <v>44170</v>
      </c>
      <c r="C330" s="39">
        <v>584</v>
      </c>
      <c r="D330" s="39">
        <v>43389</v>
      </c>
    </row>
    <row r="331" spans="2:4" ht="17.25" customHeight="1" x14ac:dyDescent="0.25">
      <c r="B331" s="49">
        <v>44171</v>
      </c>
      <c r="C331" s="39">
        <v>328</v>
      </c>
      <c r="D331" s="39">
        <v>43717</v>
      </c>
    </row>
    <row r="332" spans="2:4" ht="17.25" customHeight="1" x14ac:dyDescent="0.25">
      <c r="B332" s="49">
        <v>44172</v>
      </c>
      <c r="C332" s="39">
        <v>301</v>
      </c>
      <c r="D332" s="39">
        <v>44018</v>
      </c>
    </row>
    <row r="333" spans="2:4" ht="17.25" customHeight="1" x14ac:dyDescent="0.25">
      <c r="B333" s="49">
        <v>44173</v>
      </c>
      <c r="C333" s="39">
        <v>354</v>
      </c>
      <c r="D333" s="39">
        <v>44372</v>
      </c>
    </row>
    <row r="334" spans="2:4" ht="17.25" customHeight="1" x14ac:dyDescent="0.25">
      <c r="B334" s="49">
        <v>44174</v>
      </c>
      <c r="C334" s="39">
        <v>574</v>
      </c>
      <c r="D334" s="39">
        <v>44946</v>
      </c>
    </row>
    <row r="335" spans="2:4" ht="17.25" customHeight="1" x14ac:dyDescent="0.25">
      <c r="B335" s="49">
        <v>44175</v>
      </c>
      <c r="C335" s="39">
        <v>601</v>
      </c>
      <c r="D335" s="39">
        <v>45547</v>
      </c>
    </row>
    <row r="336" spans="2:4" ht="17.25" customHeight="1" x14ac:dyDescent="0.25">
      <c r="B336" s="49">
        <v>44176</v>
      </c>
      <c r="C336" s="39">
        <v>596</v>
      </c>
      <c r="D336" s="39">
        <v>46143</v>
      </c>
    </row>
    <row r="337" spans="2:4" ht="17.25" customHeight="1" x14ac:dyDescent="0.25">
      <c r="B337" s="49">
        <v>44177</v>
      </c>
      <c r="C337" s="39">
        <v>621</v>
      </c>
      <c r="D337" s="39">
        <v>46764</v>
      </c>
    </row>
    <row r="338" spans="2:4" ht="17.25" customHeight="1" x14ac:dyDescent="0.25">
      <c r="B338" s="49">
        <v>44178</v>
      </c>
      <c r="C338" s="39">
        <v>481</v>
      </c>
      <c r="D338" s="39">
        <v>47245</v>
      </c>
    </row>
    <row r="339" spans="2:4" ht="17.25" customHeight="1" x14ac:dyDescent="0.25">
      <c r="B339" s="49">
        <v>44179</v>
      </c>
      <c r="C339" s="39">
        <v>305</v>
      </c>
      <c r="D339" s="39">
        <v>47550</v>
      </c>
    </row>
    <row r="340" spans="2:4" ht="17.25" customHeight="1" x14ac:dyDescent="0.25">
      <c r="B340" s="49">
        <v>44180</v>
      </c>
      <c r="C340" s="39">
        <v>457</v>
      </c>
      <c r="D340" s="39">
        <v>48007</v>
      </c>
    </row>
    <row r="341" spans="2:4" ht="17.25" customHeight="1" x14ac:dyDescent="0.25">
      <c r="B341" s="49">
        <v>44181</v>
      </c>
      <c r="C341" s="39">
        <v>681</v>
      </c>
      <c r="D341" s="39">
        <v>48688</v>
      </c>
    </row>
    <row r="342" spans="2:4" ht="17.25" customHeight="1" x14ac:dyDescent="0.25">
      <c r="B342" s="49">
        <v>44182</v>
      </c>
      <c r="C342" s="39">
        <v>822</v>
      </c>
      <c r="D342" s="39">
        <v>49510</v>
      </c>
    </row>
    <row r="343" spans="2:4" ht="17.25" customHeight="1" x14ac:dyDescent="0.25">
      <c r="B343" s="49">
        <v>44183</v>
      </c>
      <c r="C343" s="39">
        <v>664</v>
      </c>
      <c r="D343" s="39">
        <v>50174</v>
      </c>
    </row>
    <row r="344" spans="2:4" ht="17.25" customHeight="1" x14ac:dyDescent="0.25">
      <c r="B344" s="49">
        <v>44184</v>
      </c>
      <c r="C344" s="39">
        <v>736</v>
      </c>
      <c r="D344" s="39">
        <v>50910</v>
      </c>
    </row>
    <row r="345" spans="2:4" ht="17.25" customHeight="1" x14ac:dyDescent="0.25">
      <c r="B345" s="49">
        <v>44185</v>
      </c>
      <c r="C345" s="39">
        <v>556</v>
      </c>
      <c r="D345" s="39">
        <v>51466</v>
      </c>
    </row>
    <row r="346" spans="2:4" ht="17.25" customHeight="1" x14ac:dyDescent="0.25">
      <c r="B346" s="49">
        <v>44186</v>
      </c>
      <c r="C346" s="39">
        <v>397</v>
      </c>
      <c r="D346" s="39">
        <v>51863</v>
      </c>
    </row>
    <row r="347" spans="2:4" ht="17.25" customHeight="1" x14ac:dyDescent="0.25">
      <c r="B347" s="49">
        <v>44187</v>
      </c>
      <c r="C347" s="39">
        <v>570</v>
      </c>
      <c r="D347" s="39">
        <v>52433</v>
      </c>
    </row>
    <row r="348" spans="2:4" ht="17.25" customHeight="1" x14ac:dyDescent="0.25">
      <c r="B348" s="49">
        <v>44188</v>
      </c>
      <c r="C348" s="39">
        <v>758</v>
      </c>
      <c r="D348" s="39">
        <v>53191</v>
      </c>
    </row>
    <row r="349" spans="2:4" ht="17.25" customHeight="1" x14ac:dyDescent="0.25">
      <c r="B349" s="49">
        <v>44189</v>
      </c>
      <c r="C349" s="39">
        <v>895</v>
      </c>
      <c r="D349" s="39">
        <v>54086</v>
      </c>
    </row>
    <row r="350" spans="2:4" ht="17.25" customHeight="1" x14ac:dyDescent="0.25">
      <c r="B350" s="49">
        <v>44190</v>
      </c>
      <c r="C350" s="39">
        <v>890</v>
      </c>
      <c r="D350" s="39">
        <v>54976</v>
      </c>
    </row>
    <row r="351" spans="2:4" ht="17.25" customHeight="1" x14ac:dyDescent="0.25">
      <c r="B351" s="49">
        <v>44191</v>
      </c>
      <c r="C351" s="39">
        <v>954</v>
      </c>
      <c r="D351" s="39">
        <v>55930</v>
      </c>
    </row>
    <row r="352" spans="2:4" ht="17.25" customHeight="1" x14ac:dyDescent="0.25">
      <c r="B352" s="49">
        <v>44192</v>
      </c>
      <c r="C352" s="39">
        <v>708</v>
      </c>
      <c r="D352" s="39">
        <v>56638</v>
      </c>
    </row>
    <row r="353" spans="2:4" ht="17.25" customHeight="1" x14ac:dyDescent="0.25">
      <c r="B353" s="49">
        <v>44193</v>
      </c>
      <c r="C353" s="39">
        <v>491</v>
      </c>
      <c r="D353" s="39">
        <v>57129</v>
      </c>
    </row>
    <row r="354" spans="2:4" ht="17.25" customHeight="1" x14ac:dyDescent="0.25">
      <c r="B354" s="49">
        <v>44194</v>
      </c>
      <c r="C354" s="39">
        <v>869</v>
      </c>
      <c r="D354" s="39">
        <v>57998</v>
      </c>
    </row>
    <row r="355" spans="2:4" ht="17.25" customHeight="1" x14ac:dyDescent="0.25">
      <c r="B355" s="49">
        <v>44195</v>
      </c>
      <c r="C355" s="39">
        <v>961</v>
      </c>
      <c r="D355" s="39">
        <v>58959</v>
      </c>
    </row>
    <row r="356" spans="2:4" ht="17.25" customHeight="1" x14ac:dyDescent="0.25">
      <c r="B356" s="49">
        <v>44196</v>
      </c>
      <c r="C356" s="39">
        <v>1353</v>
      </c>
      <c r="D356" s="39">
        <v>60312</v>
      </c>
    </row>
    <row r="357" spans="2:4" ht="17.25" customHeight="1" x14ac:dyDescent="0.25">
      <c r="B357" s="49">
        <v>44197</v>
      </c>
      <c r="C357" s="39">
        <v>793</v>
      </c>
      <c r="D357" s="39">
        <v>61105</v>
      </c>
    </row>
    <row r="358" spans="2:4" ht="17.25" customHeight="1" x14ac:dyDescent="0.25">
      <c r="B358" s="49">
        <v>44198</v>
      </c>
      <c r="C358" s="39">
        <v>829</v>
      </c>
      <c r="D358" s="39">
        <v>61934</v>
      </c>
    </row>
    <row r="359" spans="2:4" ht="17.25" customHeight="1" x14ac:dyDescent="0.25">
      <c r="B359" s="49">
        <v>44199</v>
      </c>
      <c r="C359" s="39">
        <v>826</v>
      </c>
      <c r="D359" s="39">
        <v>62760</v>
      </c>
    </row>
    <row r="360" spans="2:4" ht="17.25" customHeight="1" x14ac:dyDescent="0.25">
      <c r="B360" s="49">
        <v>44200</v>
      </c>
      <c r="C360" s="39">
        <v>905</v>
      </c>
      <c r="D360" s="39">
        <v>63665</v>
      </c>
    </row>
    <row r="361" spans="2:4" ht="17.25" customHeight="1" x14ac:dyDescent="0.25">
      <c r="B361" s="49">
        <v>44201</v>
      </c>
      <c r="C361" s="39">
        <v>1315</v>
      </c>
      <c r="D361" s="39">
        <v>64980</v>
      </c>
    </row>
    <row r="362" spans="2:4" ht="17.25" customHeight="1" x14ac:dyDescent="0.25">
      <c r="B362" s="49">
        <v>44202</v>
      </c>
      <c r="C362" s="39">
        <v>1640</v>
      </c>
      <c r="D362" s="39">
        <v>66620</v>
      </c>
    </row>
    <row r="363" spans="2:4" ht="17.25" customHeight="1" x14ac:dyDescent="0.25">
      <c r="B363" s="49">
        <v>44203</v>
      </c>
      <c r="C363" s="39">
        <v>2520</v>
      </c>
      <c r="D363" s="39">
        <v>69140</v>
      </c>
    </row>
    <row r="364" spans="2:4" ht="17.25" customHeight="1" x14ac:dyDescent="0.25">
      <c r="B364" s="49">
        <v>44204</v>
      </c>
      <c r="C364" s="39">
        <v>2459</v>
      </c>
      <c r="D364" s="39">
        <v>71599</v>
      </c>
    </row>
    <row r="365" spans="2:4" ht="17.25" customHeight="1" x14ac:dyDescent="0.25">
      <c r="B365" s="49">
        <v>44205</v>
      </c>
      <c r="C365" s="39">
        <v>2332</v>
      </c>
      <c r="D365" s="39">
        <v>73931</v>
      </c>
    </row>
    <row r="366" spans="2:4" ht="17.25" customHeight="1" x14ac:dyDescent="0.25">
      <c r="B366" s="49">
        <v>44206</v>
      </c>
      <c r="C366" s="39">
        <v>1510</v>
      </c>
      <c r="D366" s="39">
        <v>75441</v>
      </c>
    </row>
    <row r="367" spans="2:4" ht="17.25" customHeight="1" x14ac:dyDescent="0.25">
      <c r="B367" s="49">
        <v>44207</v>
      </c>
      <c r="C367" s="39">
        <v>1252</v>
      </c>
      <c r="D367" s="39">
        <v>76693</v>
      </c>
    </row>
    <row r="368" spans="2:4" ht="17.25" customHeight="1" x14ac:dyDescent="0.25">
      <c r="B368" s="49">
        <v>44208</v>
      </c>
      <c r="C368" s="39">
        <v>1025</v>
      </c>
      <c r="D368" s="39">
        <v>77718</v>
      </c>
    </row>
    <row r="369" spans="2:4" ht="17.25" customHeight="1" x14ac:dyDescent="0.25">
      <c r="B369" s="49">
        <v>44209</v>
      </c>
      <c r="C369" s="39">
        <v>1480</v>
      </c>
      <c r="D369" s="39">
        <v>79198</v>
      </c>
    </row>
    <row r="370" spans="2:4" ht="17.25" customHeight="1" x14ac:dyDescent="0.25">
      <c r="B370" s="49">
        <v>44210</v>
      </c>
      <c r="C370" s="39">
        <v>1552</v>
      </c>
      <c r="D370" s="39">
        <v>80750</v>
      </c>
    </row>
    <row r="371" spans="2:4" ht="17.25" customHeight="1" x14ac:dyDescent="0.25">
      <c r="B371" s="49">
        <v>44211</v>
      </c>
      <c r="C371" s="39">
        <v>2044</v>
      </c>
      <c r="D371" s="39">
        <v>82794</v>
      </c>
    </row>
    <row r="372" spans="2:4" ht="17.25" customHeight="1" x14ac:dyDescent="0.25">
      <c r="B372" s="49">
        <v>44212</v>
      </c>
      <c r="C372" s="39">
        <v>1839</v>
      </c>
      <c r="D372" s="39">
        <v>84633</v>
      </c>
    </row>
    <row r="373" spans="2:4" ht="17.25" customHeight="1" x14ac:dyDescent="0.25">
      <c r="B373" s="49">
        <v>44213</v>
      </c>
      <c r="C373" s="39">
        <v>1595</v>
      </c>
      <c r="D373" s="39">
        <v>86228</v>
      </c>
    </row>
    <row r="374" spans="2:4" ht="17.25" customHeight="1" x14ac:dyDescent="0.25">
      <c r="B374" s="49">
        <v>44214</v>
      </c>
      <c r="C374" s="39">
        <v>1217</v>
      </c>
      <c r="D374" s="39">
        <v>87445</v>
      </c>
    </row>
    <row r="375" spans="2:4" ht="17.25" customHeight="1" x14ac:dyDescent="0.25">
      <c r="B375" s="49">
        <v>44215</v>
      </c>
      <c r="C375" s="39">
        <v>1253</v>
      </c>
      <c r="D375" s="39">
        <v>88698</v>
      </c>
    </row>
    <row r="376" spans="2:4" ht="17.25" customHeight="1" x14ac:dyDescent="0.25">
      <c r="B376" s="49">
        <v>44216</v>
      </c>
      <c r="C376" s="39">
        <v>1286</v>
      </c>
      <c r="D376" s="39">
        <v>89984</v>
      </c>
    </row>
    <row r="377" spans="2:4" ht="17.25" customHeight="1" x14ac:dyDescent="0.25">
      <c r="B377" s="49">
        <v>44217</v>
      </c>
      <c r="C377" s="39">
        <v>1485</v>
      </c>
      <c r="D377" s="39">
        <v>91469</v>
      </c>
    </row>
    <row r="378" spans="2:4" ht="17.25" customHeight="1" x14ac:dyDescent="0.25">
      <c r="B378" s="49">
        <v>44218</v>
      </c>
      <c r="C378" s="39">
        <v>1184</v>
      </c>
      <c r="D378" s="39">
        <v>92653</v>
      </c>
    </row>
    <row r="379" spans="2:4" ht="17.25" customHeight="1" x14ac:dyDescent="0.25">
      <c r="B379" s="49">
        <v>44219</v>
      </c>
      <c r="C379" s="39">
        <v>1079</v>
      </c>
      <c r="D379" s="39">
        <v>93732</v>
      </c>
    </row>
    <row r="380" spans="2:4" ht="17.25" customHeight="1" x14ac:dyDescent="0.25">
      <c r="B380" s="49">
        <v>44220</v>
      </c>
      <c r="C380" s="39">
        <v>986</v>
      </c>
      <c r="D380" s="39">
        <v>94718</v>
      </c>
    </row>
    <row r="381" spans="2:4" ht="17.25" customHeight="1" x14ac:dyDescent="0.25">
      <c r="B381" s="49">
        <v>44221</v>
      </c>
      <c r="C381" s="39">
        <v>619</v>
      </c>
      <c r="D381" s="39">
        <v>95337</v>
      </c>
    </row>
    <row r="382" spans="2:4" ht="17.25" customHeight="1" x14ac:dyDescent="0.25">
      <c r="B382" s="49">
        <v>44222</v>
      </c>
      <c r="C382" s="39">
        <v>1026</v>
      </c>
      <c r="D382" s="39">
        <v>96363</v>
      </c>
    </row>
    <row r="383" spans="2:4" ht="17.25" customHeight="1" x14ac:dyDescent="0.25">
      <c r="B383" s="49">
        <v>44223</v>
      </c>
      <c r="C383" s="39">
        <v>976</v>
      </c>
      <c r="D383" s="39">
        <v>97339</v>
      </c>
    </row>
    <row r="384" spans="2:4" ht="17.25" customHeight="1" x14ac:dyDescent="0.25">
      <c r="B384" s="49">
        <v>44224</v>
      </c>
      <c r="C384" s="39">
        <v>1065</v>
      </c>
      <c r="D384" s="39">
        <v>98404</v>
      </c>
    </row>
    <row r="385" spans="2:4" ht="17.25" customHeight="1" x14ac:dyDescent="0.25">
      <c r="B385" s="49">
        <v>44225</v>
      </c>
      <c r="C385" s="39">
        <v>871</v>
      </c>
      <c r="D385" s="39">
        <v>99275</v>
      </c>
    </row>
    <row r="386" spans="2:4" ht="17.25" customHeight="1" x14ac:dyDescent="0.25">
      <c r="B386" s="49">
        <v>44226</v>
      </c>
      <c r="C386" s="39">
        <v>770</v>
      </c>
      <c r="D386" s="39">
        <v>100045</v>
      </c>
    </row>
    <row r="387" spans="2:4" ht="17.25" customHeight="1" x14ac:dyDescent="0.25">
      <c r="B387" s="49">
        <v>44227</v>
      </c>
      <c r="C387" s="39">
        <v>634</v>
      </c>
      <c r="D387" s="39">
        <v>100679</v>
      </c>
    </row>
    <row r="388" spans="2:4" ht="17.25" customHeight="1" x14ac:dyDescent="0.25">
      <c r="B388" s="49">
        <v>44228</v>
      </c>
      <c r="C388" s="39">
        <v>393</v>
      </c>
      <c r="D388" s="39">
        <v>101072</v>
      </c>
    </row>
    <row r="389" spans="2:4" ht="17.25" customHeight="1" x14ac:dyDescent="0.25">
      <c r="B389" s="49">
        <v>44229</v>
      </c>
      <c r="C389" s="39">
        <v>556</v>
      </c>
      <c r="D389" s="39">
        <v>101628</v>
      </c>
    </row>
    <row r="390" spans="2:4" ht="17.25" customHeight="1" x14ac:dyDescent="0.25">
      <c r="B390" s="49">
        <v>44230</v>
      </c>
      <c r="C390" s="39">
        <v>676</v>
      </c>
      <c r="D390" s="39">
        <v>102304</v>
      </c>
    </row>
    <row r="391" spans="2:4" ht="17.25" customHeight="1" x14ac:dyDescent="0.25">
      <c r="B391" s="49">
        <v>44231</v>
      </c>
      <c r="C391" s="39">
        <v>734</v>
      </c>
      <c r="D391" s="39">
        <v>103038</v>
      </c>
    </row>
    <row r="392" spans="2:4" ht="17.25" customHeight="1" x14ac:dyDescent="0.25">
      <c r="B392" s="49">
        <v>44232</v>
      </c>
      <c r="C392" s="39">
        <v>577</v>
      </c>
      <c r="D392" s="39">
        <v>103615</v>
      </c>
    </row>
    <row r="393" spans="2:4" ht="17.25" customHeight="1" x14ac:dyDescent="0.25">
      <c r="B393" s="49">
        <v>44233</v>
      </c>
      <c r="C393" s="39">
        <v>639</v>
      </c>
      <c r="D393" s="39">
        <v>104254</v>
      </c>
    </row>
    <row r="394" spans="2:4" ht="17.25" customHeight="1" x14ac:dyDescent="0.25">
      <c r="B394" s="49">
        <v>44234</v>
      </c>
      <c r="C394" s="39">
        <v>429</v>
      </c>
      <c r="D394" s="39">
        <v>104683</v>
      </c>
    </row>
    <row r="395" spans="2:4" ht="17.25" customHeight="1" x14ac:dyDescent="0.25">
      <c r="B395" s="49">
        <v>44235</v>
      </c>
      <c r="C395" s="39">
        <v>276</v>
      </c>
      <c r="D395" s="39">
        <v>104959</v>
      </c>
    </row>
    <row r="396" spans="2:4" ht="17.25" customHeight="1" x14ac:dyDescent="0.25">
      <c r="B396" s="49">
        <v>44236</v>
      </c>
      <c r="C396" s="39">
        <v>412</v>
      </c>
      <c r="D396" s="39">
        <v>105371</v>
      </c>
    </row>
    <row r="397" spans="2:4" ht="17.25" customHeight="1" x14ac:dyDescent="0.25">
      <c r="B397" s="49">
        <v>44237</v>
      </c>
      <c r="C397" s="39">
        <v>491</v>
      </c>
      <c r="D397" s="39">
        <v>105862</v>
      </c>
    </row>
    <row r="398" spans="2:4" ht="17.25" customHeight="1" x14ac:dyDescent="0.25">
      <c r="B398" s="49">
        <v>44238</v>
      </c>
      <c r="C398" s="39">
        <v>434</v>
      </c>
      <c r="D398" s="39">
        <v>106296</v>
      </c>
    </row>
    <row r="399" spans="2:4" ht="17.25" customHeight="1" x14ac:dyDescent="0.25">
      <c r="B399" s="49">
        <v>44239</v>
      </c>
      <c r="C399" s="39">
        <v>307</v>
      </c>
      <c r="D399" s="39">
        <v>106603</v>
      </c>
    </row>
    <row r="400" spans="2:4" ht="17.25" customHeight="1" x14ac:dyDescent="0.25">
      <c r="B400" s="49">
        <v>44240</v>
      </c>
      <c r="C400" s="39">
        <v>369</v>
      </c>
      <c r="D400" s="39">
        <v>106972</v>
      </c>
    </row>
    <row r="401" spans="2:4" ht="17.25" customHeight="1" x14ac:dyDescent="0.25">
      <c r="B401" s="49">
        <v>44241</v>
      </c>
      <c r="C401" s="39">
        <v>371</v>
      </c>
      <c r="D401" s="39">
        <v>107343</v>
      </c>
    </row>
    <row r="402" spans="2:4" ht="17.25" customHeight="1" x14ac:dyDescent="0.25">
      <c r="B402" s="49">
        <v>44242</v>
      </c>
      <c r="C402" s="39">
        <v>266</v>
      </c>
      <c r="D402" s="39">
        <v>107609</v>
      </c>
    </row>
    <row r="403" spans="2:4" ht="17.25" customHeight="1" x14ac:dyDescent="0.25">
      <c r="B403" s="49">
        <v>44243</v>
      </c>
      <c r="C403" s="39">
        <v>350</v>
      </c>
      <c r="D403" s="39">
        <v>107959</v>
      </c>
    </row>
    <row r="404" spans="2:4" ht="17.25" customHeight="1" x14ac:dyDescent="0.25">
      <c r="B404" s="49">
        <v>44244</v>
      </c>
      <c r="C404" s="39">
        <v>378</v>
      </c>
      <c r="D404" s="39">
        <v>108337</v>
      </c>
    </row>
    <row r="405" spans="2:4" ht="17.25" customHeight="1" x14ac:dyDescent="0.25">
      <c r="B405" s="49">
        <v>44245</v>
      </c>
      <c r="C405" s="39">
        <v>445</v>
      </c>
      <c r="D405" s="39">
        <v>108782</v>
      </c>
    </row>
    <row r="406" spans="2:4" ht="17.25" customHeight="1" x14ac:dyDescent="0.25">
      <c r="B406" s="49">
        <v>44246</v>
      </c>
      <c r="C406" s="39">
        <v>353</v>
      </c>
      <c r="D406" s="39">
        <v>109135</v>
      </c>
    </row>
    <row r="407" spans="2:4" ht="17.25" customHeight="1" x14ac:dyDescent="0.25">
      <c r="B407" s="49">
        <v>44247</v>
      </c>
      <c r="C407" s="39">
        <v>327</v>
      </c>
      <c r="D407" s="39">
        <v>109462</v>
      </c>
    </row>
    <row r="408" spans="2:4" ht="17.25" customHeight="1" x14ac:dyDescent="0.25">
      <c r="B408" s="49">
        <v>44248</v>
      </c>
      <c r="C408" s="39">
        <v>272</v>
      </c>
      <c r="D408" s="39">
        <v>109734</v>
      </c>
    </row>
    <row r="409" spans="2:4" ht="17.25" customHeight="1" x14ac:dyDescent="0.25">
      <c r="B409" s="49">
        <v>44249</v>
      </c>
      <c r="C409" s="39">
        <v>178</v>
      </c>
      <c r="D409" s="39">
        <v>109912</v>
      </c>
    </row>
    <row r="410" spans="2:4" ht="17.25" customHeight="1" x14ac:dyDescent="0.25">
      <c r="B410" s="49">
        <v>44250</v>
      </c>
      <c r="C410" s="39">
        <v>275</v>
      </c>
      <c r="D410" s="39">
        <v>110187</v>
      </c>
    </row>
    <row r="411" spans="2:4" ht="17.25" customHeight="1" x14ac:dyDescent="0.25">
      <c r="B411" s="49">
        <v>44251</v>
      </c>
      <c r="C411" s="39">
        <v>213</v>
      </c>
      <c r="D411" s="39">
        <v>110400</v>
      </c>
    </row>
    <row r="412" spans="2:4" ht="17.25" customHeight="1" x14ac:dyDescent="0.25">
      <c r="B412" s="49">
        <v>44252</v>
      </c>
      <c r="C412" s="39">
        <v>340</v>
      </c>
      <c r="D412" s="39">
        <v>110740</v>
      </c>
    </row>
    <row r="413" spans="2:4" ht="17.25" customHeight="1" x14ac:dyDescent="0.25">
      <c r="B413" s="49">
        <v>44253</v>
      </c>
      <c r="C413" s="39">
        <v>270</v>
      </c>
      <c r="D413" s="39">
        <v>111010</v>
      </c>
    </row>
    <row r="414" spans="2:4" ht="17.25" customHeight="1" x14ac:dyDescent="0.25">
      <c r="B414" s="49">
        <v>44254</v>
      </c>
      <c r="C414" s="39">
        <v>337</v>
      </c>
      <c r="D414" s="39">
        <v>111347</v>
      </c>
    </row>
    <row r="415" spans="2:4" ht="17.25" customHeight="1" x14ac:dyDescent="0.25">
      <c r="B415" s="49">
        <v>44255</v>
      </c>
      <c r="C415" s="39">
        <v>329</v>
      </c>
      <c r="D415" s="39">
        <v>111676</v>
      </c>
    </row>
    <row r="416" spans="2:4" ht="17.25" customHeight="1" x14ac:dyDescent="0.25">
      <c r="B416" s="49">
        <v>44256</v>
      </c>
      <c r="C416" s="39">
        <v>121</v>
      </c>
      <c r="D416" s="39">
        <v>111797</v>
      </c>
    </row>
    <row r="417" spans="2:4" ht="17.25" customHeight="1" x14ac:dyDescent="0.25">
      <c r="B417" s="49">
        <v>44257</v>
      </c>
      <c r="C417" s="39">
        <v>232</v>
      </c>
      <c r="D417" s="39">
        <v>112029</v>
      </c>
    </row>
    <row r="418" spans="2:4" ht="17.25" customHeight="1" x14ac:dyDescent="0.25">
      <c r="B418" s="49">
        <v>44258</v>
      </c>
      <c r="C418" s="39">
        <v>316</v>
      </c>
      <c r="D418" s="39">
        <v>112345</v>
      </c>
    </row>
    <row r="419" spans="2:4" ht="17.25" customHeight="1" x14ac:dyDescent="0.25">
      <c r="B419" s="49">
        <v>44259</v>
      </c>
      <c r="C419" s="39">
        <v>279</v>
      </c>
      <c r="D419" s="39">
        <v>112624</v>
      </c>
    </row>
    <row r="420" spans="2:4" ht="17.25" customHeight="1" x14ac:dyDescent="0.25">
      <c r="B420" s="49">
        <v>44260</v>
      </c>
      <c r="C420" s="39">
        <v>301</v>
      </c>
      <c r="D420" s="39">
        <v>112925</v>
      </c>
    </row>
    <row r="421" spans="2:4" ht="17.25" customHeight="1" x14ac:dyDescent="0.25">
      <c r="B421" s="49">
        <v>44261</v>
      </c>
      <c r="C421" s="39">
        <v>293</v>
      </c>
      <c r="D421" s="39">
        <v>113218</v>
      </c>
    </row>
    <row r="422" spans="2:4" ht="17.25" customHeight="1" x14ac:dyDescent="0.25">
      <c r="B422" s="49">
        <v>44262</v>
      </c>
      <c r="C422" s="39">
        <v>237</v>
      </c>
      <c r="D422" s="39">
        <v>113455</v>
      </c>
    </row>
    <row r="423" spans="2:4" ht="17.25" customHeight="1" x14ac:dyDescent="0.25">
      <c r="B423" s="49">
        <v>44263</v>
      </c>
      <c r="C423" s="39">
        <v>116</v>
      </c>
      <c r="D423" s="39">
        <v>113571</v>
      </c>
    </row>
    <row r="424" spans="2:4" ht="17.25" customHeight="1" x14ac:dyDescent="0.25">
      <c r="B424" s="49">
        <v>44264</v>
      </c>
      <c r="C424" s="39">
        <v>290</v>
      </c>
      <c r="D424" s="39">
        <v>113861</v>
      </c>
    </row>
    <row r="425" spans="2:4" ht="17.25" customHeight="1" x14ac:dyDescent="0.25">
      <c r="B425" s="49">
        <v>44265</v>
      </c>
      <c r="C425" s="39">
        <v>340</v>
      </c>
      <c r="D425" s="39">
        <v>114201</v>
      </c>
    </row>
    <row r="426" spans="2:4" ht="17.25" customHeight="1" x14ac:dyDescent="0.25">
      <c r="B426" s="49">
        <v>44266</v>
      </c>
      <c r="C426" s="39">
        <v>335</v>
      </c>
      <c r="D426" s="39">
        <v>114536</v>
      </c>
    </row>
    <row r="427" spans="2:4" ht="17.25" customHeight="1" x14ac:dyDescent="0.25">
      <c r="B427" s="49">
        <v>44267</v>
      </c>
      <c r="C427" s="39">
        <v>304</v>
      </c>
      <c r="D427" s="39">
        <v>114840</v>
      </c>
    </row>
    <row r="428" spans="2:4" ht="17.25" customHeight="1" x14ac:dyDescent="0.25">
      <c r="B428" s="49">
        <v>44268</v>
      </c>
      <c r="C428" s="39">
        <v>330</v>
      </c>
      <c r="D428" s="39">
        <v>115170</v>
      </c>
    </row>
    <row r="429" spans="2:4" ht="17.25" customHeight="1" x14ac:dyDescent="0.25">
      <c r="B429" s="49">
        <v>44269</v>
      </c>
      <c r="C429" s="39">
        <v>239</v>
      </c>
      <c r="D429" s="39">
        <v>115409</v>
      </c>
    </row>
    <row r="430" spans="2:4" ht="17.25" customHeight="1" x14ac:dyDescent="0.25">
      <c r="B430" s="49">
        <v>44270</v>
      </c>
      <c r="C430" s="39">
        <v>175</v>
      </c>
      <c r="D430" s="39">
        <v>115584</v>
      </c>
    </row>
    <row r="431" spans="2:4" ht="17.25" customHeight="1" x14ac:dyDescent="0.25">
      <c r="B431" s="49">
        <v>44271</v>
      </c>
      <c r="C431" s="39">
        <v>300</v>
      </c>
      <c r="D431" s="39">
        <v>115884</v>
      </c>
    </row>
    <row r="432" spans="2:4" ht="17.25" customHeight="1" x14ac:dyDescent="0.25">
      <c r="B432" s="49">
        <v>44272</v>
      </c>
      <c r="C432" s="39">
        <v>409</v>
      </c>
      <c r="D432" s="39">
        <v>116293</v>
      </c>
    </row>
    <row r="433" spans="2:4" ht="17.25" customHeight="1" x14ac:dyDescent="0.25">
      <c r="B433" s="49">
        <v>44273</v>
      </c>
      <c r="C433" s="39">
        <v>323</v>
      </c>
      <c r="D433" s="39">
        <v>116616</v>
      </c>
    </row>
    <row r="434" spans="2:4" ht="17.25" customHeight="1" x14ac:dyDescent="0.25">
      <c r="B434" s="49">
        <v>44274</v>
      </c>
      <c r="C434" s="39">
        <v>303</v>
      </c>
      <c r="D434" s="39">
        <v>116919</v>
      </c>
    </row>
    <row r="435" spans="2:4" ht="17.25" customHeight="1" x14ac:dyDescent="0.25">
      <c r="B435" s="49">
        <v>44275</v>
      </c>
      <c r="C435" s="39">
        <v>342</v>
      </c>
      <c r="D435" s="39">
        <v>117261</v>
      </c>
    </row>
    <row r="436" spans="2:4" ht="17.25" customHeight="1" x14ac:dyDescent="0.25">
      <c r="B436" s="49">
        <v>44276</v>
      </c>
      <c r="C436" s="39">
        <v>256</v>
      </c>
      <c r="D436" s="39">
        <v>117517</v>
      </c>
    </row>
    <row r="437" spans="2:4" ht="17.25" customHeight="1" x14ac:dyDescent="0.25">
      <c r="B437" s="49">
        <v>44277</v>
      </c>
      <c r="C437" s="39">
        <v>187</v>
      </c>
      <c r="D437" s="39">
        <v>117704</v>
      </c>
    </row>
    <row r="438" spans="2:4" ht="17.25" customHeight="1" x14ac:dyDescent="0.25">
      <c r="B438" s="49">
        <v>44278</v>
      </c>
      <c r="C438" s="39">
        <v>337</v>
      </c>
      <c r="D438" s="39">
        <v>118041</v>
      </c>
    </row>
    <row r="439" spans="2:4" ht="17.25" customHeight="1" x14ac:dyDescent="0.25">
      <c r="B439" s="49">
        <v>44279</v>
      </c>
      <c r="C439" s="39">
        <v>420</v>
      </c>
      <c r="D439" s="39">
        <v>118461</v>
      </c>
    </row>
    <row r="440" spans="2:4" ht="17.25" customHeight="1" x14ac:dyDescent="0.25">
      <c r="B440" s="49">
        <v>44280</v>
      </c>
      <c r="C440" s="39">
        <v>394</v>
      </c>
      <c r="D440" s="39">
        <v>118855</v>
      </c>
    </row>
    <row r="441" spans="2:4" ht="17.25" customHeight="1" x14ac:dyDescent="0.25">
      <c r="B441" s="49">
        <v>44281</v>
      </c>
      <c r="C441" s="39">
        <v>376</v>
      </c>
      <c r="D441" s="39">
        <v>119231</v>
      </c>
    </row>
    <row r="442" spans="2:4" ht="17.25" customHeight="1" x14ac:dyDescent="0.25">
      <c r="B442" s="49">
        <v>44282</v>
      </c>
      <c r="C442" s="39">
        <v>430</v>
      </c>
      <c r="D442" s="39">
        <v>119661</v>
      </c>
    </row>
    <row r="443" spans="2:4" ht="17.25" customHeight="1" x14ac:dyDescent="0.25">
      <c r="B443" s="49">
        <v>44283</v>
      </c>
      <c r="C443" s="39">
        <v>313</v>
      </c>
      <c r="D443" s="39">
        <v>119974</v>
      </c>
    </row>
    <row r="444" spans="2:4" ht="17.25" customHeight="1" x14ac:dyDescent="0.25">
      <c r="B444" s="49">
        <v>44284</v>
      </c>
      <c r="C444" s="39">
        <v>234</v>
      </c>
      <c r="D444" s="39">
        <v>120208</v>
      </c>
    </row>
    <row r="445" spans="2:4" ht="17.25" customHeight="1" x14ac:dyDescent="0.25">
      <c r="B445" s="49">
        <v>44285</v>
      </c>
      <c r="C445" s="39">
        <v>364</v>
      </c>
      <c r="D445" s="39">
        <v>120572</v>
      </c>
    </row>
    <row r="446" spans="2:4" ht="17.25" customHeight="1" x14ac:dyDescent="0.25">
      <c r="B446" s="49">
        <v>44286</v>
      </c>
      <c r="C446" s="39">
        <v>414</v>
      </c>
      <c r="D446" s="39">
        <v>120986</v>
      </c>
    </row>
    <row r="447" spans="2:4" ht="17.25" customHeight="1" x14ac:dyDescent="0.25">
      <c r="B447" s="49">
        <v>44287</v>
      </c>
      <c r="C447" s="39">
        <v>475</v>
      </c>
      <c r="D447" s="39">
        <v>121461</v>
      </c>
    </row>
    <row r="448" spans="2:4" ht="17.25" customHeight="1" x14ac:dyDescent="0.25">
      <c r="B448" s="49">
        <v>44288</v>
      </c>
      <c r="C448" s="39">
        <v>440</v>
      </c>
      <c r="D448" s="39">
        <v>121901</v>
      </c>
    </row>
    <row r="449" spans="2:4" ht="17.25" customHeight="1" x14ac:dyDescent="0.25">
      <c r="B449" s="49">
        <v>44289</v>
      </c>
      <c r="C449" s="39">
        <v>446</v>
      </c>
      <c r="D449" s="39">
        <v>122347</v>
      </c>
    </row>
    <row r="450" spans="2:4" ht="17.25" customHeight="1" x14ac:dyDescent="0.25">
      <c r="B450" s="49">
        <v>44290</v>
      </c>
      <c r="C450" s="39">
        <v>355</v>
      </c>
      <c r="D450" s="39">
        <v>122702</v>
      </c>
    </row>
    <row r="451" spans="2:4" ht="17.25" customHeight="1" x14ac:dyDescent="0.25">
      <c r="B451" s="49">
        <v>44291</v>
      </c>
      <c r="C451" s="39">
        <v>249</v>
      </c>
      <c r="D451" s="39">
        <v>122951</v>
      </c>
    </row>
    <row r="452" spans="2:4" ht="17.25" customHeight="1" x14ac:dyDescent="0.25">
      <c r="B452" s="49">
        <v>44292</v>
      </c>
      <c r="C452" s="39">
        <v>399</v>
      </c>
      <c r="D452" s="39">
        <v>123350</v>
      </c>
    </row>
    <row r="453" spans="2:4" ht="17.25" customHeight="1" x14ac:dyDescent="0.25">
      <c r="B453" s="49">
        <v>44293</v>
      </c>
      <c r="C453" s="39">
        <v>555</v>
      </c>
      <c r="D453" s="39">
        <v>123905</v>
      </c>
    </row>
    <row r="454" spans="2:4" ht="17.25" customHeight="1" x14ac:dyDescent="0.25">
      <c r="B454" s="49">
        <v>44294</v>
      </c>
      <c r="C454" s="39">
        <v>545</v>
      </c>
      <c r="D454" s="39">
        <v>124450</v>
      </c>
    </row>
    <row r="455" spans="2:4" ht="17.25" customHeight="1" x14ac:dyDescent="0.25">
      <c r="B455" s="49">
        <v>44295</v>
      </c>
      <c r="C455" s="39">
        <v>537</v>
      </c>
      <c r="D455" s="39">
        <v>124987</v>
      </c>
    </row>
    <row r="456" spans="2:4" ht="17.25" customHeight="1" x14ac:dyDescent="0.25">
      <c r="B456" s="49">
        <v>44296</v>
      </c>
      <c r="C456" s="39">
        <v>570</v>
      </c>
      <c r="D456" s="39">
        <v>125557</v>
      </c>
    </row>
    <row r="457" spans="2:4" ht="17.25" customHeight="1" x14ac:dyDescent="0.25">
      <c r="B457" s="49">
        <v>44297</v>
      </c>
      <c r="C457" s="39">
        <v>421</v>
      </c>
      <c r="D457" s="39">
        <v>125978</v>
      </c>
    </row>
    <row r="458" spans="2:4" ht="17.25" customHeight="1" x14ac:dyDescent="0.25">
      <c r="B458" s="49">
        <v>44298</v>
      </c>
      <c r="C458" s="39">
        <v>306</v>
      </c>
      <c r="D458" s="39">
        <v>126284</v>
      </c>
    </row>
    <row r="459" spans="2:4" ht="17.25" customHeight="1" x14ac:dyDescent="0.25">
      <c r="B459" s="49">
        <v>44299</v>
      </c>
      <c r="C459" s="39">
        <v>510</v>
      </c>
      <c r="D459" s="39">
        <v>126794</v>
      </c>
    </row>
    <row r="460" spans="2:4" ht="17.25" customHeight="1" x14ac:dyDescent="0.25">
      <c r="B460" s="49">
        <v>44300</v>
      </c>
      <c r="C460" s="39">
        <v>591</v>
      </c>
      <c r="D460" s="39">
        <v>127385</v>
      </c>
    </row>
    <row r="461" spans="2:4" ht="17.25" customHeight="1" x14ac:dyDescent="0.25">
      <c r="B461" s="49">
        <v>44301</v>
      </c>
      <c r="C461" s="39">
        <v>729</v>
      </c>
      <c r="D461" s="39">
        <v>128114</v>
      </c>
    </row>
    <row r="462" spans="2:4" ht="17.25" customHeight="1" x14ac:dyDescent="0.25">
      <c r="B462" s="49">
        <v>44302</v>
      </c>
      <c r="C462" s="39">
        <v>667</v>
      </c>
      <c r="D462" s="39">
        <v>128781</v>
      </c>
    </row>
    <row r="463" spans="2:4" ht="17.25" customHeight="1" x14ac:dyDescent="0.25">
      <c r="B463" s="49">
        <v>44303</v>
      </c>
      <c r="C463" s="39">
        <v>759</v>
      </c>
      <c r="D463" s="39">
        <v>129540</v>
      </c>
    </row>
    <row r="464" spans="2:4" ht="17.25" customHeight="1" x14ac:dyDescent="0.25">
      <c r="B464" s="49">
        <v>44304</v>
      </c>
      <c r="C464" s="39">
        <v>543</v>
      </c>
      <c r="D464" s="39">
        <v>130083</v>
      </c>
    </row>
    <row r="465" spans="2:4" ht="17.25" customHeight="1" x14ac:dyDescent="0.25">
      <c r="B465" s="49">
        <v>44305</v>
      </c>
      <c r="C465" s="39">
        <v>405</v>
      </c>
      <c r="D465" s="39">
        <v>130488</v>
      </c>
    </row>
    <row r="466" spans="2:4" ht="17.25" customHeight="1" x14ac:dyDescent="0.25">
      <c r="B466" s="49">
        <v>44306</v>
      </c>
      <c r="C466" s="39">
        <v>711</v>
      </c>
      <c r="D466" s="39">
        <v>131199</v>
      </c>
    </row>
    <row r="467" spans="2:4" ht="17.25" customHeight="1" x14ac:dyDescent="0.25">
      <c r="B467" s="49">
        <v>44307</v>
      </c>
      <c r="C467" s="39">
        <v>843</v>
      </c>
      <c r="D467" s="39">
        <v>132042</v>
      </c>
    </row>
    <row r="468" spans="2:4" ht="17.25" customHeight="1" x14ac:dyDescent="0.25">
      <c r="B468" s="49">
        <v>44308</v>
      </c>
      <c r="C468" s="39">
        <v>861</v>
      </c>
      <c r="D468" s="39">
        <v>132903</v>
      </c>
    </row>
    <row r="469" spans="2:4" ht="17.25" customHeight="1" x14ac:dyDescent="0.25">
      <c r="B469" s="49">
        <v>44309</v>
      </c>
      <c r="C469" s="39">
        <v>759</v>
      </c>
      <c r="D469" s="39">
        <v>133662</v>
      </c>
    </row>
    <row r="470" spans="2:4" ht="17.25" customHeight="1" x14ac:dyDescent="0.25">
      <c r="B470" s="49">
        <v>44310</v>
      </c>
      <c r="C470" s="39">
        <v>876</v>
      </c>
      <c r="D470" s="39">
        <v>134538</v>
      </c>
    </row>
    <row r="471" spans="2:4" ht="17.25" customHeight="1" x14ac:dyDescent="0.25">
      <c r="B471" s="49">
        <v>44311</v>
      </c>
      <c r="C471" s="39">
        <v>635</v>
      </c>
      <c r="D471" s="39">
        <v>135173</v>
      </c>
    </row>
    <row r="472" spans="2:4" ht="17.25" customHeight="1" x14ac:dyDescent="0.25">
      <c r="B472" s="49">
        <v>44312</v>
      </c>
      <c r="C472" s="39">
        <v>425</v>
      </c>
      <c r="D472" s="39">
        <v>135598</v>
      </c>
    </row>
    <row r="473" spans="2:4" ht="17.25" customHeight="1" x14ac:dyDescent="0.25">
      <c r="B473" s="49">
        <v>44313</v>
      </c>
      <c r="C473" s="39">
        <v>828</v>
      </c>
      <c r="D473" s="39">
        <v>136426</v>
      </c>
    </row>
    <row r="474" spans="2:4" ht="17.25" customHeight="1" x14ac:dyDescent="0.25">
      <c r="B474" s="49">
        <v>44314</v>
      </c>
      <c r="C474" s="39">
        <v>925</v>
      </c>
      <c r="D474" s="39">
        <v>137351</v>
      </c>
    </row>
    <row r="475" spans="2:4" ht="17.25" customHeight="1" x14ac:dyDescent="0.25">
      <c r="B475" s="49">
        <v>44315</v>
      </c>
      <c r="C475" s="39">
        <v>1027</v>
      </c>
      <c r="D475" s="39">
        <v>138378</v>
      </c>
    </row>
    <row r="476" spans="2:4" ht="17.25" customHeight="1" x14ac:dyDescent="0.25">
      <c r="B476" s="49">
        <v>44316</v>
      </c>
      <c r="C476" s="39">
        <v>698</v>
      </c>
      <c r="D476" s="39">
        <v>139076</v>
      </c>
    </row>
    <row r="477" spans="2:4" ht="17.25" customHeight="1" x14ac:dyDescent="0.25">
      <c r="B477" s="49">
        <v>44317</v>
      </c>
      <c r="C477" s="39">
        <v>1050</v>
      </c>
      <c r="D477" s="39">
        <v>140126</v>
      </c>
    </row>
    <row r="478" spans="2:4" ht="17.25" customHeight="1" x14ac:dyDescent="0.25">
      <c r="B478" s="49">
        <v>44318</v>
      </c>
      <c r="C478" s="39">
        <v>879</v>
      </c>
      <c r="D478" s="39">
        <v>141005</v>
      </c>
    </row>
    <row r="479" spans="2:4" ht="17.25" customHeight="1" x14ac:dyDescent="0.25">
      <c r="B479" s="49">
        <v>44319</v>
      </c>
      <c r="C479" s="39">
        <v>708</v>
      </c>
      <c r="D479" s="39">
        <v>141713</v>
      </c>
    </row>
    <row r="480" spans="2:4" ht="17.25" customHeight="1" x14ac:dyDescent="0.25">
      <c r="B480" s="49">
        <v>44320</v>
      </c>
      <c r="C480" s="39">
        <v>609</v>
      </c>
      <c r="D480" s="39">
        <v>142322</v>
      </c>
    </row>
    <row r="481" spans="2:4" ht="17.25" customHeight="1" x14ac:dyDescent="0.25">
      <c r="B481" s="49">
        <v>44321</v>
      </c>
      <c r="C481" s="39">
        <v>621</v>
      </c>
      <c r="D481" s="39">
        <v>142943</v>
      </c>
    </row>
    <row r="482" spans="2:4" ht="17.25" customHeight="1" x14ac:dyDescent="0.25">
      <c r="B482" s="49">
        <v>44322</v>
      </c>
      <c r="C482" s="39">
        <v>591</v>
      </c>
      <c r="D482" s="39">
        <v>143534</v>
      </c>
    </row>
    <row r="483" spans="2:4" ht="17.25" customHeight="1" x14ac:dyDescent="0.25">
      <c r="B483" s="49">
        <v>44323</v>
      </c>
      <c r="C483" s="39">
        <v>907</v>
      </c>
      <c r="D483" s="39">
        <v>144441</v>
      </c>
    </row>
    <row r="484" spans="2:4" ht="17.25" customHeight="1" x14ac:dyDescent="0.25">
      <c r="B484" s="49">
        <v>44324</v>
      </c>
      <c r="C484" s="39">
        <v>1121</v>
      </c>
      <c r="D484" s="39">
        <v>145562</v>
      </c>
    </row>
    <row r="485" spans="2:4" ht="17.25" customHeight="1" x14ac:dyDescent="0.25">
      <c r="B485" s="49">
        <v>44325</v>
      </c>
      <c r="C485" s="39">
        <v>1032</v>
      </c>
      <c r="D485" s="39">
        <v>146594</v>
      </c>
    </row>
    <row r="486" spans="2:4" ht="17.25" customHeight="1" x14ac:dyDescent="0.25">
      <c r="B486" s="49">
        <v>44326</v>
      </c>
      <c r="C486" s="39">
        <v>573</v>
      </c>
      <c r="D486" s="39">
        <v>147167</v>
      </c>
    </row>
    <row r="487" spans="2:4" ht="17.25" customHeight="1" x14ac:dyDescent="0.25">
      <c r="B487" s="49">
        <v>44327</v>
      </c>
      <c r="C487" s="39">
        <v>925</v>
      </c>
      <c r="D487" s="39">
        <v>148092</v>
      </c>
    </row>
    <row r="488" spans="2:4" ht="17.25" customHeight="1" x14ac:dyDescent="0.25">
      <c r="B488" s="49">
        <v>44328</v>
      </c>
      <c r="C488" s="39">
        <v>969</v>
      </c>
      <c r="D488" s="39">
        <v>149061</v>
      </c>
    </row>
    <row r="489" spans="2:4" ht="17.25" customHeight="1" x14ac:dyDescent="0.25">
      <c r="B489" s="49">
        <v>44329</v>
      </c>
      <c r="C489" s="39">
        <v>1010</v>
      </c>
      <c r="D489" s="39">
        <v>150071</v>
      </c>
    </row>
    <row r="490" spans="2:4" ht="17.25" customHeight="1" x14ac:dyDescent="0.25">
      <c r="B490" s="49">
        <v>44330</v>
      </c>
      <c r="C490" s="39">
        <v>854</v>
      </c>
      <c r="D490" s="39">
        <v>150925</v>
      </c>
    </row>
    <row r="491" spans="2:4" ht="17.25" customHeight="1" x14ac:dyDescent="0.25">
      <c r="B491" s="49">
        <v>44331</v>
      </c>
      <c r="C491" s="39">
        <v>772</v>
      </c>
      <c r="D491" s="39">
        <v>151697</v>
      </c>
    </row>
    <row r="492" spans="2:4" ht="17.25" customHeight="1" x14ac:dyDescent="0.25">
      <c r="B492" s="49">
        <v>44332</v>
      </c>
      <c r="C492" s="39">
        <v>542</v>
      </c>
      <c r="D492" s="39">
        <v>152239</v>
      </c>
    </row>
    <row r="493" spans="2:4" ht="17.25" customHeight="1" x14ac:dyDescent="0.25">
      <c r="B493" s="49">
        <v>44333</v>
      </c>
      <c r="C493" s="39">
        <v>419</v>
      </c>
      <c r="D493" s="39">
        <v>152658</v>
      </c>
    </row>
    <row r="494" spans="2:4" ht="17.25" customHeight="1" x14ac:dyDescent="0.25">
      <c r="B494" s="49">
        <v>44334</v>
      </c>
      <c r="C494" s="39">
        <v>732</v>
      </c>
      <c r="D494" s="39">
        <v>153390</v>
      </c>
    </row>
    <row r="495" spans="2:4" ht="17.25" customHeight="1" x14ac:dyDescent="0.25">
      <c r="B495" s="49">
        <v>44335</v>
      </c>
      <c r="C495" s="39">
        <v>766</v>
      </c>
      <c r="D495" s="39">
        <v>154156</v>
      </c>
    </row>
    <row r="496" spans="2:4" ht="17.25" customHeight="1" x14ac:dyDescent="0.25">
      <c r="B496" s="49">
        <v>44336</v>
      </c>
      <c r="C496" s="39">
        <v>843</v>
      </c>
      <c r="D496" s="39">
        <v>154999</v>
      </c>
    </row>
    <row r="497" spans="2:6" ht="17.25" customHeight="1" x14ac:dyDescent="0.25">
      <c r="B497" s="49">
        <v>44337</v>
      </c>
      <c r="C497" s="39">
        <v>649</v>
      </c>
      <c r="D497" s="39">
        <v>155648</v>
      </c>
    </row>
    <row r="498" spans="2:6" ht="17.25" customHeight="1" x14ac:dyDescent="0.25">
      <c r="B498" s="49">
        <v>44338</v>
      </c>
      <c r="C498" s="39">
        <v>602</v>
      </c>
      <c r="D498" s="39">
        <v>156250</v>
      </c>
    </row>
    <row r="499" spans="2:6" ht="17.25" customHeight="1" x14ac:dyDescent="0.25">
      <c r="B499" s="49">
        <v>44339</v>
      </c>
      <c r="C499" s="39">
        <v>535</v>
      </c>
      <c r="D499" s="39">
        <v>156785</v>
      </c>
    </row>
    <row r="500" spans="2:6" ht="17.25" customHeight="1" x14ac:dyDescent="0.25">
      <c r="B500" s="49">
        <v>44340</v>
      </c>
      <c r="C500" s="39">
        <v>340</v>
      </c>
      <c r="D500" s="39">
        <v>157125</v>
      </c>
    </row>
    <row r="501" spans="2:6" ht="17.25" customHeight="1" x14ac:dyDescent="0.25">
      <c r="B501" s="49">
        <v>44341</v>
      </c>
      <c r="C501" s="39">
        <v>542</v>
      </c>
      <c r="D501" s="39">
        <v>157667</v>
      </c>
    </row>
    <row r="502" spans="2:6" ht="17.25" customHeight="1" x14ac:dyDescent="0.25">
      <c r="B502" s="49">
        <v>44342</v>
      </c>
      <c r="C502" s="39">
        <v>743</v>
      </c>
      <c r="D502" s="39">
        <v>158410</v>
      </c>
    </row>
    <row r="503" spans="2:6" ht="17.25" customHeight="1" x14ac:dyDescent="0.25">
      <c r="B503" s="49">
        <v>44343</v>
      </c>
      <c r="C503" s="39">
        <v>684</v>
      </c>
      <c r="D503" s="39">
        <v>159094</v>
      </c>
    </row>
    <row r="504" spans="2:6" ht="17.25" customHeight="1" x14ac:dyDescent="0.25">
      <c r="B504" s="49">
        <v>44344</v>
      </c>
      <c r="C504" s="39">
        <v>614</v>
      </c>
      <c r="D504" s="39">
        <v>159708</v>
      </c>
    </row>
    <row r="505" spans="2:6" ht="17.25" customHeight="1" x14ac:dyDescent="0.25">
      <c r="B505" s="49">
        <v>44345</v>
      </c>
      <c r="C505" s="39">
        <v>539</v>
      </c>
      <c r="D505" s="39">
        <v>160247</v>
      </c>
    </row>
    <row r="506" spans="2:6" ht="17.25" customHeight="1" x14ac:dyDescent="0.25">
      <c r="B506" s="49">
        <v>44346</v>
      </c>
      <c r="C506" s="39">
        <v>448</v>
      </c>
      <c r="D506" s="39">
        <v>160695</v>
      </c>
    </row>
    <row r="507" spans="2:6" ht="17.25" customHeight="1" x14ac:dyDescent="0.25">
      <c r="B507" s="49">
        <v>44347</v>
      </c>
      <c r="C507" s="39">
        <v>260</v>
      </c>
      <c r="D507" s="39">
        <v>160955</v>
      </c>
    </row>
    <row r="508" spans="2:6" ht="17.25" customHeight="1" x14ac:dyDescent="0.25">
      <c r="B508" s="49">
        <v>44348</v>
      </c>
      <c r="C508" s="39">
        <v>471</v>
      </c>
      <c r="D508" s="39">
        <v>161426</v>
      </c>
      <c r="F508" s="35"/>
    </row>
    <row r="509" spans="2:6" ht="17.25" customHeight="1" x14ac:dyDescent="0.25">
      <c r="B509" s="49">
        <v>44349</v>
      </c>
      <c r="C509" s="39">
        <v>487</v>
      </c>
      <c r="D509" s="39">
        <v>161913</v>
      </c>
    </row>
    <row r="510" spans="2:6" ht="17.25" customHeight="1" x14ac:dyDescent="0.25">
      <c r="B510" s="49">
        <v>44350</v>
      </c>
      <c r="C510" s="39">
        <v>508</v>
      </c>
      <c r="D510" s="39">
        <v>162421</v>
      </c>
    </row>
    <row r="511" spans="2:6" ht="17.25" customHeight="1" x14ac:dyDescent="0.25">
      <c r="B511" s="49">
        <v>44351</v>
      </c>
      <c r="C511" s="39">
        <v>472</v>
      </c>
      <c r="D511" s="39">
        <v>162893</v>
      </c>
    </row>
    <row r="512" spans="2:6" ht="17.25" customHeight="1" x14ac:dyDescent="0.25">
      <c r="B512" s="49">
        <v>44352</v>
      </c>
      <c r="C512" s="39">
        <v>436</v>
      </c>
      <c r="D512" s="39">
        <v>163329</v>
      </c>
    </row>
    <row r="513" spans="2:4" ht="17.25" customHeight="1" x14ac:dyDescent="0.25">
      <c r="B513" s="49">
        <v>44353</v>
      </c>
      <c r="C513" s="39">
        <v>351</v>
      </c>
      <c r="D513" s="39">
        <v>163680</v>
      </c>
    </row>
    <row r="514" spans="2:4" ht="17.25" customHeight="1" x14ac:dyDescent="0.25">
      <c r="B514" s="49">
        <v>44354</v>
      </c>
      <c r="C514" s="39">
        <v>235</v>
      </c>
      <c r="D514" s="39">
        <v>163915</v>
      </c>
    </row>
    <row r="515" spans="2:4" ht="17.25" customHeight="1" x14ac:dyDescent="0.25">
      <c r="B515" s="49">
        <v>44355</v>
      </c>
      <c r="C515" s="39">
        <v>369</v>
      </c>
      <c r="D515" s="39">
        <v>164284</v>
      </c>
    </row>
    <row r="516" spans="2:4" ht="17.25" customHeight="1" x14ac:dyDescent="0.25">
      <c r="B516" s="49">
        <v>44356</v>
      </c>
      <c r="C516" s="39">
        <v>440</v>
      </c>
      <c r="D516" s="39">
        <v>164724</v>
      </c>
    </row>
    <row r="517" spans="2:4" ht="17.25" customHeight="1" x14ac:dyDescent="0.25">
      <c r="B517" s="49">
        <v>44357</v>
      </c>
      <c r="C517" s="39">
        <v>439</v>
      </c>
      <c r="D517" s="39">
        <v>165163</v>
      </c>
    </row>
    <row r="518" spans="2:4" ht="17.25" customHeight="1" x14ac:dyDescent="0.25">
      <c r="B518" s="49">
        <v>44358</v>
      </c>
      <c r="C518" s="39">
        <v>435</v>
      </c>
      <c r="D518" s="39">
        <v>165598</v>
      </c>
    </row>
  </sheetData>
  <phoneticPr fontId="1"/>
  <hyperlinks>
    <hyperlink ref="B3" r:id="rId1" display="https://www3.nhk.or.jp/news/special/coronavirus/data/pref/tokyo.html" xr:uid="{667BB76D-E02B-459F-8AF2-7D6B0ADDE834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各種サイクル図</vt:lpstr>
      <vt:lpstr>夜間滞留人口と感染者数（元データ）</vt:lpstr>
      <vt:lpstr>各種サイクル図!_GoBack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skimura</dc:creator>
  <cp:lastModifiedBy>skimu</cp:lastModifiedBy>
  <cp:lastPrinted>2014-04-18T09:28:00Z</cp:lastPrinted>
  <dcterms:created xsi:type="dcterms:W3CDTF">2012-05-02T07:02:23Z</dcterms:created>
  <dcterms:modified xsi:type="dcterms:W3CDTF">2021-06-12T20:41:31Z</dcterms:modified>
</cp:coreProperties>
</file>