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kimu\OneDrive\デスクトップ\"/>
    </mc:Choice>
  </mc:AlternateContent>
  <xr:revisionPtr revIDLastSave="0" documentId="8_{05B2E7C9-3C76-4A93-B4D4-9B793DCF7B63}" xr6:coauthVersionLast="47" xr6:coauthVersionMax="47" xr10:uidLastSave="{00000000-0000-0000-0000-000000000000}"/>
  <bookViews>
    <workbookView xWindow="33720" yWindow="-120" windowWidth="29040" windowHeight="15840" xr2:uid="{6163828A-7621-4AAE-9100-52A766E6DFA5}"/>
  </bookViews>
  <sheets>
    <sheet name="合成波のつくり方" sheetId="18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0" i="18" l="1"/>
  <c r="R139" i="18"/>
  <c r="R138" i="18"/>
  <c r="R137" i="18"/>
  <c r="R136" i="18"/>
  <c r="R135" i="18"/>
  <c r="R134" i="18"/>
  <c r="R133" i="18"/>
  <c r="R132" i="18"/>
  <c r="R131" i="18"/>
  <c r="R130" i="18"/>
  <c r="R129" i="18"/>
  <c r="R128" i="18"/>
  <c r="R127" i="18"/>
  <c r="R126" i="18"/>
  <c r="R125" i="18"/>
  <c r="R124" i="18"/>
  <c r="R123" i="18"/>
  <c r="R122" i="18"/>
  <c r="R121" i="18"/>
  <c r="R120" i="18"/>
  <c r="R119" i="18"/>
  <c r="R118" i="18"/>
  <c r="R117" i="18"/>
  <c r="R116" i="18"/>
  <c r="R115" i="18"/>
  <c r="R114" i="18"/>
  <c r="R113" i="18"/>
  <c r="R112" i="18"/>
  <c r="R111" i="18"/>
  <c r="R110" i="18"/>
  <c r="R109" i="18"/>
  <c r="R108" i="18"/>
  <c r="R107" i="18"/>
  <c r="R106" i="18"/>
  <c r="R105" i="18"/>
  <c r="R104" i="18"/>
  <c r="R103" i="18"/>
  <c r="R102" i="18"/>
  <c r="R101" i="18"/>
  <c r="R100" i="18"/>
  <c r="R99" i="18"/>
  <c r="R98" i="18"/>
  <c r="R97" i="18"/>
  <c r="R96" i="18"/>
  <c r="R95" i="18"/>
  <c r="R94" i="18"/>
  <c r="R93" i="18"/>
  <c r="R92" i="18"/>
  <c r="R91" i="18"/>
  <c r="R90" i="18"/>
  <c r="R89" i="18"/>
  <c r="N89" i="18"/>
  <c r="N90" i="18"/>
  <c r="N91" i="18"/>
  <c r="N92" i="18"/>
  <c r="N93" i="18"/>
  <c r="N94" i="18"/>
  <c r="N95" i="18"/>
  <c r="N96" i="18"/>
  <c r="N97" i="18"/>
  <c r="N98" i="18"/>
  <c r="N99" i="18"/>
  <c r="N100" i="18"/>
  <c r="N101" i="18"/>
  <c r="N102" i="18"/>
  <c r="N103" i="18"/>
  <c r="N104" i="18"/>
  <c r="N105" i="18"/>
  <c r="N106" i="18"/>
  <c r="N107" i="18"/>
  <c r="N108" i="18"/>
  <c r="N109" i="18"/>
  <c r="N110" i="18"/>
  <c r="N111" i="18"/>
  <c r="N112" i="18"/>
  <c r="N113" i="18"/>
  <c r="N114" i="18"/>
  <c r="N115" i="18"/>
  <c r="N116" i="18"/>
  <c r="N117" i="18"/>
  <c r="N118" i="18"/>
  <c r="N119" i="18"/>
  <c r="N120" i="18"/>
  <c r="N121" i="18"/>
  <c r="N122" i="18"/>
  <c r="N123" i="18"/>
  <c r="N124" i="18"/>
  <c r="N125" i="18"/>
  <c r="N126" i="18"/>
  <c r="N127" i="18"/>
  <c r="N128" i="18"/>
  <c r="N129" i="18"/>
  <c r="N130" i="18"/>
  <c r="N131" i="18"/>
  <c r="N132" i="18"/>
  <c r="N133" i="18"/>
  <c r="N134" i="18"/>
  <c r="N135" i="18"/>
  <c r="N136" i="18"/>
  <c r="N137" i="18"/>
  <c r="N138" i="18"/>
  <c r="N139" i="18"/>
  <c r="N140" i="18"/>
  <c r="M16" i="18" l="1"/>
  <c r="Z16" i="18" s="1"/>
  <c r="M17" i="18"/>
  <c r="CB215" i="18"/>
  <c r="CA215" i="18" s="1"/>
  <c r="BZ215" i="18"/>
  <c r="BY215" i="18" s="1"/>
  <c r="CB214" i="18"/>
  <c r="BZ214" i="18"/>
  <c r="BX48" i="18"/>
  <c r="BX49" i="18" s="1"/>
  <c r="BX50" i="18" s="1"/>
  <c r="BX51" i="18" s="1"/>
  <c r="BX52" i="18" s="1"/>
  <c r="BX53" i="18" s="1"/>
  <c r="BX54" i="18" s="1"/>
  <c r="BX55" i="18" s="1"/>
  <c r="BX56" i="18" s="1"/>
  <c r="BX57" i="18" s="1"/>
  <c r="BX58" i="18" s="1"/>
  <c r="BX59" i="18" s="1"/>
  <c r="BX60" i="18" s="1"/>
  <c r="BX61" i="18" s="1"/>
  <c r="BX62" i="18" s="1"/>
  <c r="BX63" i="18" s="1"/>
  <c r="BX64" i="18" s="1"/>
  <c r="BX65" i="18" s="1"/>
  <c r="BX66" i="18" s="1"/>
  <c r="BX67" i="18" s="1"/>
  <c r="BX68" i="18" s="1"/>
  <c r="BX69" i="18" s="1"/>
  <c r="BX70" i="18" s="1"/>
  <c r="BX71" i="18" s="1"/>
  <c r="BX72" i="18" s="1"/>
  <c r="BX73" i="18" s="1"/>
  <c r="BX74" i="18" s="1"/>
  <c r="BX75" i="18" s="1"/>
  <c r="BX76" i="18" s="1"/>
  <c r="BX77" i="18" s="1"/>
  <c r="BX78" i="18" s="1"/>
  <c r="BX79" i="18" s="1"/>
  <c r="BX80" i="18" s="1"/>
  <c r="BX81" i="18" s="1"/>
  <c r="BX82" i="18" s="1"/>
  <c r="BX83" i="18" s="1"/>
  <c r="BX84" i="18" s="1"/>
  <c r="BX85" i="18" s="1"/>
  <c r="BX86" i="18" s="1"/>
  <c r="BX87" i="18" s="1"/>
  <c r="BX88" i="18" s="1"/>
  <c r="BX89" i="18" s="1"/>
  <c r="BX90" i="18" s="1"/>
  <c r="BX91" i="18" s="1"/>
  <c r="BX92" i="18" s="1"/>
  <c r="BX93" i="18" s="1"/>
  <c r="BX94" i="18" s="1"/>
  <c r="BX95" i="18" s="1"/>
  <c r="BX96" i="18" s="1"/>
  <c r="BX97" i="18" s="1"/>
  <c r="BX98" i="18" s="1"/>
  <c r="BX99" i="18" s="1"/>
  <c r="BX100" i="18" s="1"/>
  <c r="BX101" i="18" s="1"/>
  <c r="BX102" i="18" s="1"/>
  <c r="BX103" i="18" s="1"/>
  <c r="BX104" i="18" s="1"/>
  <c r="BX105" i="18" s="1"/>
  <c r="BX106" i="18" s="1"/>
  <c r="BX107" i="18" s="1"/>
  <c r="BX108" i="18" s="1"/>
  <c r="BX109" i="18" s="1"/>
  <c r="BX110" i="18" s="1"/>
  <c r="BX111" i="18" s="1"/>
  <c r="BX112" i="18" s="1"/>
  <c r="BX113" i="18" s="1"/>
  <c r="BX114" i="18" s="1"/>
  <c r="BX115" i="18" s="1"/>
  <c r="BX116" i="18" s="1"/>
  <c r="BX117" i="18" s="1"/>
  <c r="BX118" i="18" s="1"/>
  <c r="BX119" i="18" s="1"/>
  <c r="BX120" i="18" s="1"/>
  <c r="BX121" i="18" s="1"/>
  <c r="BX122" i="18" s="1"/>
  <c r="BX123" i="18" s="1"/>
  <c r="BX124" i="18" s="1"/>
  <c r="BX125" i="18" s="1"/>
  <c r="BX126" i="18" s="1"/>
  <c r="BX127" i="18" s="1"/>
  <c r="BX128" i="18" s="1"/>
  <c r="BX129" i="18" s="1"/>
  <c r="BX130" i="18" s="1"/>
  <c r="BX131" i="18" s="1"/>
  <c r="BX132" i="18" s="1"/>
  <c r="BX133" i="18" s="1"/>
  <c r="BX134" i="18" s="1"/>
  <c r="BX135" i="18" s="1"/>
  <c r="BX136" i="18" s="1"/>
  <c r="BX137" i="18" s="1"/>
  <c r="BX138" i="18" s="1"/>
  <c r="BX139" i="18" s="1"/>
  <c r="BX140" i="18" s="1"/>
  <c r="BX141" i="18" s="1"/>
  <c r="BX142" i="18" s="1"/>
  <c r="BX143" i="18" s="1"/>
  <c r="BX144" i="18" s="1"/>
  <c r="BX145" i="18" s="1"/>
  <c r="BX146" i="18" s="1"/>
  <c r="BX147" i="18" s="1"/>
  <c r="BX148" i="18" s="1"/>
  <c r="BX149" i="18" s="1"/>
  <c r="BX150" i="18" s="1"/>
  <c r="BX151" i="18" s="1"/>
  <c r="BX152" i="18" s="1"/>
  <c r="BX153" i="18" s="1"/>
  <c r="BX154" i="18" s="1"/>
  <c r="BX155" i="18" s="1"/>
  <c r="BX156" i="18" s="1"/>
  <c r="BX157" i="18" s="1"/>
  <c r="BX158" i="18" s="1"/>
  <c r="BX159" i="18" s="1"/>
  <c r="BX160" i="18" s="1"/>
  <c r="BX161" i="18" s="1"/>
  <c r="BX162" i="18" s="1"/>
  <c r="BX163" i="18" s="1"/>
  <c r="BX164" i="18" s="1"/>
  <c r="BX165" i="18" s="1"/>
  <c r="BX166" i="18" s="1"/>
  <c r="BX167" i="18" s="1"/>
  <c r="BX168" i="18" s="1"/>
  <c r="BX169" i="18" s="1"/>
  <c r="BX170" i="18" s="1"/>
  <c r="BX171" i="18" s="1"/>
  <c r="BX172" i="18" s="1"/>
  <c r="BX173" i="18" s="1"/>
  <c r="BX174" i="18" s="1"/>
  <c r="BX175" i="18" s="1"/>
  <c r="BX176" i="18" s="1"/>
  <c r="BX177" i="18" s="1"/>
  <c r="BX178" i="18" s="1"/>
  <c r="BX179" i="18" s="1"/>
  <c r="BX180" i="18" s="1"/>
  <c r="BX181" i="18" s="1"/>
  <c r="BX182" i="18" s="1"/>
  <c r="BX183" i="18" s="1"/>
  <c r="BX184" i="18" s="1"/>
  <c r="BX185" i="18" s="1"/>
  <c r="BX186" i="18" s="1"/>
  <c r="BX187" i="18" s="1"/>
  <c r="BX188" i="18" s="1"/>
  <c r="BX189" i="18" s="1"/>
  <c r="BX190" i="18" s="1"/>
  <c r="BX191" i="18" s="1"/>
  <c r="BX192" i="18" s="1"/>
  <c r="BX193" i="18" s="1"/>
  <c r="BX194" i="18" s="1"/>
  <c r="BX195" i="18" s="1"/>
  <c r="BX196" i="18" s="1"/>
  <c r="BX197" i="18" s="1"/>
  <c r="BX198" i="18" s="1"/>
  <c r="BX199" i="18" s="1"/>
  <c r="BX200" i="18" s="1"/>
  <c r="BX201" i="18" s="1"/>
  <c r="BX202" i="18" s="1"/>
  <c r="BX203" i="18" s="1"/>
  <c r="BX204" i="18" s="1"/>
  <c r="BX205" i="18" s="1"/>
  <c r="BX206" i="18" s="1"/>
  <c r="BX207" i="18" s="1"/>
  <c r="BX208" i="18" s="1"/>
  <c r="BX209" i="18" s="1"/>
  <c r="BX210" i="18" s="1"/>
  <c r="BX211" i="18" s="1"/>
  <c r="BX212" i="18" s="1"/>
  <c r="BX213" i="18" s="1"/>
  <c r="BX214" i="18" s="1"/>
  <c r="BX215" i="18" s="1"/>
  <c r="BX216" i="18" s="1"/>
  <c r="BX217" i="18" s="1"/>
  <c r="BX218" i="18" s="1"/>
  <c r="BX219" i="18" s="1"/>
  <c r="BX220" i="18" s="1"/>
  <c r="BX221" i="18" s="1"/>
  <c r="BX222" i="18" s="1"/>
  <c r="BX223" i="18" s="1"/>
  <c r="BX224" i="18" s="1"/>
  <c r="BX225" i="18" s="1"/>
  <c r="BX226" i="18" s="1"/>
  <c r="BX227" i="18" s="1"/>
  <c r="BX228" i="18" s="1"/>
  <c r="BX229" i="18" s="1"/>
  <c r="BX230" i="18" s="1"/>
  <c r="BX231" i="18" s="1"/>
  <c r="BX232" i="18" s="1"/>
  <c r="BX233" i="18" s="1"/>
  <c r="BX234" i="18" s="1"/>
  <c r="BX235" i="18" s="1"/>
  <c r="BX236" i="18" s="1"/>
  <c r="BX237" i="18" s="1"/>
  <c r="BX238" i="18" s="1"/>
  <c r="BX239" i="18" s="1"/>
  <c r="BX240" i="18" s="1"/>
  <c r="BX241" i="18" s="1"/>
  <c r="BX242" i="18" s="1"/>
  <c r="BX243" i="18" s="1"/>
  <c r="BX244" i="18" s="1"/>
  <c r="BX245" i="18" s="1"/>
  <c r="BX246" i="18" s="1"/>
  <c r="BX247" i="18" s="1"/>
  <c r="BX248" i="18" s="1"/>
  <c r="BX249" i="18" s="1"/>
  <c r="BX250" i="18" s="1"/>
  <c r="BX251" i="18" s="1"/>
  <c r="BX252" i="18" s="1"/>
  <c r="BX253" i="18" s="1"/>
  <c r="BX254" i="18" s="1"/>
  <c r="BX255" i="18" s="1"/>
  <c r="BX256" i="18" s="1"/>
  <c r="BX257" i="18" s="1"/>
  <c r="BX258" i="18" s="1"/>
  <c r="BX259" i="18" s="1"/>
  <c r="BX260" i="18" s="1"/>
  <c r="BX261" i="18" s="1"/>
  <c r="BX262" i="18" s="1"/>
  <c r="BX263" i="18" s="1"/>
  <c r="BX264" i="18" s="1"/>
  <c r="BX265" i="18" s="1"/>
  <c r="BX266" i="18" s="1"/>
  <c r="BX267" i="18" s="1"/>
  <c r="BX268" i="18" s="1"/>
  <c r="BX269" i="18" s="1"/>
  <c r="BX270" i="18" s="1"/>
  <c r="BX271" i="18" s="1"/>
  <c r="BX272" i="18" s="1"/>
  <c r="BX273" i="18" s="1"/>
  <c r="BX274" i="18" s="1"/>
  <c r="BX275" i="18" s="1"/>
  <c r="BX276" i="18" s="1"/>
  <c r="BX277" i="18" s="1"/>
  <c r="BX278" i="18" s="1"/>
  <c r="BX279" i="18" s="1"/>
  <c r="BX280" i="18" s="1"/>
  <c r="BX281" i="18" s="1"/>
  <c r="BX282" i="18" s="1"/>
  <c r="BX283" i="18" s="1"/>
  <c r="BX284" i="18" s="1"/>
  <c r="BX285" i="18" s="1"/>
  <c r="BX286" i="18" s="1"/>
  <c r="BX287" i="18" s="1"/>
  <c r="BX288" i="18" s="1"/>
  <c r="BX289" i="18" s="1"/>
  <c r="BX290" i="18" s="1"/>
  <c r="BX291" i="18" s="1"/>
  <c r="BX292" i="18" s="1"/>
  <c r="BX293" i="18" s="1"/>
  <c r="BX294" i="18" s="1"/>
  <c r="BX295" i="18" s="1"/>
  <c r="BX296" i="18" s="1"/>
  <c r="BX297" i="18" s="1"/>
  <c r="BX298" i="18" s="1"/>
  <c r="BX299" i="18" s="1"/>
  <c r="BX300" i="18" s="1"/>
  <c r="BX301" i="18" s="1"/>
  <c r="BX302" i="18" s="1"/>
  <c r="BX303" i="18" s="1"/>
  <c r="BX304" i="18" s="1"/>
  <c r="BX305" i="18" s="1"/>
  <c r="BX306" i="18" s="1"/>
  <c r="BX307" i="18" s="1"/>
  <c r="BX308" i="18" s="1"/>
  <c r="BX309" i="18" s="1"/>
  <c r="BX310" i="18" s="1"/>
  <c r="BX311" i="18" s="1"/>
  <c r="BX312" i="18" s="1"/>
  <c r="BX313" i="18" s="1"/>
  <c r="BX314" i="18" s="1"/>
  <c r="BX315" i="18" s="1"/>
  <c r="BX316" i="18" s="1"/>
  <c r="BX317" i="18" s="1"/>
  <c r="BX318" i="18" s="1"/>
  <c r="BX319" i="18" s="1"/>
  <c r="BX320" i="18" s="1"/>
  <c r="BX321" i="18" s="1"/>
  <c r="BX322" i="18" s="1"/>
  <c r="BX323" i="18" s="1"/>
  <c r="BX324" i="18" s="1"/>
  <c r="BX325" i="18" s="1"/>
  <c r="BX326" i="18" s="1"/>
  <c r="BX327" i="18" s="1"/>
  <c r="BX328" i="18" s="1"/>
  <c r="BX329" i="18" s="1"/>
  <c r="BX330" i="18" s="1"/>
  <c r="BX331" i="18" s="1"/>
  <c r="BX332" i="18" s="1"/>
  <c r="BX333" i="18" s="1"/>
  <c r="BX334" i="18" s="1"/>
  <c r="BX335" i="18" s="1"/>
  <c r="BX336" i="18" s="1"/>
  <c r="BX337" i="18" s="1"/>
  <c r="BX338" i="18" s="1"/>
  <c r="BX339" i="18" s="1"/>
  <c r="BX340" i="18" s="1"/>
  <c r="BX341" i="18" s="1"/>
  <c r="BX342" i="18" s="1"/>
  <c r="BX343" i="18" s="1"/>
  <c r="BX344" i="18" s="1"/>
  <c r="BX345" i="18" s="1"/>
  <c r="BX346" i="18" s="1"/>
  <c r="BX347" i="18" s="1"/>
  <c r="BX348" i="18" s="1"/>
  <c r="BX349" i="18" s="1"/>
  <c r="BX350" i="18" s="1"/>
  <c r="BX351" i="18" s="1"/>
  <c r="BX352" i="18" s="1"/>
  <c r="BX353" i="18" s="1"/>
  <c r="BX354" i="18" s="1"/>
  <c r="BX355" i="18" s="1"/>
  <c r="BX356" i="18" s="1"/>
  <c r="BX357" i="18" s="1"/>
  <c r="BX358" i="18" s="1"/>
  <c r="BX359" i="18" s="1"/>
  <c r="BX360" i="18" s="1"/>
  <c r="BX361" i="18" s="1"/>
  <c r="BX362" i="18" s="1"/>
  <c r="BX363" i="18" s="1"/>
  <c r="BX364" i="18" s="1"/>
  <c r="BX365" i="18" s="1"/>
  <c r="BX366" i="18" s="1"/>
  <c r="BX367" i="18" s="1"/>
  <c r="BX368" i="18" s="1"/>
  <c r="BX369" i="18" s="1"/>
  <c r="BX370" i="18" s="1"/>
  <c r="BX371" i="18" s="1"/>
  <c r="BX372" i="18" s="1"/>
  <c r="BX373" i="18" s="1"/>
  <c r="BX374" i="18" s="1"/>
  <c r="BX375" i="18" s="1"/>
  <c r="BX376" i="18" s="1"/>
  <c r="BX377" i="18" s="1"/>
  <c r="BX378" i="18" s="1"/>
  <c r="BX379" i="18" s="1"/>
  <c r="BX380" i="18" s="1"/>
  <c r="BX381" i="18" s="1"/>
  <c r="BX382" i="18" s="1"/>
  <c r="BX383" i="18" s="1"/>
  <c r="BX384" i="18" s="1"/>
  <c r="BX385" i="18" s="1"/>
  <c r="BX386" i="18" s="1"/>
  <c r="BX387" i="18" s="1"/>
  <c r="BX388" i="18" s="1"/>
  <c r="BX389" i="18" s="1"/>
  <c r="BX390" i="18" s="1"/>
  <c r="BX391" i="18" s="1"/>
  <c r="BX392" i="18" s="1"/>
  <c r="BX393" i="18" s="1"/>
  <c r="BX394" i="18" s="1"/>
  <c r="BX395" i="18" s="1"/>
  <c r="BX396" i="18" s="1"/>
  <c r="BX397" i="18" s="1"/>
  <c r="BX398" i="18" s="1"/>
  <c r="BX399" i="18" s="1"/>
  <c r="BX400" i="18" s="1"/>
  <c r="BX401" i="18" s="1"/>
  <c r="BX402" i="18" s="1"/>
  <c r="BX403" i="18" s="1"/>
  <c r="BX404" i="18" s="1"/>
  <c r="BX405" i="18" s="1"/>
  <c r="BX406" i="18" s="1"/>
  <c r="BX407" i="18" s="1"/>
  <c r="BX408" i="18" s="1"/>
  <c r="BX409" i="18" s="1"/>
  <c r="BX410" i="18" s="1"/>
  <c r="BX411" i="18" s="1"/>
  <c r="C541" i="18"/>
  <c r="E541" i="18"/>
  <c r="F541" i="18"/>
  <c r="H541" i="18"/>
  <c r="J541" i="18"/>
  <c r="C542" i="18"/>
  <c r="E542" i="18"/>
  <c r="F542" i="18"/>
  <c r="H542" i="18"/>
  <c r="J542" i="18"/>
  <c r="C543" i="18"/>
  <c r="E543" i="18"/>
  <c r="F543" i="18"/>
  <c r="H543" i="18"/>
  <c r="J543" i="18"/>
  <c r="H163" i="18"/>
  <c r="F163" i="18"/>
  <c r="F164" i="18"/>
  <c r="C163" i="18"/>
  <c r="C164" i="18"/>
  <c r="Z17" i="18" l="1"/>
  <c r="N17" i="18"/>
  <c r="CB216" i="18"/>
  <c r="CA216" i="18" s="1"/>
  <c r="BZ216" i="18"/>
  <c r="BY216" i="18" s="1"/>
  <c r="CB217" i="18" l="1"/>
  <c r="CA217" i="18" s="1"/>
  <c r="BZ217" i="18"/>
  <c r="BY217" i="18" s="1"/>
  <c r="BZ218" i="18" l="1"/>
  <c r="BY218" i="18" s="1"/>
  <c r="CB218" i="18"/>
  <c r="CA218" i="18" s="1"/>
  <c r="CB219" i="18" l="1"/>
  <c r="CA219" i="18" s="1"/>
  <c r="BZ219" i="18"/>
  <c r="BY219" i="18" s="1"/>
  <c r="CB220" i="18" l="1"/>
  <c r="CA220" i="18" s="1"/>
  <c r="BZ220" i="18"/>
  <c r="BY220" i="18" s="1"/>
  <c r="BZ221" i="18" l="1"/>
  <c r="BY221" i="18" s="1"/>
  <c r="CB221" i="18"/>
  <c r="CA221" i="18" s="1"/>
  <c r="BZ222" i="18" l="1"/>
  <c r="BY222" i="18" s="1"/>
  <c r="CB222" i="18"/>
  <c r="CA222" i="18" s="1"/>
  <c r="CB223" i="18" l="1"/>
  <c r="CA223" i="18" s="1"/>
  <c r="BZ223" i="18"/>
  <c r="BY223" i="18" s="1"/>
  <c r="CB224" i="18" l="1"/>
  <c r="CA224" i="18" s="1"/>
  <c r="BZ224" i="18"/>
  <c r="BY224" i="18" s="1"/>
  <c r="BZ225" i="18" l="1"/>
  <c r="BY225" i="18" s="1"/>
  <c r="CB225" i="18"/>
  <c r="CA225" i="18" s="1"/>
  <c r="BZ226" i="18" l="1"/>
  <c r="BY226" i="18" s="1"/>
  <c r="CB226" i="18"/>
  <c r="CA226" i="18" s="1"/>
  <c r="CB227" i="18" l="1"/>
  <c r="CA227" i="18" s="1"/>
  <c r="BZ227" i="18"/>
  <c r="BY227" i="18" s="1"/>
  <c r="CB228" i="18" l="1"/>
  <c r="CA228" i="18" s="1"/>
  <c r="BZ228" i="18"/>
  <c r="BY228" i="18" s="1"/>
  <c r="BZ229" i="18" l="1"/>
  <c r="BY229" i="18" s="1"/>
  <c r="CB229" i="18"/>
  <c r="CA229" i="18" s="1"/>
  <c r="BZ230" i="18" l="1"/>
  <c r="BY230" i="18" s="1"/>
  <c r="CB230" i="18"/>
  <c r="CA230" i="18" s="1"/>
  <c r="CB231" i="18" l="1"/>
  <c r="CA231" i="18" s="1"/>
  <c r="BZ231" i="18"/>
  <c r="BY231" i="18" s="1"/>
  <c r="CB232" i="18" l="1"/>
  <c r="CA232" i="18" s="1"/>
  <c r="BZ232" i="18"/>
  <c r="BY232" i="18" s="1"/>
  <c r="BZ233" i="18" l="1"/>
  <c r="BY233" i="18" s="1"/>
  <c r="CB233" i="18"/>
  <c r="CA233" i="18" s="1"/>
  <c r="BZ234" i="18" l="1"/>
  <c r="BY234" i="18" s="1"/>
  <c r="CB234" i="18"/>
  <c r="CA234" i="18" s="1"/>
  <c r="CB235" i="18" l="1"/>
  <c r="CA235" i="18" s="1"/>
  <c r="BZ235" i="18"/>
  <c r="BY235" i="18" s="1"/>
  <c r="CB236" i="18" l="1"/>
  <c r="CA236" i="18" s="1"/>
  <c r="BZ236" i="18"/>
  <c r="BY236" i="18" s="1"/>
  <c r="BZ237" i="18" l="1"/>
  <c r="BY237" i="18" s="1"/>
  <c r="CB237" i="18"/>
  <c r="CA237" i="18" s="1"/>
  <c r="BZ238" i="18" l="1"/>
  <c r="BY238" i="18" s="1"/>
  <c r="CB238" i="18"/>
  <c r="CA238" i="18" s="1"/>
  <c r="CB239" i="18" l="1"/>
  <c r="CA239" i="18" s="1"/>
  <c r="BZ239" i="18"/>
  <c r="BY239" i="18" s="1"/>
  <c r="CB240" i="18" l="1"/>
  <c r="CA240" i="18" s="1"/>
  <c r="BZ240" i="18"/>
  <c r="BY240" i="18" s="1"/>
  <c r="BZ241" i="18" l="1"/>
  <c r="BY241" i="18" s="1"/>
  <c r="CB241" i="18"/>
  <c r="CA241" i="18" s="1"/>
  <c r="BZ242" i="18" l="1"/>
  <c r="BY242" i="18" s="1"/>
  <c r="CB242" i="18"/>
  <c r="CA242" i="18" s="1"/>
  <c r="CB243" i="18" l="1"/>
  <c r="CA243" i="18" s="1"/>
  <c r="BZ243" i="18"/>
  <c r="BY243" i="18" s="1"/>
  <c r="CB244" i="18" l="1"/>
  <c r="CA244" i="18" s="1"/>
  <c r="BZ244" i="18"/>
  <c r="BY244" i="18" s="1"/>
  <c r="BZ245" i="18" l="1"/>
  <c r="BY245" i="18" s="1"/>
  <c r="CB245" i="18"/>
  <c r="CA245" i="18" s="1"/>
  <c r="BZ246" i="18" l="1"/>
  <c r="BY246" i="18" s="1"/>
  <c r="CB246" i="18"/>
  <c r="CA246" i="18" s="1"/>
  <c r="CB247" i="18" l="1"/>
  <c r="CA247" i="18" s="1"/>
  <c r="BZ247" i="18"/>
  <c r="BY247" i="18" s="1"/>
  <c r="CB248" i="18" l="1"/>
  <c r="CA248" i="18" s="1"/>
  <c r="BZ248" i="18"/>
  <c r="BY248" i="18" s="1"/>
  <c r="BZ249" i="18" l="1"/>
  <c r="BY249" i="18" s="1"/>
  <c r="CB249" i="18"/>
  <c r="CA249" i="18" s="1"/>
  <c r="BZ250" i="18" l="1"/>
  <c r="BY250" i="18" s="1"/>
  <c r="CB250" i="18"/>
  <c r="CA250" i="18" s="1"/>
  <c r="CB251" i="18" l="1"/>
  <c r="CA251" i="18" s="1"/>
  <c r="BZ251" i="18"/>
  <c r="BY251" i="18" s="1"/>
  <c r="CB252" i="18" l="1"/>
  <c r="CA252" i="18" s="1"/>
  <c r="BZ252" i="18"/>
  <c r="BY252" i="18" s="1"/>
  <c r="BZ253" i="18" l="1"/>
  <c r="BY253" i="18" s="1"/>
  <c r="CB253" i="18"/>
  <c r="CA253" i="18" s="1"/>
  <c r="BZ254" i="18" l="1"/>
  <c r="BY254" i="18" s="1"/>
  <c r="CB254" i="18"/>
  <c r="CA254" i="18" s="1"/>
  <c r="CB255" i="18" l="1"/>
  <c r="CA255" i="18" s="1"/>
  <c r="BZ255" i="18"/>
  <c r="BY255" i="18" s="1"/>
  <c r="CB256" i="18" l="1"/>
  <c r="CA256" i="18" s="1"/>
  <c r="BZ256" i="18"/>
  <c r="BY256" i="18" s="1"/>
  <c r="BZ257" i="18" l="1"/>
  <c r="BY257" i="18" s="1"/>
  <c r="CB257" i="18"/>
  <c r="CA257" i="18" s="1"/>
  <c r="BZ258" i="18" l="1"/>
  <c r="BY258" i="18" s="1"/>
  <c r="CB258" i="18"/>
  <c r="CA258" i="18" s="1"/>
  <c r="CB259" i="18" l="1"/>
  <c r="CA259" i="18" s="1"/>
  <c r="BZ259" i="18"/>
  <c r="BY259" i="18" s="1"/>
  <c r="CB260" i="18" l="1"/>
  <c r="CA260" i="18" s="1"/>
  <c r="BZ260" i="18"/>
  <c r="BY260" i="18" s="1"/>
  <c r="BZ261" i="18" l="1"/>
  <c r="BY261" i="18" s="1"/>
  <c r="CB261" i="18"/>
  <c r="CA261" i="18" s="1"/>
  <c r="BZ262" i="18" l="1"/>
  <c r="BY262" i="18" s="1"/>
  <c r="CB262" i="18"/>
  <c r="CA262" i="18" s="1"/>
  <c r="CB263" i="18" l="1"/>
  <c r="CA263" i="18" s="1"/>
  <c r="BZ263" i="18"/>
  <c r="BY263" i="18" s="1"/>
  <c r="CB264" i="18" l="1"/>
  <c r="CA264" i="18" s="1"/>
  <c r="BZ264" i="18"/>
  <c r="BY264" i="18" s="1"/>
  <c r="BZ265" i="18" l="1"/>
  <c r="BY265" i="18" s="1"/>
  <c r="CB265" i="18"/>
  <c r="CA265" i="18" s="1"/>
  <c r="BZ266" i="18" l="1"/>
  <c r="BY266" i="18" s="1"/>
  <c r="CB266" i="18"/>
  <c r="CA266" i="18" s="1"/>
  <c r="CB267" i="18" l="1"/>
  <c r="CA267" i="18" s="1"/>
  <c r="BZ267" i="18"/>
  <c r="BY267" i="18" s="1"/>
  <c r="CB268" i="18" l="1"/>
  <c r="CA268" i="18" s="1"/>
  <c r="BZ268" i="18"/>
  <c r="BY268" i="18" s="1"/>
  <c r="BZ269" i="18" l="1"/>
  <c r="BY269" i="18" s="1"/>
  <c r="CB269" i="18"/>
  <c r="CA269" i="18" s="1"/>
  <c r="BZ270" i="18" l="1"/>
  <c r="BY270" i="18" s="1"/>
  <c r="CB270" i="18"/>
  <c r="CA270" i="18" s="1"/>
  <c r="CB271" i="18" l="1"/>
  <c r="CA271" i="18" s="1"/>
  <c r="BZ271" i="18"/>
  <c r="BY271" i="18" s="1"/>
  <c r="CB272" i="18" l="1"/>
  <c r="CA272" i="18" s="1"/>
  <c r="BZ272" i="18"/>
  <c r="BY272" i="18" s="1"/>
  <c r="BZ273" i="18" l="1"/>
  <c r="BY273" i="18" s="1"/>
  <c r="CB273" i="18"/>
  <c r="CA273" i="18" s="1"/>
  <c r="BZ274" i="18" l="1"/>
  <c r="BY274" i="18" s="1"/>
  <c r="CB274" i="18"/>
  <c r="CA274" i="18" s="1"/>
  <c r="CB275" i="18" l="1"/>
  <c r="CA275" i="18" s="1"/>
  <c r="BZ275" i="18"/>
  <c r="BY275" i="18" s="1"/>
  <c r="CB276" i="18" l="1"/>
  <c r="CA276" i="18" s="1"/>
  <c r="BZ276" i="18"/>
  <c r="BY276" i="18" s="1"/>
  <c r="BZ277" i="18" l="1"/>
  <c r="BY277" i="18" s="1"/>
  <c r="CB277" i="18"/>
  <c r="CA277" i="18" s="1"/>
  <c r="BZ278" i="18" l="1"/>
  <c r="BY278" i="18" s="1"/>
  <c r="CB278" i="18"/>
  <c r="CA278" i="18" s="1"/>
  <c r="CB279" i="18" l="1"/>
  <c r="CA279" i="18" s="1"/>
  <c r="BZ279" i="18"/>
  <c r="BY279" i="18" s="1"/>
  <c r="CB280" i="18" l="1"/>
  <c r="CA280" i="18" s="1"/>
  <c r="BZ280" i="18"/>
  <c r="BY280" i="18" s="1"/>
  <c r="BZ281" i="18" l="1"/>
  <c r="BY281" i="18" s="1"/>
  <c r="CB281" i="18"/>
  <c r="CA281" i="18" s="1"/>
  <c r="BZ282" i="18" l="1"/>
  <c r="BY282" i="18" s="1"/>
  <c r="CB282" i="18"/>
  <c r="CA282" i="18" s="1"/>
  <c r="CB283" i="18" l="1"/>
  <c r="CA283" i="18" s="1"/>
  <c r="BZ283" i="18"/>
  <c r="BY283" i="18" s="1"/>
  <c r="CB284" i="18" l="1"/>
  <c r="CA284" i="18" s="1"/>
  <c r="BZ284" i="18"/>
  <c r="BY284" i="18" s="1"/>
  <c r="BZ285" i="18" l="1"/>
  <c r="BY285" i="18" s="1"/>
  <c r="CB285" i="18"/>
  <c r="CA285" i="18" s="1"/>
  <c r="BZ286" i="18" l="1"/>
  <c r="BY286" i="18" s="1"/>
  <c r="CB286" i="18"/>
  <c r="CA286" i="18" s="1"/>
  <c r="CB287" i="18" l="1"/>
  <c r="CA287" i="18" s="1"/>
  <c r="BZ287" i="18"/>
  <c r="BY287" i="18" s="1"/>
  <c r="CB288" i="18" l="1"/>
  <c r="CA288" i="18" s="1"/>
  <c r="BZ288" i="18"/>
  <c r="BY288" i="18" s="1"/>
  <c r="BZ289" i="18" l="1"/>
  <c r="BY289" i="18" s="1"/>
  <c r="CB289" i="18"/>
  <c r="CA289" i="18" s="1"/>
  <c r="BZ290" i="18" l="1"/>
  <c r="BY290" i="18" s="1"/>
  <c r="CB290" i="18"/>
  <c r="CA290" i="18" s="1"/>
  <c r="CB291" i="18" l="1"/>
  <c r="CA291" i="18" s="1"/>
  <c r="BZ291" i="18"/>
  <c r="BY291" i="18" s="1"/>
  <c r="CB292" i="18" l="1"/>
  <c r="CA292" i="18" s="1"/>
  <c r="BZ292" i="18"/>
  <c r="BY292" i="18" s="1"/>
  <c r="CB293" i="18" l="1"/>
  <c r="CA293" i="18" s="1"/>
  <c r="BZ293" i="18"/>
  <c r="BY293" i="18" s="1"/>
  <c r="CB294" i="18" l="1"/>
  <c r="CA294" i="18" s="1"/>
  <c r="BZ294" i="18"/>
  <c r="BY294" i="18" s="1"/>
  <c r="BZ295" i="18" l="1"/>
  <c r="BY295" i="18" s="1"/>
  <c r="CB295" i="18"/>
  <c r="CA295" i="18" s="1"/>
  <c r="BZ296" i="18" l="1"/>
  <c r="BY296" i="18" s="1"/>
  <c r="CB296" i="18"/>
  <c r="CA296" i="18" s="1"/>
  <c r="CB297" i="18" l="1"/>
  <c r="CA297" i="18" s="1"/>
  <c r="BZ297" i="18"/>
  <c r="BY297" i="18" s="1"/>
  <c r="CB298" i="18" l="1"/>
  <c r="CA298" i="18" s="1"/>
  <c r="BZ298" i="18"/>
  <c r="BY298" i="18" s="1"/>
  <c r="BZ299" i="18" l="1"/>
  <c r="BY299" i="18" s="1"/>
  <c r="CB299" i="18"/>
  <c r="CA299" i="18" s="1"/>
  <c r="BZ300" i="18" l="1"/>
  <c r="BY300" i="18" s="1"/>
  <c r="CB300" i="18"/>
  <c r="CA300" i="18" s="1"/>
  <c r="CB301" i="18" l="1"/>
  <c r="CA301" i="18" s="1"/>
  <c r="BZ301" i="18"/>
  <c r="BY301" i="18" s="1"/>
  <c r="CB302" i="18" l="1"/>
  <c r="CA302" i="18" s="1"/>
  <c r="BZ302" i="18"/>
  <c r="BY302" i="18" s="1"/>
  <c r="CB303" i="18" l="1"/>
  <c r="CA303" i="18" s="1"/>
  <c r="BZ303" i="18"/>
  <c r="BY303" i="18" s="1"/>
  <c r="BZ304" i="18" l="1"/>
  <c r="BY304" i="18" s="1"/>
  <c r="CB304" i="18"/>
  <c r="CA304" i="18" s="1"/>
  <c r="BZ305" i="18" l="1"/>
  <c r="BY305" i="18" s="1"/>
  <c r="CB305" i="18"/>
  <c r="CA305" i="18" s="1"/>
  <c r="CB306" i="18" l="1"/>
  <c r="CA306" i="18" s="1"/>
  <c r="BZ306" i="18"/>
  <c r="BY306" i="18" s="1"/>
  <c r="CB307" i="18" l="1"/>
  <c r="CA307" i="18" s="1"/>
  <c r="BZ307" i="18"/>
  <c r="BY307" i="18" s="1"/>
  <c r="BZ308" i="18" l="1"/>
  <c r="BY308" i="18" s="1"/>
  <c r="CB308" i="18"/>
  <c r="CA308" i="18" s="1"/>
  <c r="BZ309" i="18" l="1"/>
  <c r="BY309" i="18" s="1"/>
  <c r="CB309" i="18"/>
  <c r="CA309" i="18" s="1"/>
  <c r="CB310" i="18" l="1"/>
  <c r="CA310" i="18" s="1"/>
  <c r="BZ310" i="18"/>
  <c r="BY310" i="18" s="1"/>
  <c r="CB311" i="18" l="1"/>
  <c r="CA311" i="18" s="1"/>
  <c r="BZ311" i="18"/>
  <c r="BY311" i="18" s="1"/>
  <c r="BZ312" i="18" l="1"/>
  <c r="BY312" i="18" s="1"/>
  <c r="CB312" i="18"/>
  <c r="CA312" i="18" s="1"/>
  <c r="BZ313" i="18" l="1"/>
  <c r="BY313" i="18" s="1"/>
  <c r="CB313" i="18"/>
  <c r="CA313" i="18" s="1"/>
  <c r="CB314" i="18" l="1"/>
  <c r="CA314" i="18" s="1"/>
  <c r="BZ314" i="18"/>
  <c r="BY314" i="18" s="1"/>
  <c r="CB315" i="18" l="1"/>
  <c r="CA315" i="18" s="1"/>
  <c r="BZ315" i="18"/>
  <c r="BY315" i="18" s="1"/>
  <c r="BZ316" i="18" l="1"/>
  <c r="BY316" i="18" s="1"/>
  <c r="CB316" i="18"/>
  <c r="CA316" i="18" s="1"/>
  <c r="BZ317" i="18" l="1"/>
  <c r="BY317" i="18" s="1"/>
  <c r="CB317" i="18"/>
  <c r="CA317" i="18" s="1"/>
  <c r="CB318" i="18" l="1"/>
  <c r="CA318" i="18" s="1"/>
  <c r="BZ318" i="18"/>
  <c r="BY318" i="18" s="1"/>
  <c r="CB319" i="18" l="1"/>
  <c r="CA319" i="18" s="1"/>
  <c r="BZ319" i="18"/>
  <c r="BY319" i="18" s="1"/>
  <c r="BZ320" i="18" l="1"/>
  <c r="BY320" i="18" s="1"/>
  <c r="CB320" i="18"/>
  <c r="CA320" i="18" s="1"/>
  <c r="BZ321" i="18" l="1"/>
  <c r="BY321" i="18" s="1"/>
  <c r="CB321" i="18"/>
  <c r="CA321" i="18" s="1"/>
  <c r="CB322" i="18" l="1"/>
  <c r="CA322" i="18" s="1"/>
  <c r="BZ322" i="18"/>
  <c r="BY322" i="18" s="1"/>
  <c r="CB323" i="18" l="1"/>
  <c r="CA323" i="18" s="1"/>
  <c r="BZ323" i="18"/>
  <c r="BY323" i="18" s="1"/>
  <c r="BZ324" i="18" l="1"/>
  <c r="BY324" i="18" s="1"/>
  <c r="CB324" i="18"/>
  <c r="CA324" i="18" s="1"/>
  <c r="BZ325" i="18" l="1"/>
  <c r="BY325" i="18" s="1"/>
  <c r="CB325" i="18"/>
  <c r="CA325" i="18" s="1"/>
  <c r="CB326" i="18" l="1"/>
  <c r="CA326" i="18" s="1"/>
  <c r="BZ326" i="18"/>
  <c r="BY326" i="18" s="1"/>
  <c r="CB327" i="18" l="1"/>
  <c r="CA327" i="18" s="1"/>
  <c r="BZ327" i="18"/>
  <c r="BY327" i="18" s="1"/>
  <c r="BZ328" i="18" l="1"/>
  <c r="BY328" i="18" s="1"/>
  <c r="CB328" i="18"/>
  <c r="CA328" i="18" s="1"/>
  <c r="BZ329" i="18" l="1"/>
  <c r="BY329" i="18" s="1"/>
  <c r="CB329" i="18"/>
  <c r="CA329" i="18" s="1"/>
  <c r="CB330" i="18" l="1"/>
  <c r="CA330" i="18" s="1"/>
  <c r="BZ330" i="18"/>
  <c r="BY330" i="18" s="1"/>
  <c r="CB331" i="18" l="1"/>
  <c r="CA331" i="18" s="1"/>
  <c r="BZ331" i="18"/>
  <c r="BY331" i="18" s="1"/>
  <c r="BZ332" i="18" l="1"/>
  <c r="BY332" i="18" s="1"/>
  <c r="CB332" i="18"/>
  <c r="CA332" i="18" s="1"/>
  <c r="BZ333" i="18" l="1"/>
  <c r="BY333" i="18" s="1"/>
  <c r="CB333" i="18"/>
  <c r="CA333" i="18" s="1"/>
  <c r="CB334" i="18" l="1"/>
  <c r="CA334" i="18" s="1"/>
  <c r="BZ334" i="18"/>
  <c r="BY334" i="18" s="1"/>
  <c r="CB335" i="18" l="1"/>
  <c r="CA335" i="18" s="1"/>
  <c r="BZ335" i="18"/>
  <c r="BY335" i="18" s="1"/>
  <c r="BZ336" i="18" l="1"/>
  <c r="BY336" i="18" s="1"/>
  <c r="CB336" i="18"/>
  <c r="CA336" i="18" s="1"/>
  <c r="BZ337" i="18" l="1"/>
  <c r="BY337" i="18" s="1"/>
  <c r="CB337" i="18"/>
  <c r="CA337" i="18" s="1"/>
  <c r="CB338" i="18" l="1"/>
  <c r="CA338" i="18" s="1"/>
  <c r="BZ338" i="18"/>
  <c r="BY338" i="18" s="1"/>
  <c r="CB339" i="18" l="1"/>
  <c r="CA339" i="18" s="1"/>
  <c r="BZ339" i="18"/>
  <c r="BY339" i="18" s="1"/>
  <c r="BZ340" i="18" l="1"/>
  <c r="BY340" i="18" s="1"/>
  <c r="CB340" i="18"/>
  <c r="CA340" i="18" s="1"/>
  <c r="BZ341" i="18" l="1"/>
  <c r="BY341" i="18" s="1"/>
  <c r="CB341" i="18"/>
  <c r="CA341" i="18" s="1"/>
  <c r="CB342" i="18" l="1"/>
  <c r="CA342" i="18" s="1"/>
  <c r="BZ342" i="18"/>
  <c r="BY342" i="18" s="1"/>
  <c r="CB343" i="18" l="1"/>
  <c r="CA343" i="18" s="1"/>
  <c r="BZ343" i="18"/>
  <c r="BY343" i="18" s="1"/>
  <c r="CB344" i="18" l="1"/>
  <c r="CA344" i="18" s="1"/>
  <c r="BZ344" i="18"/>
  <c r="BY344" i="18" s="1"/>
  <c r="BZ345" i="18" l="1"/>
  <c r="BY345" i="18" s="1"/>
  <c r="CB345" i="18"/>
  <c r="CA345" i="18" s="1"/>
  <c r="CB346" i="18" l="1"/>
  <c r="CA346" i="18" s="1"/>
  <c r="BZ346" i="18"/>
  <c r="BY346" i="18" s="1"/>
  <c r="CB347" i="18" l="1"/>
  <c r="CA347" i="18" s="1"/>
  <c r="BZ347" i="18"/>
  <c r="BY347" i="18" s="1"/>
  <c r="BZ348" i="18" l="1"/>
  <c r="BY348" i="18" s="1"/>
  <c r="CB348" i="18"/>
  <c r="CA348" i="18" s="1"/>
  <c r="BZ349" i="18" l="1"/>
  <c r="BY349" i="18" s="1"/>
  <c r="CB349" i="18"/>
  <c r="CA349" i="18" s="1"/>
  <c r="CB350" i="18" l="1"/>
  <c r="CA350" i="18" s="1"/>
  <c r="BZ350" i="18"/>
  <c r="BY350" i="18" s="1"/>
  <c r="CB351" i="18" l="1"/>
  <c r="CA351" i="18" s="1"/>
  <c r="BZ351" i="18"/>
  <c r="BY351" i="18" s="1"/>
  <c r="BZ352" i="18" l="1"/>
  <c r="BY352" i="18" s="1"/>
  <c r="CB352" i="18"/>
  <c r="CA352" i="18" s="1"/>
  <c r="BZ353" i="18" l="1"/>
  <c r="BY353" i="18" s="1"/>
  <c r="CB353" i="18"/>
  <c r="CA353" i="18" s="1"/>
  <c r="CB354" i="18" l="1"/>
  <c r="CA354" i="18" s="1"/>
  <c r="BZ354" i="18"/>
  <c r="BY354" i="18" s="1"/>
  <c r="CB355" i="18" l="1"/>
  <c r="CA355" i="18" s="1"/>
  <c r="BZ355" i="18"/>
  <c r="BY355" i="18" s="1"/>
  <c r="BZ356" i="18" l="1"/>
  <c r="BY356" i="18" s="1"/>
  <c r="CB356" i="18"/>
  <c r="CA356" i="18" s="1"/>
  <c r="BZ357" i="18" l="1"/>
  <c r="BY357" i="18" s="1"/>
  <c r="CB357" i="18"/>
  <c r="CA357" i="18" s="1"/>
  <c r="CB358" i="18" l="1"/>
  <c r="CA358" i="18" s="1"/>
  <c r="BZ358" i="18"/>
  <c r="BY358" i="18" s="1"/>
  <c r="CB359" i="18" l="1"/>
  <c r="CA359" i="18" s="1"/>
  <c r="BZ359" i="18"/>
  <c r="BY359" i="18" s="1"/>
  <c r="BZ360" i="18" l="1"/>
  <c r="BY360" i="18" s="1"/>
  <c r="CB360" i="18"/>
  <c r="CA360" i="18" s="1"/>
  <c r="BZ361" i="18" l="1"/>
  <c r="BY361" i="18" s="1"/>
  <c r="CB361" i="18"/>
  <c r="CA361" i="18" s="1"/>
  <c r="CB362" i="18" l="1"/>
  <c r="CA362" i="18" s="1"/>
  <c r="BZ362" i="18"/>
  <c r="BY362" i="18" s="1"/>
  <c r="CB363" i="18" l="1"/>
  <c r="CA363" i="18" s="1"/>
  <c r="BZ363" i="18"/>
  <c r="BY363" i="18" s="1"/>
  <c r="BZ364" i="18" l="1"/>
  <c r="BY364" i="18" s="1"/>
  <c r="CB364" i="18"/>
  <c r="CA364" i="18" s="1"/>
  <c r="BZ365" i="18" l="1"/>
  <c r="BY365" i="18" s="1"/>
  <c r="CB365" i="18"/>
  <c r="CA365" i="18" s="1"/>
  <c r="CB366" i="18" l="1"/>
  <c r="CA366" i="18" s="1"/>
  <c r="BZ366" i="18"/>
  <c r="BY366" i="18" s="1"/>
  <c r="CB367" i="18" l="1"/>
  <c r="CA367" i="18" s="1"/>
  <c r="BZ367" i="18"/>
  <c r="BY367" i="18" s="1"/>
  <c r="BZ368" i="18" l="1"/>
  <c r="BY368" i="18" s="1"/>
  <c r="CB368" i="18"/>
  <c r="CA368" i="18" s="1"/>
  <c r="BZ369" i="18" l="1"/>
  <c r="BY369" i="18" s="1"/>
  <c r="CB369" i="18"/>
  <c r="CA369" i="18" s="1"/>
  <c r="CB370" i="18" l="1"/>
  <c r="CA370" i="18" s="1"/>
  <c r="BZ370" i="18"/>
  <c r="BY370" i="18" s="1"/>
  <c r="CB371" i="18" l="1"/>
  <c r="CA371" i="18" s="1"/>
  <c r="BZ371" i="18"/>
  <c r="BY371" i="18" s="1"/>
  <c r="BZ372" i="18" l="1"/>
  <c r="BY372" i="18" s="1"/>
  <c r="CB372" i="18"/>
  <c r="CA372" i="18" s="1"/>
  <c r="BZ373" i="18" l="1"/>
  <c r="BY373" i="18" s="1"/>
  <c r="CB373" i="18"/>
  <c r="CA373" i="18" s="1"/>
  <c r="CB374" i="18" l="1"/>
  <c r="CA374" i="18" s="1"/>
  <c r="BZ374" i="18"/>
  <c r="BY374" i="18" s="1"/>
  <c r="CB375" i="18" l="1"/>
  <c r="CA375" i="18" s="1"/>
  <c r="BZ375" i="18"/>
  <c r="BY375" i="18" s="1"/>
  <c r="BZ376" i="18" l="1"/>
  <c r="BY376" i="18" s="1"/>
  <c r="CB376" i="18"/>
  <c r="CA376" i="18" s="1"/>
  <c r="BZ377" i="18" l="1"/>
  <c r="BY377" i="18" s="1"/>
  <c r="CB377" i="18"/>
  <c r="CA377" i="18" s="1"/>
  <c r="CB378" i="18" l="1"/>
  <c r="CA378" i="18" s="1"/>
  <c r="BZ378" i="18"/>
  <c r="BY378" i="18" s="1"/>
  <c r="CB379" i="18" l="1"/>
  <c r="CA379" i="18" s="1"/>
  <c r="BZ379" i="18"/>
  <c r="BY379" i="18" s="1"/>
  <c r="BZ380" i="18" l="1"/>
  <c r="BY380" i="18" s="1"/>
  <c r="CB380" i="18"/>
  <c r="CA380" i="18" s="1"/>
  <c r="BZ381" i="18" l="1"/>
  <c r="BY381" i="18" s="1"/>
  <c r="CB381" i="18"/>
  <c r="CA381" i="18" s="1"/>
  <c r="CB382" i="18" l="1"/>
  <c r="CA382" i="18" s="1"/>
  <c r="BZ382" i="18"/>
  <c r="BY382" i="18" s="1"/>
  <c r="CB383" i="18" l="1"/>
  <c r="CA383" i="18" s="1"/>
  <c r="BZ383" i="18"/>
  <c r="BY383" i="18" s="1"/>
  <c r="BZ384" i="18" l="1"/>
  <c r="BY384" i="18" s="1"/>
  <c r="CB384" i="18"/>
  <c r="CA384" i="18" s="1"/>
  <c r="BZ385" i="18" l="1"/>
  <c r="BY385" i="18" s="1"/>
  <c r="CB385" i="18"/>
  <c r="CA385" i="18" s="1"/>
  <c r="CB386" i="18" l="1"/>
  <c r="CA386" i="18" s="1"/>
  <c r="BZ386" i="18"/>
  <c r="BY386" i="18" s="1"/>
  <c r="CB387" i="18" l="1"/>
  <c r="CA387" i="18" s="1"/>
  <c r="BZ387" i="18"/>
  <c r="BY387" i="18" s="1"/>
  <c r="BZ388" i="18" l="1"/>
  <c r="BY388" i="18" s="1"/>
  <c r="CB388" i="18"/>
  <c r="CA388" i="18" s="1"/>
  <c r="BZ389" i="18" l="1"/>
  <c r="BY389" i="18" s="1"/>
  <c r="CB389" i="18"/>
  <c r="CA389" i="18" s="1"/>
  <c r="CB390" i="18" l="1"/>
  <c r="CA390" i="18" s="1"/>
  <c r="BZ390" i="18"/>
  <c r="BY390" i="18" s="1"/>
  <c r="CB391" i="18" l="1"/>
  <c r="CA391" i="18" s="1"/>
  <c r="BZ391" i="18"/>
  <c r="BY391" i="18" s="1"/>
  <c r="BZ392" i="18" l="1"/>
  <c r="BY392" i="18" s="1"/>
  <c r="CB392" i="18"/>
  <c r="CA392" i="18" s="1"/>
  <c r="BZ393" i="18" l="1"/>
  <c r="BY393" i="18" s="1"/>
  <c r="CB393" i="18"/>
  <c r="CA393" i="18" s="1"/>
  <c r="CB394" i="18" l="1"/>
  <c r="CA394" i="18" s="1"/>
  <c r="BZ394" i="18"/>
  <c r="BY394" i="18" s="1"/>
  <c r="CB395" i="18" l="1"/>
  <c r="CA395" i="18" s="1"/>
  <c r="BZ395" i="18"/>
  <c r="BY395" i="18" s="1"/>
  <c r="BZ396" i="18" l="1"/>
  <c r="BY396" i="18" s="1"/>
  <c r="CB396" i="18"/>
  <c r="CA396" i="18" s="1"/>
  <c r="BZ397" i="18" l="1"/>
  <c r="BY397" i="18" s="1"/>
  <c r="CB397" i="18"/>
  <c r="CA397" i="18" s="1"/>
  <c r="CB398" i="18" l="1"/>
  <c r="CA398" i="18" s="1"/>
  <c r="BZ398" i="18"/>
  <c r="BY398" i="18" s="1"/>
  <c r="CB399" i="18" l="1"/>
  <c r="CA399" i="18" s="1"/>
  <c r="BZ399" i="18"/>
  <c r="BY399" i="18" s="1"/>
  <c r="BZ400" i="18" l="1"/>
  <c r="BY400" i="18" s="1"/>
  <c r="CB400" i="18"/>
  <c r="CA400" i="18" s="1"/>
  <c r="BZ401" i="18" l="1"/>
  <c r="BY401" i="18" s="1"/>
  <c r="CB401" i="18"/>
  <c r="CA401" i="18" s="1"/>
  <c r="CB402" i="18" l="1"/>
  <c r="CA402" i="18" s="1"/>
  <c r="BZ402" i="18"/>
  <c r="BY402" i="18" s="1"/>
  <c r="CB403" i="18" l="1"/>
  <c r="CA403" i="18" s="1"/>
  <c r="BZ403" i="18"/>
  <c r="BY403" i="18" s="1"/>
  <c r="BZ404" i="18" l="1"/>
  <c r="BY404" i="18" s="1"/>
  <c r="CB404" i="18"/>
  <c r="CA404" i="18" s="1"/>
  <c r="BZ405" i="18" l="1"/>
  <c r="BY405" i="18" s="1"/>
  <c r="CB405" i="18"/>
  <c r="CA405" i="18" s="1"/>
  <c r="CB406" i="18" l="1"/>
  <c r="CA406" i="18" s="1"/>
  <c r="BZ406" i="18"/>
  <c r="BY406" i="18" s="1"/>
  <c r="CB407" i="18" l="1"/>
  <c r="CA407" i="18" s="1"/>
  <c r="BZ407" i="18"/>
  <c r="BY407" i="18" s="1"/>
  <c r="BZ408" i="18" l="1"/>
  <c r="BY408" i="18" s="1"/>
  <c r="CB408" i="18"/>
  <c r="CA408" i="18" s="1"/>
  <c r="BZ409" i="18" l="1"/>
  <c r="BY409" i="18" s="1"/>
  <c r="CB409" i="18"/>
  <c r="CA409" i="18" s="1"/>
  <c r="CB410" i="18" l="1"/>
  <c r="CA410" i="18" s="1"/>
  <c r="BZ410" i="18"/>
  <c r="BY410" i="18" s="1"/>
  <c r="CB411" i="18" l="1"/>
  <c r="CA411" i="18" s="1"/>
  <c r="BZ411" i="18"/>
  <c r="BY411" i="18" s="1"/>
  <c r="BU41" i="18" l="1"/>
  <c r="AP90" i="18"/>
  <c r="AR90" i="18"/>
  <c r="BT214" i="18"/>
  <c r="BV214" i="18"/>
  <c r="CL47" i="18"/>
  <c r="CL48" i="18"/>
  <c r="CL49" i="18"/>
  <c r="CL50" i="18"/>
  <c r="CL51" i="18"/>
  <c r="CL52" i="18"/>
  <c r="CL53" i="18"/>
  <c r="CL54" i="18"/>
  <c r="CL55" i="18"/>
  <c r="CL56" i="18"/>
  <c r="CL57" i="18"/>
  <c r="CL58" i="18"/>
  <c r="CL59" i="18"/>
  <c r="CL60" i="18"/>
  <c r="CL61" i="18"/>
  <c r="CL62" i="18"/>
  <c r="CL63" i="18"/>
  <c r="CL64" i="18"/>
  <c r="CL65" i="18"/>
  <c r="CL66" i="18"/>
  <c r="CL67" i="18"/>
  <c r="CL68" i="18"/>
  <c r="CL69" i="18"/>
  <c r="CL70" i="18"/>
  <c r="CL71" i="18"/>
  <c r="CL72" i="18"/>
  <c r="CL73" i="18"/>
  <c r="CL74" i="18"/>
  <c r="CL75" i="18"/>
  <c r="CL76" i="18"/>
  <c r="CL77" i="18"/>
  <c r="CL78" i="18"/>
  <c r="CL79" i="18"/>
  <c r="CL80" i="18"/>
  <c r="CL81" i="18"/>
  <c r="CL82" i="18"/>
  <c r="CL83" i="18"/>
  <c r="CL84" i="18"/>
  <c r="CL85" i="18"/>
  <c r="CL86" i="18"/>
  <c r="CL87" i="18"/>
  <c r="CL88" i="18"/>
  <c r="CL89" i="18"/>
  <c r="CL90" i="18"/>
  <c r="CL91" i="18"/>
  <c r="CL92" i="18"/>
  <c r="CL93" i="18"/>
  <c r="CL94" i="18"/>
  <c r="CL95" i="18"/>
  <c r="CL96" i="18"/>
  <c r="CL97" i="18"/>
  <c r="CL98" i="18"/>
  <c r="CL99" i="18"/>
  <c r="CL100" i="18"/>
  <c r="CL101" i="18"/>
  <c r="CL102" i="18"/>
  <c r="CL103" i="18"/>
  <c r="CL104" i="18"/>
  <c r="CL105" i="18"/>
  <c r="CL106" i="18"/>
  <c r="CL107" i="18"/>
  <c r="CL108" i="18"/>
  <c r="CL109" i="18"/>
  <c r="CL110" i="18"/>
  <c r="CL111" i="18"/>
  <c r="CL112" i="18"/>
  <c r="CL113" i="18"/>
  <c r="CL114" i="18"/>
  <c r="CL115" i="18"/>
  <c r="CL116" i="18"/>
  <c r="CL117" i="18"/>
  <c r="CL118" i="18"/>
  <c r="CL119" i="18"/>
  <c r="CL120" i="18"/>
  <c r="CL121" i="18"/>
  <c r="CL122" i="18"/>
  <c r="CL123" i="18"/>
  <c r="CL124" i="18"/>
  <c r="CL125" i="18"/>
  <c r="CL126" i="18"/>
  <c r="CL127" i="18"/>
  <c r="CL128" i="18"/>
  <c r="CL129" i="18"/>
  <c r="CL130" i="18"/>
  <c r="CL131" i="18"/>
  <c r="CL132" i="18"/>
  <c r="CL133" i="18"/>
  <c r="CL134" i="18"/>
  <c r="CL135" i="18"/>
  <c r="CL136" i="18"/>
  <c r="CL137" i="18"/>
  <c r="CL138" i="18"/>
  <c r="CL139" i="18"/>
  <c r="CL140" i="18"/>
  <c r="CL141" i="18"/>
  <c r="CL142" i="18"/>
  <c r="CL143" i="18"/>
  <c r="CL144" i="18"/>
  <c r="CL145" i="18"/>
  <c r="CL146" i="18"/>
  <c r="CL147" i="18"/>
  <c r="CL148" i="18"/>
  <c r="CL149" i="18"/>
  <c r="CL150" i="18"/>
  <c r="CL151" i="18"/>
  <c r="CL152" i="18"/>
  <c r="CL153" i="18"/>
  <c r="CL154" i="18"/>
  <c r="CL155" i="18"/>
  <c r="CL156" i="18"/>
  <c r="CL157" i="18"/>
  <c r="CL158" i="18"/>
  <c r="CL159" i="18"/>
  <c r="CL160" i="18"/>
  <c r="CL161" i="18"/>
  <c r="CL162" i="18"/>
  <c r="CL163" i="18"/>
  <c r="CL164" i="18"/>
  <c r="CL165" i="18"/>
  <c r="CL166" i="18"/>
  <c r="CL167" i="18"/>
  <c r="CL168" i="18"/>
  <c r="CL169" i="18"/>
  <c r="CL170" i="18"/>
  <c r="CL171" i="18"/>
  <c r="CL172" i="18"/>
  <c r="CL173" i="18"/>
  <c r="CL174" i="18"/>
  <c r="CL175" i="18"/>
  <c r="CL176" i="18"/>
  <c r="CL177" i="18"/>
  <c r="CL178" i="18"/>
  <c r="CL179" i="18"/>
  <c r="CL180" i="18"/>
  <c r="CL181" i="18"/>
  <c r="CL182" i="18"/>
  <c r="CL183" i="18"/>
  <c r="CL184" i="18"/>
  <c r="CL185" i="18"/>
  <c r="CL186" i="18"/>
  <c r="CL187" i="18"/>
  <c r="CL188" i="18"/>
  <c r="CL189" i="18"/>
  <c r="CL190" i="18"/>
  <c r="CL191" i="18"/>
  <c r="CL192" i="18"/>
  <c r="CL193" i="18"/>
  <c r="CL194" i="18"/>
  <c r="CL195" i="18"/>
  <c r="CL196" i="18"/>
  <c r="CL197" i="18"/>
  <c r="CL198" i="18"/>
  <c r="CL199" i="18"/>
  <c r="CL200" i="18"/>
  <c r="CL201" i="18"/>
  <c r="CL202" i="18"/>
  <c r="CL203" i="18"/>
  <c r="CL204" i="18"/>
  <c r="CL205" i="18"/>
  <c r="CL206" i="18"/>
  <c r="CL207" i="18"/>
  <c r="CL208" i="18"/>
  <c r="CL209" i="18"/>
  <c r="CL210" i="18"/>
  <c r="CL409" i="18"/>
  <c r="CL410" i="18"/>
  <c r="CL411" i="18"/>
  <c r="CL412" i="18"/>
  <c r="CL413" i="18"/>
  <c r="CL414" i="18"/>
  <c r="CL415" i="18"/>
  <c r="CL416" i="18"/>
  <c r="CL417" i="18"/>
  <c r="CL418" i="18"/>
  <c r="CL419" i="18"/>
  <c r="CL420" i="18"/>
  <c r="CL421" i="18"/>
  <c r="CL422" i="18"/>
  <c r="CL423" i="18"/>
  <c r="CL424" i="18"/>
  <c r="AP91" i="18" l="1"/>
  <c r="AO91" i="18" s="1"/>
  <c r="AR91" i="18"/>
  <c r="AQ91" i="18" s="1"/>
  <c r="CL211" i="18"/>
  <c r="BV215" i="18"/>
  <c r="BU215" i="18" s="1"/>
  <c r="BT215" i="18"/>
  <c r="BS215" i="18" s="1"/>
  <c r="AP92" i="18" l="1"/>
  <c r="AO92" i="18" s="1"/>
  <c r="AR92" i="18"/>
  <c r="AQ92" i="18" s="1"/>
  <c r="CL212" i="18"/>
  <c r="BT216" i="18"/>
  <c r="BS216" i="18" s="1"/>
  <c r="BV216" i="18"/>
  <c r="BU216" i="18" s="1"/>
  <c r="CL213" i="18" s="1"/>
  <c r="AR93" i="18" l="1"/>
  <c r="AQ93" i="18" s="1"/>
  <c r="AP93" i="18"/>
  <c r="AO93" i="18" s="1"/>
  <c r="BV217" i="18"/>
  <c r="BU217" i="18" s="1"/>
  <c r="CL214" i="18" s="1"/>
  <c r="BT217" i="18"/>
  <c r="BS217" i="18" s="1"/>
  <c r="BT218" i="18" l="1"/>
  <c r="BS218" i="18" s="1"/>
  <c r="BV218" i="18"/>
  <c r="BU218" i="18" s="1"/>
  <c r="CL215" i="18" s="1"/>
  <c r="BV219" i="18" l="1"/>
  <c r="BU219" i="18" s="1"/>
  <c r="CL216" i="18" s="1"/>
  <c r="BT219" i="18"/>
  <c r="BS219" i="18" s="1"/>
  <c r="BV220" i="18" l="1"/>
  <c r="BU220" i="18" s="1"/>
  <c r="CL217" i="18" s="1"/>
  <c r="BT220" i="18"/>
  <c r="BS220" i="18" s="1"/>
  <c r="BV221" i="18" l="1"/>
  <c r="BU221" i="18" s="1"/>
  <c r="CL218" i="18" s="1"/>
  <c r="BT221" i="18"/>
  <c r="BS221" i="18" s="1"/>
  <c r="BV222" i="18" l="1"/>
  <c r="BU222" i="18" s="1"/>
  <c r="CL219" i="18" s="1"/>
  <c r="BT222" i="18"/>
  <c r="BS222" i="18" s="1"/>
  <c r="BV223" i="18" l="1"/>
  <c r="BU223" i="18" s="1"/>
  <c r="CL220" i="18" s="1"/>
  <c r="BT223" i="18"/>
  <c r="BS223" i="18" s="1"/>
  <c r="BV224" i="18" l="1"/>
  <c r="BU224" i="18" s="1"/>
  <c r="CL221" i="18" s="1"/>
  <c r="BT224" i="18"/>
  <c r="BS224" i="18" s="1"/>
  <c r="BT225" i="18" l="1"/>
  <c r="BS225" i="18" s="1"/>
  <c r="BV225" i="18"/>
  <c r="BU225" i="18" s="1"/>
  <c r="CL222" i="18" s="1"/>
  <c r="BV226" i="18" l="1"/>
  <c r="BU226" i="18" s="1"/>
  <c r="CL223" i="18" s="1"/>
  <c r="BT226" i="18"/>
  <c r="BS226" i="18" s="1"/>
  <c r="BT227" i="18" l="1"/>
  <c r="BS227" i="18" s="1"/>
  <c r="BV227" i="18"/>
  <c r="BU227" i="18" s="1"/>
  <c r="CL224" i="18" s="1"/>
  <c r="BV228" i="18" l="1"/>
  <c r="BU228" i="18" s="1"/>
  <c r="CL225" i="18" s="1"/>
  <c r="BT228" i="18"/>
  <c r="BS228" i="18" s="1"/>
  <c r="BT229" i="18" l="1"/>
  <c r="BS229" i="18" s="1"/>
  <c r="BV229" i="18"/>
  <c r="BU229" i="18" s="1"/>
  <c r="CL226" i="18" s="1"/>
  <c r="BV230" i="18" l="1"/>
  <c r="BU230" i="18" s="1"/>
  <c r="CL227" i="18" s="1"/>
  <c r="BT230" i="18"/>
  <c r="BS230" i="18" s="1"/>
  <c r="BV231" i="18" l="1"/>
  <c r="BU231" i="18" s="1"/>
  <c r="CL228" i="18" s="1"/>
  <c r="BT231" i="18"/>
  <c r="BS231" i="18" s="1"/>
  <c r="BT232" i="18" l="1"/>
  <c r="BS232" i="18" s="1"/>
  <c r="BV232" i="18"/>
  <c r="BU232" i="18" s="1"/>
  <c r="CL229" i="18" s="1"/>
  <c r="BV233" i="18" l="1"/>
  <c r="BU233" i="18" s="1"/>
  <c r="CL230" i="18" s="1"/>
  <c r="BT233" i="18"/>
  <c r="BS233" i="18" s="1"/>
  <c r="BT234" i="18" l="1"/>
  <c r="BS234" i="18" s="1"/>
  <c r="BV234" i="18"/>
  <c r="BU234" i="18" s="1"/>
  <c r="CL231" i="18" s="1"/>
  <c r="BV235" i="18" l="1"/>
  <c r="BU235" i="18" s="1"/>
  <c r="CL232" i="18" s="1"/>
  <c r="BT235" i="18"/>
  <c r="BS235" i="18" s="1"/>
  <c r="BV236" i="18" l="1"/>
  <c r="BU236" i="18" s="1"/>
  <c r="CL233" i="18" s="1"/>
  <c r="BT236" i="18"/>
  <c r="BS236" i="18" s="1"/>
  <c r="BV237" i="18" l="1"/>
  <c r="BU237" i="18" s="1"/>
  <c r="CL234" i="18" s="1"/>
  <c r="BT237" i="18"/>
  <c r="BS237" i="18" s="1"/>
  <c r="BT238" i="18" l="1"/>
  <c r="BS238" i="18" s="1"/>
  <c r="BV238" i="18"/>
  <c r="BU238" i="18" s="1"/>
  <c r="CL235" i="18" s="1"/>
  <c r="BT239" i="18" l="1"/>
  <c r="BS239" i="18" s="1"/>
  <c r="BV239" i="18"/>
  <c r="BU239" i="18" s="1"/>
  <c r="CL236" i="18" s="1"/>
  <c r="BT240" i="18" l="1"/>
  <c r="BS240" i="18" s="1"/>
  <c r="BV240" i="18"/>
  <c r="BU240" i="18" s="1"/>
  <c r="CL237" i="18" s="1"/>
  <c r="BV241" i="18" l="1"/>
  <c r="BU241" i="18" s="1"/>
  <c r="CL238" i="18" s="1"/>
  <c r="BT241" i="18"/>
  <c r="BS241" i="18" s="1"/>
  <c r="BT242" i="18" l="1"/>
  <c r="BS242" i="18" s="1"/>
  <c r="BV242" i="18"/>
  <c r="BU242" i="18" s="1"/>
  <c r="CL239" i="18" s="1"/>
  <c r="BV243" i="18" l="1"/>
  <c r="BU243" i="18" s="1"/>
  <c r="CL240" i="18" s="1"/>
  <c r="BT243" i="18"/>
  <c r="BS243" i="18" s="1"/>
  <c r="BV244" i="18" l="1"/>
  <c r="BU244" i="18" s="1"/>
  <c r="CL241" i="18" s="1"/>
  <c r="BT244" i="18"/>
  <c r="BS244" i="18" s="1"/>
  <c r="BT245" i="18" l="1"/>
  <c r="BS245" i="18" s="1"/>
  <c r="BV245" i="18"/>
  <c r="BU245" i="18" s="1"/>
  <c r="CL242" i="18" s="1"/>
  <c r="BV246" i="18" l="1"/>
  <c r="BU246" i="18" s="1"/>
  <c r="BT246" i="18"/>
  <c r="BS246" i="18" s="1"/>
  <c r="BT247" i="18" l="1"/>
  <c r="BS247" i="18" s="1"/>
  <c r="BV247" i="18"/>
  <c r="BU247" i="18" s="1"/>
  <c r="BV248" i="18" l="1"/>
  <c r="BU248" i="18" s="1"/>
  <c r="BT248" i="18"/>
  <c r="BS248" i="18" s="1"/>
  <c r="BV249" i="18" l="1"/>
  <c r="BU249" i="18" s="1"/>
  <c r="BT249" i="18"/>
  <c r="BS249" i="18" s="1"/>
  <c r="BV250" i="18" l="1"/>
  <c r="BU250" i="18" s="1"/>
  <c r="BT250" i="18"/>
  <c r="BS250" i="18" s="1"/>
  <c r="BT251" i="18" l="1"/>
  <c r="BS251" i="18" s="1"/>
  <c r="BV251" i="18"/>
  <c r="BU251" i="18" s="1"/>
  <c r="BV252" i="18" l="1"/>
  <c r="BU252" i="18" s="1"/>
  <c r="BT252" i="18"/>
  <c r="BS252" i="18" s="1"/>
  <c r="BT253" i="18" l="1"/>
  <c r="BS253" i="18" s="1"/>
  <c r="BV253" i="18"/>
  <c r="BU253" i="18" s="1"/>
  <c r="BV254" i="18" l="1"/>
  <c r="BU254" i="18" s="1"/>
  <c r="BT254" i="18"/>
  <c r="BS254" i="18" s="1"/>
  <c r="BV255" i="18" l="1"/>
  <c r="BU255" i="18" s="1"/>
  <c r="BT255" i="18"/>
  <c r="BS255" i="18" s="1"/>
  <c r="BV256" i="18" l="1"/>
  <c r="BU256" i="18" s="1"/>
  <c r="BT256" i="18"/>
  <c r="BS256" i="18" s="1"/>
  <c r="BV257" i="18" l="1"/>
  <c r="BU257" i="18" s="1"/>
  <c r="BT257" i="18"/>
  <c r="BS257" i="18" s="1"/>
  <c r="BV258" i="18" l="1"/>
  <c r="BU258" i="18" s="1"/>
  <c r="BT258" i="18"/>
  <c r="BS258" i="18" s="1"/>
  <c r="BV259" i="18" l="1"/>
  <c r="BU259" i="18" s="1"/>
  <c r="BT259" i="18"/>
  <c r="BS259" i="18" s="1"/>
  <c r="BV260" i="18" l="1"/>
  <c r="BU260" i="18" s="1"/>
  <c r="BT260" i="18"/>
  <c r="BS260" i="18" s="1"/>
  <c r="BV261" i="18" l="1"/>
  <c r="BU261" i="18" s="1"/>
  <c r="BT261" i="18"/>
  <c r="BS261" i="18" s="1"/>
  <c r="BV262" i="18" l="1"/>
  <c r="BU262" i="18" s="1"/>
  <c r="BT262" i="18"/>
  <c r="BS262" i="18" s="1"/>
  <c r="BV263" i="18" l="1"/>
  <c r="BU263" i="18" s="1"/>
  <c r="BT263" i="18"/>
  <c r="BS263" i="18" s="1"/>
  <c r="BT264" i="18" l="1"/>
  <c r="BS264" i="18" s="1"/>
  <c r="BV264" i="18"/>
  <c r="BU264" i="18" s="1"/>
  <c r="BT265" i="18" l="1"/>
  <c r="BS265" i="18" s="1"/>
  <c r="BV265" i="18"/>
  <c r="BU265" i="18" s="1"/>
  <c r="BT266" i="18" l="1"/>
  <c r="BS266" i="18" s="1"/>
  <c r="BV266" i="18"/>
  <c r="BU266" i="18" s="1"/>
  <c r="BT267" i="18" l="1"/>
  <c r="BS267" i="18" s="1"/>
  <c r="BV267" i="18"/>
  <c r="BU267" i="18" s="1"/>
  <c r="BT268" i="18" l="1"/>
  <c r="BS268" i="18" s="1"/>
  <c r="BV268" i="18"/>
  <c r="BU268" i="18" s="1"/>
  <c r="BT269" i="18" l="1"/>
  <c r="BS269" i="18" s="1"/>
  <c r="BV269" i="18"/>
  <c r="BU269" i="18" s="1"/>
  <c r="BV270" i="18" l="1"/>
  <c r="BU270" i="18" s="1"/>
  <c r="BT270" i="18"/>
  <c r="BS270" i="18" s="1"/>
  <c r="BT271" i="18" l="1"/>
  <c r="BS271" i="18" s="1"/>
  <c r="BV271" i="18"/>
  <c r="BU271" i="18" s="1"/>
  <c r="BT272" i="18" l="1"/>
  <c r="BS272" i="18" s="1"/>
  <c r="BV272" i="18"/>
  <c r="BU272" i="18" s="1"/>
  <c r="BT273" i="18" l="1"/>
  <c r="BS273" i="18" s="1"/>
  <c r="BV273" i="18"/>
  <c r="BU273" i="18" s="1"/>
  <c r="BV274" i="18" l="1"/>
  <c r="BU274" i="18" s="1"/>
  <c r="BT274" i="18"/>
  <c r="BS274" i="18" s="1"/>
  <c r="BT275" i="18" l="1"/>
  <c r="BS275" i="18" s="1"/>
  <c r="BV275" i="18"/>
  <c r="BU275" i="18" s="1"/>
  <c r="BT276" i="18" l="1"/>
  <c r="BS276" i="18" s="1"/>
  <c r="BV276" i="18"/>
  <c r="BU276" i="18" s="1"/>
  <c r="BT277" i="18" l="1"/>
  <c r="BS277" i="18" s="1"/>
  <c r="BV277" i="18"/>
  <c r="BU277" i="18" s="1"/>
  <c r="BT278" i="18" l="1"/>
  <c r="BS278" i="18" s="1"/>
  <c r="BV278" i="18"/>
  <c r="BU278" i="18" s="1"/>
  <c r="BT279" i="18" l="1"/>
  <c r="BS279" i="18" s="1"/>
  <c r="BV279" i="18"/>
  <c r="BU279" i="18" s="1"/>
  <c r="BT280" i="18" l="1"/>
  <c r="BS280" i="18" s="1"/>
  <c r="BV280" i="18"/>
  <c r="BU280" i="18" s="1"/>
  <c r="BT281" i="18" l="1"/>
  <c r="BS281" i="18" s="1"/>
  <c r="BV281" i="18"/>
  <c r="BU281" i="18" s="1"/>
  <c r="BV282" i="18" l="1"/>
  <c r="BU282" i="18" s="1"/>
  <c r="BT282" i="18"/>
  <c r="BS282" i="18" s="1"/>
  <c r="BT283" i="18" l="1"/>
  <c r="BS283" i="18" s="1"/>
  <c r="BV283" i="18"/>
  <c r="BU283" i="18" s="1"/>
  <c r="BT284" i="18" l="1"/>
  <c r="BS284" i="18" s="1"/>
  <c r="BV284" i="18"/>
  <c r="BU284" i="18" s="1"/>
  <c r="BT285" i="18" l="1"/>
  <c r="BS285" i="18" s="1"/>
  <c r="BV285" i="18"/>
  <c r="BU285" i="18" s="1"/>
  <c r="BV286" i="18" l="1"/>
  <c r="BU286" i="18" s="1"/>
  <c r="BT286" i="18"/>
  <c r="BS286" i="18" s="1"/>
  <c r="BT287" i="18" l="1"/>
  <c r="BS287" i="18" s="1"/>
  <c r="BV287" i="18"/>
  <c r="BU287" i="18" s="1"/>
  <c r="BV288" i="18" l="1"/>
  <c r="BU288" i="18" s="1"/>
  <c r="BT288" i="18"/>
  <c r="BS288" i="18" s="1"/>
  <c r="BV289" i="18" l="1"/>
  <c r="BU289" i="18" s="1"/>
  <c r="BT289" i="18"/>
  <c r="BS289" i="18" s="1"/>
  <c r="BT290" i="18" l="1"/>
  <c r="BS290" i="18" s="1"/>
  <c r="BV290" i="18"/>
  <c r="BU290" i="18" s="1"/>
  <c r="BT291" i="18" l="1"/>
  <c r="BS291" i="18" s="1"/>
  <c r="BV291" i="18"/>
  <c r="BU291" i="18" s="1"/>
  <c r="BT292" i="18" l="1"/>
  <c r="BS292" i="18" s="1"/>
  <c r="BV292" i="18"/>
  <c r="BU292" i="18" s="1"/>
  <c r="BT293" i="18" l="1"/>
  <c r="BS293" i="18" s="1"/>
  <c r="BV293" i="18"/>
  <c r="BU293" i="18" s="1"/>
  <c r="BV294" i="18" l="1"/>
  <c r="BU294" i="18" s="1"/>
  <c r="BT294" i="18"/>
  <c r="BS294" i="18" s="1"/>
  <c r="BV295" i="18" l="1"/>
  <c r="BU295" i="18" s="1"/>
  <c r="BT295" i="18"/>
  <c r="BS295" i="18" s="1"/>
  <c r="BV296" i="18" l="1"/>
  <c r="BU296" i="18" s="1"/>
  <c r="BT296" i="18"/>
  <c r="BS296" i="18" s="1"/>
  <c r="BT297" i="18" l="1"/>
  <c r="BS297" i="18" s="1"/>
  <c r="BV297" i="18"/>
  <c r="BU297" i="18" s="1"/>
  <c r="BT298" i="18" l="1"/>
  <c r="BS298" i="18" s="1"/>
  <c r="BV298" i="18"/>
  <c r="BU298" i="18" s="1"/>
  <c r="BV299" i="18" l="1"/>
  <c r="BU299" i="18" s="1"/>
  <c r="BT299" i="18"/>
  <c r="BS299" i="18" s="1"/>
  <c r="BT300" i="18" l="1"/>
  <c r="BS300" i="18" s="1"/>
  <c r="BV300" i="18"/>
  <c r="BU300" i="18" s="1"/>
  <c r="BV301" i="18" l="1"/>
  <c r="BU301" i="18" s="1"/>
  <c r="BT301" i="18"/>
  <c r="BS301" i="18" s="1"/>
  <c r="BV302" i="18" l="1"/>
  <c r="BU302" i="18" s="1"/>
  <c r="BT302" i="18"/>
  <c r="BS302" i="18" s="1"/>
  <c r="BT303" i="18" l="1"/>
  <c r="BS303" i="18" s="1"/>
  <c r="BV303" i="18"/>
  <c r="BU303" i="18" s="1"/>
  <c r="BV304" i="18" l="1"/>
  <c r="BU304" i="18" s="1"/>
  <c r="BT304" i="18"/>
  <c r="BS304" i="18" s="1"/>
  <c r="BT305" i="18" l="1"/>
  <c r="BS305" i="18" s="1"/>
  <c r="BV305" i="18"/>
  <c r="BU305" i="18" s="1"/>
  <c r="BV306" i="18" l="1"/>
  <c r="BU306" i="18" s="1"/>
  <c r="BT306" i="18"/>
  <c r="BS306" i="18" s="1"/>
  <c r="BT307" i="18" l="1"/>
  <c r="BS307" i="18" s="1"/>
  <c r="BV307" i="18"/>
  <c r="BU307" i="18" s="1"/>
  <c r="BT308" i="18" l="1"/>
  <c r="BS308" i="18" s="1"/>
  <c r="BV308" i="18"/>
  <c r="BU308" i="18" s="1"/>
  <c r="BT309" i="18" l="1"/>
  <c r="BS309" i="18" s="1"/>
  <c r="BV309" i="18"/>
  <c r="BU309" i="18" s="1"/>
  <c r="BT310" i="18" l="1"/>
  <c r="BS310" i="18" s="1"/>
  <c r="BV310" i="18"/>
  <c r="BU310" i="18" s="1"/>
  <c r="BV311" i="18" l="1"/>
  <c r="BU311" i="18" s="1"/>
  <c r="BT311" i="18"/>
  <c r="BS311" i="18" s="1"/>
  <c r="BV312" i="18" l="1"/>
  <c r="BU312" i="18" s="1"/>
  <c r="BT312" i="18"/>
  <c r="BS312" i="18" s="1"/>
  <c r="BT313" i="18" l="1"/>
  <c r="BS313" i="18" s="1"/>
  <c r="BV313" i="18"/>
  <c r="BU313" i="18" s="1"/>
  <c r="BV314" i="18" l="1"/>
  <c r="BU314" i="18" s="1"/>
  <c r="BT314" i="18"/>
  <c r="BS314" i="18" s="1"/>
  <c r="BT315" i="18" l="1"/>
  <c r="BS315" i="18" s="1"/>
  <c r="BV315" i="18"/>
  <c r="BU315" i="18" s="1"/>
  <c r="BT316" i="18" l="1"/>
  <c r="BS316" i="18" s="1"/>
  <c r="BV316" i="18"/>
  <c r="BU316" i="18" s="1"/>
  <c r="BT317" i="18" l="1"/>
  <c r="BS317" i="18" s="1"/>
  <c r="BV317" i="18"/>
  <c r="BU317" i="18" s="1"/>
  <c r="BT318" i="18" l="1"/>
  <c r="BS318" i="18" s="1"/>
  <c r="BV318" i="18"/>
  <c r="BU318" i="18" s="1"/>
  <c r="BT319" i="18" l="1"/>
  <c r="BS319" i="18" s="1"/>
  <c r="BV319" i="18"/>
  <c r="BU319" i="18" s="1"/>
  <c r="BT320" i="18" l="1"/>
  <c r="BS320" i="18" s="1"/>
  <c r="BV320" i="18"/>
  <c r="BU320" i="18" s="1"/>
  <c r="BV321" i="18" l="1"/>
  <c r="BU321" i="18" s="1"/>
  <c r="BT321" i="18"/>
  <c r="BS321" i="18" s="1"/>
  <c r="BT322" i="18" l="1"/>
  <c r="BS322" i="18" s="1"/>
  <c r="BV322" i="18"/>
  <c r="BU322" i="18" s="1"/>
  <c r="BT323" i="18" l="1"/>
  <c r="BS323" i="18" s="1"/>
  <c r="BV323" i="18"/>
  <c r="BU323" i="18" s="1"/>
  <c r="BV324" i="18" l="1"/>
  <c r="BU324" i="18" s="1"/>
  <c r="BT324" i="18"/>
  <c r="BS324" i="18" s="1"/>
  <c r="BT325" i="18" l="1"/>
  <c r="BS325" i="18" s="1"/>
  <c r="BV325" i="18"/>
  <c r="BU325" i="18" s="1"/>
  <c r="BV326" i="18" l="1"/>
  <c r="BU326" i="18" s="1"/>
  <c r="BT326" i="18"/>
  <c r="BS326" i="18" s="1"/>
  <c r="BV327" i="18" l="1"/>
  <c r="BU327" i="18" s="1"/>
  <c r="BT327" i="18"/>
  <c r="BS327" i="18" s="1"/>
  <c r="BT328" i="18" l="1"/>
  <c r="BS328" i="18" s="1"/>
  <c r="BV328" i="18"/>
  <c r="BU328" i="18" s="1"/>
  <c r="BT329" i="18" l="1"/>
  <c r="BS329" i="18" s="1"/>
  <c r="BV329" i="18"/>
  <c r="BU329" i="18" s="1"/>
  <c r="BT330" i="18" l="1"/>
  <c r="BS330" i="18" s="1"/>
  <c r="BV330" i="18"/>
  <c r="BU330" i="18" s="1"/>
  <c r="BT331" i="18" l="1"/>
  <c r="BS331" i="18" s="1"/>
  <c r="BV331" i="18"/>
  <c r="BU331" i="18" s="1"/>
  <c r="BV332" i="18" l="1"/>
  <c r="BU332" i="18" s="1"/>
  <c r="BT332" i="18"/>
  <c r="BS332" i="18" s="1"/>
  <c r="BV333" i="18" l="1"/>
  <c r="BU333" i="18" s="1"/>
  <c r="BT333" i="18"/>
  <c r="BS333" i="18" s="1"/>
  <c r="BT334" i="18" l="1"/>
  <c r="BS334" i="18" s="1"/>
  <c r="BV334" i="18"/>
  <c r="BU334" i="18" s="1"/>
  <c r="BV335" i="18" l="1"/>
  <c r="BU335" i="18" s="1"/>
  <c r="BT335" i="18"/>
  <c r="BS335" i="18" s="1"/>
  <c r="BT336" i="18" l="1"/>
  <c r="BS336" i="18" s="1"/>
  <c r="BV336" i="18"/>
  <c r="BU336" i="18" s="1"/>
  <c r="BT337" i="18" l="1"/>
  <c r="BS337" i="18" s="1"/>
  <c r="BV337" i="18"/>
  <c r="BU337" i="18" s="1"/>
  <c r="BT338" i="18" l="1"/>
  <c r="BS338" i="18" s="1"/>
  <c r="BV338" i="18"/>
  <c r="BU338" i="18" s="1"/>
  <c r="BT339" i="18" l="1"/>
  <c r="BS339" i="18" s="1"/>
  <c r="BV339" i="18"/>
  <c r="BU339" i="18" s="1"/>
  <c r="BV340" i="18" l="1"/>
  <c r="BU340" i="18" s="1"/>
  <c r="BT340" i="18"/>
  <c r="BS340" i="18" s="1"/>
  <c r="BV341" i="18" l="1"/>
  <c r="BU341" i="18" s="1"/>
  <c r="BT341" i="18"/>
  <c r="BS341" i="18" s="1"/>
  <c r="BT342" i="18" l="1"/>
  <c r="BS342" i="18" s="1"/>
  <c r="BV342" i="18"/>
  <c r="BU342" i="18" s="1"/>
  <c r="BV343" i="18" l="1"/>
  <c r="BU343" i="18" s="1"/>
  <c r="BT343" i="18"/>
  <c r="BS343" i="18" s="1"/>
  <c r="BV344" i="18" l="1"/>
  <c r="BU344" i="18" s="1"/>
  <c r="BT344" i="18"/>
  <c r="BS344" i="18" s="1"/>
  <c r="BV345" i="18" l="1"/>
  <c r="BU345" i="18" s="1"/>
  <c r="BT345" i="18"/>
  <c r="BS345" i="18" s="1"/>
  <c r="BV346" i="18" l="1"/>
  <c r="BU346" i="18" s="1"/>
  <c r="BT346" i="18"/>
  <c r="BS346" i="18" s="1"/>
  <c r="BV347" i="18" l="1"/>
  <c r="BU347" i="18" s="1"/>
  <c r="BT347" i="18"/>
  <c r="BS347" i="18" s="1"/>
  <c r="BT348" i="18" l="1"/>
  <c r="BS348" i="18" s="1"/>
  <c r="BV348" i="18"/>
  <c r="BU348" i="18" s="1"/>
  <c r="BV349" i="18" l="1"/>
  <c r="BU349" i="18" s="1"/>
  <c r="BT349" i="18"/>
  <c r="BS349" i="18" s="1"/>
  <c r="BV350" i="18" l="1"/>
  <c r="BU350" i="18" s="1"/>
  <c r="BT350" i="18"/>
  <c r="BS350" i="18" s="1"/>
  <c r="BV351" i="18" l="1"/>
  <c r="BU351" i="18" s="1"/>
  <c r="BT351" i="18"/>
  <c r="BS351" i="18" s="1"/>
  <c r="BT352" i="18" l="1"/>
  <c r="BS352" i="18" s="1"/>
  <c r="BV352" i="18"/>
  <c r="BU352" i="18" s="1"/>
  <c r="BV353" i="18" l="1"/>
  <c r="BU353" i="18" s="1"/>
  <c r="BT353" i="18"/>
  <c r="BS353" i="18" s="1"/>
  <c r="BV354" i="18" l="1"/>
  <c r="BU354" i="18" s="1"/>
  <c r="BT354" i="18"/>
  <c r="BS354" i="18" s="1"/>
  <c r="BT355" i="18" l="1"/>
  <c r="BS355" i="18" s="1"/>
  <c r="BV355" i="18"/>
  <c r="BU355" i="18" s="1"/>
  <c r="BV356" i="18" l="1"/>
  <c r="BU356" i="18" s="1"/>
  <c r="BT356" i="18"/>
  <c r="BS356" i="18" s="1"/>
  <c r="BT357" i="18" l="1"/>
  <c r="BS357" i="18" s="1"/>
  <c r="BV357" i="18"/>
  <c r="BU357" i="18" s="1"/>
  <c r="BT358" i="18" l="1"/>
  <c r="BS358" i="18" s="1"/>
  <c r="BV358" i="18"/>
  <c r="BU358" i="18" s="1"/>
  <c r="BV359" i="18" l="1"/>
  <c r="BU359" i="18" s="1"/>
  <c r="BT359" i="18"/>
  <c r="BS359" i="18" s="1"/>
  <c r="BV360" i="18" l="1"/>
  <c r="BU360" i="18" s="1"/>
  <c r="BT360" i="18"/>
  <c r="BS360" i="18" s="1"/>
  <c r="BV361" i="18" l="1"/>
  <c r="BU361" i="18" s="1"/>
  <c r="BT361" i="18"/>
  <c r="BS361" i="18" s="1"/>
  <c r="BV362" i="18" l="1"/>
  <c r="BU362" i="18" s="1"/>
  <c r="BT362" i="18"/>
  <c r="BS362" i="18" s="1"/>
  <c r="BT363" i="18" l="1"/>
  <c r="BS363" i="18" s="1"/>
  <c r="BV363" i="18"/>
  <c r="BU363" i="18" s="1"/>
  <c r="BT364" i="18" l="1"/>
  <c r="BS364" i="18" s="1"/>
  <c r="BV364" i="18"/>
  <c r="BU364" i="18" s="1"/>
  <c r="BV365" i="18" l="1"/>
  <c r="BU365" i="18" s="1"/>
  <c r="BT365" i="18"/>
  <c r="BS365" i="18" s="1"/>
  <c r="BV366" i="18" l="1"/>
  <c r="BU366" i="18" s="1"/>
  <c r="BT366" i="18"/>
  <c r="BS366" i="18" s="1"/>
  <c r="BV367" i="18" l="1"/>
  <c r="BU367" i="18" s="1"/>
  <c r="BT367" i="18"/>
  <c r="BS367" i="18" s="1"/>
  <c r="BV368" i="18" l="1"/>
  <c r="BU368" i="18" s="1"/>
  <c r="BT368" i="18"/>
  <c r="BS368" i="18" s="1"/>
  <c r="BT369" i="18" l="1"/>
  <c r="BS369" i="18" s="1"/>
  <c r="BV369" i="18"/>
  <c r="BU369" i="18" s="1"/>
  <c r="BV370" i="18" l="1"/>
  <c r="BU370" i="18" s="1"/>
  <c r="BT370" i="18"/>
  <c r="BS370" i="18" s="1"/>
  <c r="BT371" i="18" l="1"/>
  <c r="BS371" i="18" s="1"/>
  <c r="BV371" i="18"/>
  <c r="BU371" i="18" s="1"/>
  <c r="BV372" i="18" l="1"/>
  <c r="BU372" i="18" s="1"/>
  <c r="BT372" i="18"/>
  <c r="BS372" i="18" s="1"/>
  <c r="BT373" i="18" l="1"/>
  <c r="BS373" i="18" s="1"/>
  <c r="BV373" i="18"/>
  <c r="BU373" i="18" s="1"/>
  <c r="BV374" i="18" l="1"/>
  <c r="BU374" i="18" s="1"/>
  <c r="BT374" i="18"/>
  <c r="BS374" i="18" s="1"/>
  <c r="BV375" i="18" l="1"/>
  <c r="BU375" i="18" s="1"/>
  <c r="BT375" i="18"/>
  <c r="BS375" i="18" s="1"/>
  <c r="BV376" i="18" l="1"/>
  <c r="BU376" i="18" s="1"/>
  <c r="BT376" i="18"/>
  <c r="BS376" i="18" s="1"/>
  <c r="BT377" i="18" l="1"/>
  <c r="BS377" i="18" s="1"/>
  <c r="BV377" i="18"/>
  <c r="BU377" i="18" s="1"/>
  <c r="BT378" i="18" l="1"/>
  <c r="BS378" i="18" s="1"/>
  <c r="BV378" i="18"/>
  <c r="BU378" i="18" s="1"/>
  <c r="BT379" i="18" l="1"/>
  <c r="BS379" i="18" s="1"/>
  <c r="BV379" i="18"/>
  <c r="BU379" i="18" s="1"/>
  <c r="BV380" i="18" l="1"/>
  <c r="BU380" i="18" s="1"/>
  <c r="BT380" i="18"/>
  <c r="BS380" i="18" s="1"/>
  <c r="BT381" i="18" l="1"/>
  <c r="BS381" i="18" s="1"/>
  <c r="BV381" i="18"/>
  <c r="BU381" i="18" s="1"/>
  <c r="BV382" i="18" l="1"/>
  <c r="BU382" i="18" s="1"/>
  <c r="BT382" i="18"/>
  <c r="BS382" i="18" s="1"/>
  <c r="BT383" i="18" l="1"/>
  <c r="BS383" i="18" s="1"/>
  <c r="BV383" i="18"/>
  <c r="BU383" i="18" s="1"/>
  <c r="BT384" i="18" l="1"/>
  <c r="BS384" i="18" s="1"/>
  <c r="BV384" i="18"/>
  <c r="BU384" i="18" s="1"/>
  <c r="BT385" i="18" l="1"/>
  <c r="BS385" i="18" s="1"/>
  <c r="BV385" i="18"/>
  <c r="BU385" i="18" s="1"/>
  <c r="BV386" i="18" l="1"/>
  <c r="BU386" i="18" s="1"/>
  <c r="BT386" i="18"/>
  <c r="BS386" i="18" s="1"/>
  <c r="BV387" i="18" l="1"/>
  <c r="BU387" i="18" s="1"/>
  <c r="BT387" i="18"/>
  <c r="BS387" i="18" s="1"/>
  <c r="BT388" i="18" l="1"/>
  <c r="BS388" i="18" s="1"/>
  <c r="BV388" i="18"/>
  <c r="BU388" i="18" s="1"/>
  <c r="BT389" i="18" l="1"/>
  <c r="BS389" i="18" s="1"/>
  <c r="BV389" i="18"/>
  <c r="BU389" i="18" s="1"/>
  <c r="BT390" i="18" l="1"/>
  <c r="BS390" i="18" s="1"/>
  <c r="BV390" i="18"/>
  <c r="BU390" i="18" s="1"/>
  <c r="BV391" i="18" l="1"/>
  <c r="BU391" i="18" s="1"/>
  <c r="BT391" i="18"/>
  <c r="BS391" i="18" s="1"/>
  <c r="BT392" i="18" l="1"/>
  <c r="BS392" i="18" s="1"/>
  <c r="BV392" i="18"/>
  <c r="BU392" i="18" s="1"/>
  <c r="BV393" i="18" l="1"/>
  <c r="BU393" i="18" s="1"/>
  <c r="BT393" i="18"/>
  <c r="BS393" i="18" s="1"/>
  <c r="BV394" i="18" l="1"/>
  <c r="BU394" i="18" s="1"/>
  <c r="BT394" i="18"/>
  <c r="BS394" i="18" s="1"/>
  <c r="BV395" i="18" l="1"/>
  <c r="BU395" i="18" s="1"/>
  <c r="BT395" i="18"/>
  <c r="BS395" i="18" s="1"/>
  <c r="BT396" i="18" l="1"/>
  <c r="BS396" i="18" s="1"/>
  <c r="BV396" i="18"/>
  <c r="BU396" i="18" s="1"/>
  <c r="BT397" i="18" l="1"/>
  <c r="BS397" i="18" s="1"/>
  <c r="BV397" i="18"/>
  <c r="BU397" i="18" s="1"/>
  <c r="BT398" i="18" l="1"/>
  <c r="BS398" i="18" s="1"/>
  <c r="BV398" i="18"/>
  <c r="BU398" i="18" s="1"/>
  <c r="BV399" i="18" l="1"/>
  <c r="BU399" i="18" s="1"/>
  <c r="BT399" i="18"/>
  <c r="BS399" i="18" s="1"/>
  <c r="BT400" i="18" l="1"/>
  <c r="BS400" i="18" s="1"/>
  <c r="BV400" i="18"/>
  <c r="BU400" i="18" s="1"/>
  <c r="BT401" i="18" l="1"/>
  <c r="BS401" i="18" s="1"/>
  <c r="BV401" i="18"/>
  <c r="BU401" i="18" s="1"/>
  <c r="BV402" i="18" l="1"/>
  <c r="BU402" i="18" s="1"/>
  <c r="BT402" i="18"/>
  <c r="BS402" i="18" s="1"/>
  <c r="BT403" i="18" l="1"/>
  <c r="BS403" i="18" s="1"/>
  <c r="BV403" i="18"/>
  <c r="BU403" i="18" s="1"/>
  <c r="BT404" i="18" l="1"/>
  <c r="BS404" i="18" s="1"/>
  <c r="BV404" i="18"/>
  <c r="BU404" i="18" s="1"/>
  <c r="BV405" i="18" l="1"/>
  <c r="BU405" i="18" s="1"/>
  <c r="BT405" i="18"/>
  <c r="BS405" i="18" s="1"/>
  <c r="BT406" i="18" l="1"/>
  <c r="BS406" i="18" s="1"/>
  <c r="BV406" i="18"/>
  <c r="BU406" i="18" s="1"/>
  <c r="BT407" i="18" l="1"/>
  <c r="BS407" i="18" s="1"/>
  <c r="BV407" i="18"/>
  <c r="BU407" i="18" s="1"/>
  <c r="BT408" i="18" l="1"/>
  <c r="BS408" i="18" s="1"/>
  <c r="BV408" i="18"/>
  <c r="BU408" i="18" s="1"/>
  <c r="BT409" i="18" l="1"/>
  <c r="BS409" i="18" s="1"/>
  <c r="BV409" i="18"/>
  <c r="BU409" i="18" s="1"/>
  <c r="BT410" i="18" l="1"/>
  <c r="BS410" i="18" s="1"/>
  <c r="BV410" i="18"/>
  <c r="BU410" i="18" s="1"/>
  <c r="BT411" i="18" l="1"/>
  <c r="BS411" i="18" s="1"/>
  <c r="BV411" i="18"/>
  <c r="BU411" i="18" s="1"/>
  <c r="BO41" i="18" l="1"/>
  <c r="BI41" i="18"/>
  <c r="BR48" i="18"/>
  <c r="BR49" i="18" s="1"/>
  <c r="BR50" i="18" s="1"/>
  <c r="BR51" i="18" s="1"/>
  <c r="BR52" i="18" s="1"/>
  <c r="BR53" i="18" s="1"/>
  <c r="BR54" i="18" s="1"/>
  <c r="BR55" i="18" s="1"/>
  <c r="BR56" i="18" s="1"/>
  <c r="BR57" i="18" s="1"/>
  <c r="BR58" i="18" s="1"/>
  <c r="BR59" i="18" s="1"/>
  <c r="BR60" i="18" s="1"/>
  <c r="BR61" i="18" s="1"/>
  <c r="BR62" i="18" s="1"/>
  <c r="BR63" i="18" s="1"/>
  <c r="BR64" i="18" s="1"/>
  <c r="BR65" i="18" s="1"/>
  <c r="BR66" i="18" s="1"/>
  <c r="BR67" i="18" s="1"/>
  <c r="BR68" i="18" s="1"/>
  <c r="BR69" i="18" s="1"/>
  <c r="BR70" i="18" s="1"/>
  <c r="BR71" i="18" s="1"/>
  <c r="BR72" i="18" s="1"/>
  <c r="BR73" i="18" s="1"/>
  <c r="BR74" i="18" s="1"/>
  <c r="BR75" i="18" s="1"/>
  <c r="BR76" i="18" s="1"/>
  <c r="BR77" i="18" s="1"/>
  <c r="BR78" i="18" s="1"/>
  <c r="BR79" i="18" s="1"/>
  <c r="BR80" i="18" s="1"/>
  <c r="BR81" i="18" s="1"/>
  <c r="BR82" i="18" s="1"/>
  <c r="BR83" i="18" s="1"/>
  <c r="BR84" i="18" s="1"/>
  <c r="BR85" i="18" s="1"/>
  <c r="BR86" i="18" s="1"/>
  <c r="BR87" i="18" s="1"/>
  <c r="BR88" i="18" s="1"/>
  <c r="BR89" i="18" s="1"/>
  <c r="BR90" i="18" s="1"/>
  <c r="BR91" i="18" s="1"/>
  <c r="BR92" i="18" s="1"/>
  <c r="BR93" i="18" s="1"/>
  <c r="BR94" i="18" s="1"/>
  <c r="BR95" i="18" s="1"/>
  <c r="BR96" i="18" s="1"/>
  <c r="BR97" i="18" s="1"/>
  <c r="BR98" i="18" s="1"/>
  <c r="BR99" i="18" s="1"/>
  <c r="BR100" i="18" s="1"/>
  <c r="BR101" i="18" s="1"/>
  <c r="BR102" i="18" s="1"/>
  <c r="BR103" i="18" s="1"/>
  <c r="BR104" i="18" s="1"/>
  <c r="BR105" i="18" s="1"/>
  <c r="BR106" i="18" s="1"/>
  <c r="BR107" i="18" s="1"/>
  <c r="BR108" i="18" s="1"/>
  <c r="BR109" i="18" s="1"/>
  <c r="BR110" i="18" s="1"/>
  <c r="BR111" i="18" s="1"/>
  <c r="BR112" i="18" s="1"/>
  <c r="BR113" i="18" s="1"/>
  <c r="BR114" i="18" s="1"/>
  <c r="BR115" i="18" s="1"/>
  <c r="BR116" i="18" s="1"/>
  <c r="BR117" i="18" s="1"/>
  <c r="BR118" i="18" s="1"/>
  <c r="BR119" i="18" s="1"/>
  <c r="BR120" i="18" s="1"/>
  <c r="BR121" i="18" s="1"/>
  <c r="BR122" i="18" s="1"/>
  <c r="BR123" i="18" s="1"/>
  <c r="BR124" i="18" s="1"/>
  <c r="BR125" i="18" s="1"/>
  <c r="BR126" i="18" s="1"/>
  <c r="BR127" i="18" s="1"/>
  <c r="BR128" i="18" s="1"/>
  <c r="BR129" i="18" s="1"/>
  <c r="BR130" i="18" s="1"/>
  <c r="BR131" i="18" s="1"/>
  <c r="BR132" i="18" s="1"/>
  <c r="BR133" i="18" s="1"/>
  <c r="BR134" i="18" s="1"/>
  <c r="BR135" i="18" s="1"/>
  <c r="BR136" i="18" s="1"/>
  <c r="BR137" i="18" s="1"/>
  <c r="BR138" i="18" s="1"/>
  <c r="BR139" i="18" s="1"/>
  <c r="BR140" i="18" s="1"/>
  <c r="BR141" i="18" s="1"/>
  <c r="BR142" i="18" s="1"/>
  <c r="BR143" i="18" s="1"/>
  <c r="BR144" i="18" s="1"/>
  <c r="BR145" i="18" s="1"/>
  <c r="BR146" i="18" s="1"/>
  <c r="BR147" i="18" s="1"/>
  <c r="BR148" i="18" s="1"/>
  <c r="BR149" i="18" s="1"/>
  <c r="BR150" i="18" s="1"/>
  <c r="BR151" i="18" s="1"/>
  <c r="BR152" i="18" s="1"/>
  <c r="BR153" i="18" s="1"/>
  <c r="BR154" i="18" s="1"/>
  <c r="BR155" i="18" s="1"/>
  <c r="BR156" i="18" s="1"/>
  <c r="BR157" i="18" s="1"/>
  <c r="BR158" i="18" s="1"/>
  <c r="BR159" i="18" s="1"/>
  <c r="BR160" i="18" s="1"/>
  <c r="BR161" i="18" s="1"/>
  <c r="BR162" i="18" s="1"/>
  <c r="BR163" i="18" s="1"/>
  <c r="BR164" i="18" s="1"/>
  <c r="BR165" i="18" s="1"/>
  <c r="BR166" i="18" s="1"/>
  <c r="BR167" i="18" s="1"/>
  <c r="BR168" i="18" s="1"/>
  <c r="BR169" i="18" s="1"/>
  <c r="BR170" i="18" s="1"/>
  <c r="BR171" i="18" s="1"/>
  <c r="BR172" i="18" s="1"/>
  <c r="BR173" i="18" s="1"/>
  <c r="BR174" i="18" s="1"/>
  <c r="BR175" i="18" s="1"/>
  <c r="BR176" i="18" s="1"/>
  <c r="BR177" i="18" s="1"/>
  <c r="BR178" i="18" s="1"/>
  <c r="BR179" i="18" s="1"/>
  <c r="BR180" i="18" s="1"/>
  <c r="BR181" i="18" s="1"/>
  <c r="BR182" i="18" s="1"/>
  <c r="BR183" i="18" s="1"/>
  <c r="BR184" i="18" s="1"/>
  <c r="BR185" i="18" s="1"/>
  <c r="BR186" i="18" s="1"/>
  <c r="BR187" i="18" s="1"/>
  <c r="BR188" i="18" s="1"/>
  <c r="BR189" i="18" s="1"/>
  <c r="BR190" i="18" s="1"/>
  <c r="BR191" i="18" s="1"/>
  <c r="BR192" i="18" s="1"/>
  <c r="BR193" i="18" s="1"/>
  <c r="BR194" i="18" s="1"/>
  <c r="BR195" i="18" s="1"/>
  <c r="BR196" i="18" s="1"/>
  <c r="BR197" i="18" s="1"/>
  <c r="BR198" i="18" s="1"/>
  <c r="BR199" i="18" s="1"/>
  <c r="BR200" i="18" s="1"/>
  <c r="BR201" i="18" s="1"/>
  <c r="BR202" i="18" s="1"/>
  <c r="BR203" i="18" s="1"/>
  <c r="BR204" i="18" s="1"/>
  <c r="BR205" i="18" s="1"/>
  <c r="BR206" i="18" s="1"/>
  <c r="BR207" i="18" s="1"/>
  <c r="BR208" i="18" s="1"/>
  <c r="BR209" i="18" s="1"/>
  <c r="BR210" i="18" s="1"/>
  <c r="BR211" i="18" s="1"/>
  <c r="BR212" i="18" s="1"/>
  <c r="BR213" i="18" s="1"/>
  <c r="BR214" i="18" s="1"/>
  <c r="BR215" i="18" s="1"/>
  <c r="BR216" i="18" s="1"/>
  <c r="BR217" i="18" s="1"/>
  <c r="BR218" i="18" s="1"/>
  <c r="BR219" i="18" s="1"/>
  <c r="BR220" i="18" s="1"/>
  <c r="BR221" i="18" s="1"/>
  <c r="BR222" i="18" s="1"/>
  <c r="BR223" i="18" s="1"/>
  <c r="BR224" i="18" s="1"/>
  <c r="BR225" i="18" s="1"/>
  <c r="BR226" i="18" s="1"/>
  <c r="BR227" i="18" s="1"/>
  <c r="BR228" i="18" s="1"/>
  <c r="BR229" i="18" s="1"/>
  <c r="BR230" i="18" s="1"/>
  <c r="BR231" i="18" s="1"/>
  <c r="BR232" i="18" s="1"/>
  <c r="BR233" i="18" s="1"/>
  <c r="BR234" i="18" s="1"/>
  <c r="BR235" i="18" s="1"/>
  <c r="BR236" i="18" s="1"/>
  <c r="BR237" i="18" s="1"/>
  <c r="BR238" i="18" s="1"/>
  <c r="BR239" i="18" s="1"/>
  <c r="BR240" i="18" s="1"/>
  <c r="BR241" i="18" s="1"/>
  <c r="BR242" i="18" s="1"/>
  <c r="BR243" i="18" s="1"/>
  <c r="BR244" i="18" s="1"/>
  <c r="BR245" i="18" s="1"/>
  <c r="BR246" i="18" s="1"/>
  <c r="BR247" i="18" s="1"/>
  <c r="BR248" i="18" s="1"/>
  <c r="BR249" i="18" s="1"/>
  <c r="BR250" i="18" s="1"/>
  <c r="BR251" i="18" s="1"/>
  <c r="BR252" i="18" s="1"/>
  <c r="BR253" i="18" s="1"/>
  <c r="BR254" i="18" s="1"/>
  <c r="BR255" i="18" s="1"/>
  <c r="BR256" i="18" s="1"/>
  <c r="BR257" i="18" s="1"/>
  <c r="BR258" i="18" s="1"/>
  <c r="BR259" i="18" s="1"/>
  <c r="BR260" i="18" s="1"/>
  <c r="BR261" i="18" s="1"/>
  <c r="BR262" i="18" s="1"/>
  <c r="BR263" i="18" s="1"/>
  <c r="BR264" i="18" s="1"/>
  <c r="BR265" i="18" s="1"/>
  <c r="BR266" i="18" s="1"/>
  <c r="BR267" i="18" s="1"/>
  <c r="BR268" i="18" s="1"/>
  <c r="BR269" i="18" s="1"/>
  <c r="BR270" i="18" s="1"/>
  <c r="BR271" i="18" s="1"/>
  <c r="BR272" i="18" s="1"/>
  <c r="BR273" i="18" s="1"/>
  <c r="BR274" i="18" s="1"/>
  <c r="BR275" i="18" s="1"/>
  <c r="BR276" i="18" s="1"/>
  <c r="BR277" i="18" s="1"/>
  <c r="BR278" i="18" s="1"/>
  <c r="BR279" i="18" s="1"/>
  <c r="BR280" i="18" s="1"/>
  <c r="BR281" i="18" s="1"/>
  <c r="BR282" i="18" s="1"/>
  <c r="BR283" i="18" s="1"/>
  <c r="BR284" i="18" s="1"/>
  <c r="BR285" i="18" s="1"/>
  <c r="BR286" i="18" s="1"/>
  <c r="BR287" i="18" s="1"/>
  <c r="BR288" i="18" s="1"/>
  <c r="BR289" i="18" s="1"/>
  <c r="BR290" i="18" s="1"/>
  <c r="BR291" i="18" s="1"/>
  <c r="BR292" i="18" s="1"/>
  <c r="BR293" i="18" s="1"/>
  <c r="BR294" i="18" s="1"/>
  <c r="BR295" i="18" s="1"/>
  <c r="BR296" i="18" s="1"/>
  <c r="BR297" i="18" s="1"/>
  <c r="BR298" i="18" s="1"/>
  <c r="BR299" i="18" s="1"/>
  <c r="BR300" i="18" s="1"/>
  <c r="BR301" i="18" s="1"/>
  <c r="BR302" i="18" s="1"/>
  <c r="BR303" i="18" s="1"/>
  <c r="BR304" i="18" s="1"/>
  <c r="BR305" i="18" s="1"/>
  <c r="BR306" i="18" s="1"/>
  <c r="BR307" i="18" s="1"/>
  <c r="BR308" i="18" s="1"/>
  <c r="BR309" i="18" s="1"/>
  <c r="BR310" i="18" s="1"/>
  <c r="BR311" i="18" s="1"/>
  <c r="BR312" i="18" s="1"/>
  <c r="BR313" i="18" s="1"/>
  <c r="BR314" i="18" s="1"/>
  <c r="BR315" i="18" s="1"/>
  <c r="BR316" i="18" s="1"/>
  <c r="BR317" i="18" s="1"/>
  <c r="BR318" i="18" s="1"/>
  <c r="BR319" i="18" s="1"/>
  <c r="BR320" i="18" s="1"/>
  <c r="BR321" i="18" s="1"/>
  <c r="BR322" i="18" s="1"/>
  <c r="BR323" i="18" s="1"/>
  <c r="BR324" i="18" s="1"/>
  <c r="BR325" i="18" s="1"/>
  <c r="BR326" i="18" s="1"/>
  <c r="BR327" i="18" s="1"/>
  <c r="BR328" i="18" s="1"/>
  <c r="BR329" i="18" s="1"/>
  <c r="BR330" i="18" s="1"/>
  <c r="BR331" i="18" s="1"/>
  <c r="BR332" i="18" s="1"/>
  <c r="BR333" i="18" s="1"/>
  <c r="BR334" i="18" s="1"/>
  <c r="BR335" i="18" s="1"/>
  <c r="BR336" i="18" s="1"/>
  <c r="BR337" i="18" s="1"/>
  <c r="BR338" i="18" s="1"/>
  <c r="BR339" i="18" s="1"/>
  <c r="BR340" i="18" s="1"/>
  <c r="BR341" i="18" s="1"/>
  <c r="BR342" i="18" s="1"/>
  <c r="BR343" i="18" s="1"/>
  <c r="BR344" i="18" s="1"/>
  <c r="BR345" i="18" s="1"/>
  <c r="BR346" i="18" s="1"/>
  <c r="BR347" i="18" s="1"/>
  <c r="BR348" i="18" s="1"/>
  <c r="BR349" i="18" s="1"/>
  <c r="BR350" i="18" s="1"/>
  <c r="BR351" i="18" s="1"/>
  <c r="BR352" i="18" s="1"/>
  <c r="BR353" i="18" s="1"/>
  <c r="BR354" i="18" s="1"/>
  <c r="BR355" i="18" s="1"/>
  <c r="BR356" i="18" s="1"/>
  <c r="BR357" i="18" s="1"/>
  <c r="BR358" i="18" s="1"/>
  <c r="BR359" i="18" s="1"/>
  <c r="BR360" i="18" s="1"/>
  <c r="BR361" i="18" s="1"/>
  <c r="BR362" i="18" s="1"/>
  <c r="BR363" i="18" s="1"/>
  <c r="BR364" i="18" s="1"/>
  <c r="BR365" i="18" s="1"/>
  <c r="BR366" i="18" s="1"/>
  <c r="BR367" i="18" s="1"/>
  <c r="BR368" i="18" s="1"/>
  <c r="BR369" i="18" s="1"/>
  <c r="BR370" i="18" s="1"/>
  <c r="BR371" i="18" s="1"/>
  <c r="BR372" i="18" s="1"/>
  <c r="BR373" i="18" s="1"/>
  <c r="BR374" i="18" s="1"/>
  <c r="BR375" i="18" s="1"/>
  <c r="BR376" i="18" s="1"/>
  <c r="BR377" i="18" s="1"/>
  <c r="BR378" i="18" s="1"/>
  <c r="BR379" i="18" s="1"/>
  <c r="BR380" i="18" s="1"/>
  <c r="BR381" i="18" s="1"/>
  <c r="BR382" i="18" s="1"/>
  <c r="BR383" i="18" s="1"/>
  <c r="BR384" i="18" s="1"/>
  <c r="BR385" i="18" s="1"/>
  <c r="BR386" i="18" s="1"/>
  <c r="BR387" i="18" s="1"/>
  <c r="BR388" i="18" s="1"/>
  <c r="BR389" i="18" s="1"/>
  <c r="BR390" i="18" s="1"/>
  <c r="BR391" i="18" s="1"/>
  <c r="BR392" i="18" s="1"/>
  <c r="BR393" i="18" s="1"/>
  <c r="BR394" i="18" s="1"/>
  <c r="BR395" i="18" s="1"/>
  <c r="BR396" i="18" s="1"/>
  <c r="BR397" i="18" s="1"/>
  <c r="BR398" i="18" s="1"/>
  <c r="BR399" i="18" s="1"/>
  <c r="BR400" i="18" s="1"/>
  <c r="BR401" i="18" s="1"/>
  <c r="BR402" i="18" s="1"/>
  <c r="BR403" i="18" s="1"/>
  <c r="BR404" i="18" s="1"/>
  <c r="BR405" i="18" s="1"/>
  <c r="BR406" i="18" s="1"/>
  <c r="BR407" i="18" s="1"/>
  <c r="BR408" i="18" s="1"/>
  <c r="BR409" i="18" s="1"/>
  <c r="BR410" i="18" s="1"/>
  <c r="BR411" i="18" s="1"/>
  <c r="CK414" i="18"/>
  <c r="CK47" i="18"/>
  <c r="CK48" i="18"/>
  <c r="CK49" i="18"/>
  <c r="CK50" i="18"/>
  <c r="CK51" i="18"/>
  <c r="CK52" i="18"/>
  <c r="CK53" i="18"/>
  <c r="CK54" i="18"/>
  <c r="CK55" i="18"/>
  <c r="CK56" i="18"/>
  <c r="CK57" i="18"/>
  <c r="CK58" i="18"/>
  <c r="CK59" i="18"/>
  <c r="CK60" i="18"/>
  <c r="CK61" i="18"/>
  <c r="CK62" i="18"/>
  <c r="CK63" i="18"/>
  <c r="CK64" i="18"/>
  <c r="CK65" i="18"/>
  <c r="CK66" i="18"/>
  <c r="CK67" i="18"/>
  <c r="CK68" i="18"/>
  <c r="CK69" i="18"/>
  <c r="CK70" i="18"/>
  <c r="CK71" i="18"/>
  <c r="CK72" i="18"/>
  <c r="CK73" i="18"/>
  <c r="CK74" i="18"/>
  <c r="CK75" i="18"/>
  <c r="CK76" i="18"/>
  <c r="CK77" i="18"/>
  <c r="CK78" i="18"/>
  <c r="CK79" i="18"/>
  <c r="CK80" i="18"/>
  <c r="CK81" i="18"/>
  <c r="CK82" i="18"/>
  <c r="CK83" i="18"/>
  <c r="CK84" i="18"/>
  <c r="CK85" i="18"/>
  <c r="CK86" i="18"/>
  <c r="CK87" i="18"/>
  <c r="CK88" i="18"/>
  <c r="CK89" i="18"/>
  <c r="CK90" i="18"/>
  <c r="CK91" i="18"/>
  <c r="CK92" i="18"/>
  <c r="CK93" i="18"/>
  <c r="CK94" i="18"/>
  <c r="CK95" i="18"/>
  <c r="CK96" i="18"/>
  <c r="CK97" i="18"/>
  <c r="CK98" i="18"/>
  <c r="CK99" i="18"/>
  <c r="CK100" i="18"/>
  <c r="CK101" i="18"/>
  <c r="CK102" i="18"/>
  <c r="CK103" i="18"/>
  <c r="CK104" i="18"/>
  <c r="CK105" i="18"/>
  <c r="CK106" i="18"/>
  <c r="CK107" i="18"/>
  <c r="CK108" i="18"/>
  <c r="CK109" i="18"/>
  <c r="CK110" i="18"/>
  <c r="CK111" i="18"/>
  <c r="CK112" i="18"/>
  <c r="CK113" i="18"/>
  <c r="CK114" i="18"/>
  <c r="CK115" i="18"/>
  <c r="CK116" i="18"/>
  <c r="CK117" i="18"/>
  <c r="CK118" i="18"/>
  <c r="CK119" i="18"/>
  <c r="CK120" i="18"/>
  <c r="CK121" i="18"/>
  <c r="CK122" i="18"/>
  <c r="CK123" i="18"/>
  <c r="CK124" i="18"/>
  <c r="CK125" i="18"/>
  <c r="CK126" i="18"/>
  <c r="CK127" i="18"/>
  <c r="CK128" i="18"/>
  <c r="CK129" i="18"/>
  <c r="CK130" i="18"/>
  <c r="CK131" i="18"/>
  <c r="CK132" i="18"/>
  <c r="CK133" i="18"/>
  <c r="CK134" i="18"/>
  <c r="CK135" i="18"/>
  <c r="CK136" i="18"/>
  <c r="CK137" i="18"/>
  <c r="CK138" i="18"/>
  <c r="CK139" i="18"/>
  <c r="CK140" i="18"/>
  <c r="CK141" i="18"/>
  <c r="CK142" i="18"/>
  <c r="CK143" i="18"/>
  <c r="CK144" i="18"/>
  <c r="CK145" i="18"/>
  <c r="CK146" i="18"/>
  <c r="CK147" i="18"/>
  <c r="CK148" i="18"/>
  <c r="CK149" i="18"/>
  <c r="CK150" i="18"/>
  <c r="CK151" i="18"/>
  <c r="CK152" i="18"/>
  <c r="CK153" i="18"/>
  <c r="CK154" i="18"/>
  <c r="CK155" i="18"/>
  <c r="CK156" i="18"/>
  <c r="CK157" i="18"/>
  <c r="CK158" i="18"/>
  <c r="CK159" i="18"/>
  <c r="CK160" i="18"/>
  <c r="CK161" i="18"/>
  <c r="CK162" i="18"/>
  <c r="CK163" i="18"/>
  <c r="CK164" i="18"/>
  <c r="CK165" i="18"/>
  <c r="CK166" i="18"/>
  <c r="CK167" i="18"/>
  <c r="CK168" i="18"/>
  <c r="CK169" i="18"/>
  <c r="CK170" i="18"/>
  <c r="CK171" i="18"/>
  <c r="CK172" i="18"/>
  <c r="CK173" i="18"/>
  <c r="CK174" i="18"/>
  <c r="CK175" i="18"/>
  <c r="CK176" i="18"/>
  <c r="CK177" i="18"/>
  <c r="CK178" i="18"/>
  <c r="CK179" i="18"/>
  <c r="CK180" i="18"/>
  <c r="CK181" i="18"/>
  <c r="CK182" i="18"/>
  <c r="CK183" i="18"/>
  <c r="CK184" i="18"/>
  <c r="CK185" i="18"/>
  <c r="CK186" i="18"/>
  <c r="CK187" i="18"/>
  <c r="CK188" i="18"/>
  <c r="CK189" i="18"/>
  <c r="CK190" i="18"/>
  <c r="CK191" i="18"/>
  <c r="CK192" i="18"/>
  <c r="CK193" i="18"/>
  <c r="CK194" i="18"/>
  <c r="CK195" i="18"/>
  <c r="CK409" i="18"/>
  <c r="CK410" i="18"/>
  <c r="CK411" i="18"/>
  <c r="CK412" i="18"/>
  <c r="CK413" i="18"/>
  <c r="CK415" i="18"/>
  <c r="CK416" i="18"/>
  <c r="CK417" i="18"/>
  <c r="CK418" i="18"/>
  <c r="CK419" i="18"/>
  <c r="CK420" i="18"/>
  <c r="CK421" i="18"/>
  <c r="CK422" i="18"/>
  <c r="CK423" i="18"/>
  <c r="CK424" i="18"/>
  <c r="BL48" i="18"/>
  <c r="BL49" i="18" s="1"/>
  <c r="BL50" i="18" s="1"/>
  <c r="BL51" i="18" s="1"/>
  <c r="BL52" i="18" s="1"/>
  <c r="BL53" i="18" s="1"/>
  <c r="BL54" i="18" s="1"/>
  <c r="BL55" i="18" s="1"/>
  <c r="BL56" i="18" s="1"/>
  <c r="BL57" i="18" s="1"/>
  <c r="BL58" i="18" s="1"/>
  <c r="BL59" i="18" s="1"/>
  <c r="BL60" i="18" s="1"/>
  <c r="BL61" i="18" s="1"/>
  <c r="BL62" i="18" s="1"/>
  <c r="BL63" i="18" s="1"/>
  <c r="BL64" i="18" s="1"/>
  <c r="BL65" i="18" s="1"/>
  <c r="BL66" i="18" s="1"/>
  <c r="BL67" i="18" s="1"/>
  <c r="BL68" i="18" s="1"/>
  <c r="BL69" i="18" s="1"/>
  <c r="BL70" i="18" s="1"/>
  <c r="BL71" i="18" s="1"/>
  <c r="BL72" i="18" s="1"/>
  <c r="BL73" i="18" s="1"/>
  <c r="BL74" i="18" s="1"/>
  <c r="BL75" i="18" s="1"/>
  <c r="BL76" i="18" s="1"/>
  <c r="BL77" i="18" s="1"/>
  <c r="BL78" i="18" s="1"/>
  <c r="BL79" i="18" s="1"/>
  <c r="BL80" i="18" s="1"/>
  <c r="BL81" i="18" s="1"/>
  <c r="BL82" i="18" s="1"/>
  <c r="BL83" i="18" s="1"/>
  <c r="BL84" i="18" s="1"/>
  <c r="BL85" i="18" s="1"/>
  <c r="BL86" i="18" s="1"/>
  <c r="BL87" i="18" s="1"/>
  <c r="BL88" i="18" s="1"/>
  <c r="BL89" i="18" s="1"/>
  <c r="BL90" i="18" s="1"/>
  <c r="BL91" i="18" s="1"/>
  <c r="BL92" i="18" s="1"/>
  <c r="BL93" i="18" s="1"/>
  <c r="BL94" i="18" s="1"/>
  <c r="BL95" i="18" s="1"/>
  <c r="BL96" i="18" s="1"/>
  <c r="BL97" i="18" s="1"/>
  <c r="BL98" i="18" s="1"/>
  <c r="BL99" i="18" s="1"/>
  <c r="BL100" i="18" s="1"/>
  <c r="BL101" i="18" s="1"/>
  <c r="BL102" i="18" s="1"/>
  <c r="BL103" i="18" s="1"/>
  <c r="BL104" i="18" s="1"/>
  <c r="BL105" i="18" s="1"/>
  <c r="BL106" i="18" s="1"/>
  <c r="BL107" i="18" s="1"/>
  <c r="BL108" i="18" s="1"/>
  <c r="BL109" i="18" s="1"/>
  <c r="BL110" i="18" s="1"/>
  <c r="BL111" i="18" s="1"/>
  <c r="BL112" i="18" s="1"/>
  <c r="BL113" i="18" s="1"/>
  <c r="BL114" i="18" s="1"/>
  <c r="BL115" i="18" s="1"/>
  <c r="BL116" i="18" s="1"/>
  <c r="BL117" i="18" s="1"/>
  <c r="BL118" i="18" s="1"/>
  <c r="BL119" i="18" s="1"/>
  <c r="BL120" i="18" s="1"/>
  <c r="BL121" i="18" s="1"/>
  <c r="BL122" i="18" s="1"/>
  <c r="BL123" i="18" s="1"/>
  <c r="BL124" i="18" s="1"/>
  <c r="BL125" i="18" s="1"/>
  <c r="BL126" i="18" s="1"/>
  <c r="BL127" i="18" s="1"/>
  <c r="BL128" i="18" s="1"/>
  <c r="BL129" i="18" s="1"/>
  <c r="BL130" i="18" s="1"/>
  <c r="BL131" i="18" s="1"/>
  <c r="BL132" i="18" s="1"/>
  <c r="BL133" i="18" s="1"/>
  <c r="BL134" i="18" s="1"/>
  <c r="BL135" i="18" s="1"/>
  <c r="BL136" i="18" s="1"/>
  <c r="BL137" i="18" s="1"/>
  <c r="BL138" i="18" s="1"/>
  <c r="BL139" i="18" s="1"/>
  <c r="BL140" i="18" s="1"/>
  <c r="BL141" i="18" s="1"/>
  <c r="BL142" i="18" s="1"/>
  <c r="BL143" i="18" s="1"/>
  <c r="BL144" i="18" s="1"/>
  <c r="BL145" i="18" s="1"/>
  <c r="BL146" i="18" s="1"/>
  <c r="BL147" i="18" s="1"/>
  <c r="BL148" i="18" s="1"/>
  <c r="BL149" i="18" s="1"/>
  <c r="BL150" i="18" s="1"/>
  <c r="BL151" i="18" s="1"/>
  <c r="BL152" i="18" s="1"/>
  <c r="BL153" i="18" s="1"/>
  <c r="BL154" i="18" s="1"/>
  <c r="BL155" i="18" s="1"/>
  <c r="BL156" i="18" s="1"/>
  <c r="BL157" i="18" s="1"/>
  <c r="BL158" i="18" s="1"/>
  <c r="BL159" i="18" s="1"/>
  <c r="BL160" i="18" s="1"/>
  <c r="BL161" i="18" s="1"/>
  <c r="BL162" i="18" s="1"/>
  <c r="BL163" i="18" s="1"/>
  <c r="BL164" i="18" s="1"/>
  <c r="BL165" i="18" s="1"/>
  <c r="BL166" i="18" s="1"/>
  <c r="BL167" i="18" s="1"/>
  <c r="BL168" i="18" s="1"/>
  <c r="BL169" i="18" s="1"/>
  <c r="BL170" i="18" s="1"/>
  <c r="BL171" i="18" s="1"/>
  <c r="BL172" i="18" s="1"/>
  <c r="BL173" i="18" s="1"/>
  <c r="BL174" i="18" s="1"/>
  <c r="BL175" i="18" s="1"/>
  <c r="BL176" i="18" s="1"/>
  <c r="BL177" i="18" s="1"/>
  <c r="BL178" i="18" s="1"/>
  <c r="BL179" i="18" s="1"/>
  <c r="BL180" i="18" s="1"/>
  <c r="BL181" i="18" s="1"/>
  <c r="BL182" i="18" s="1"/>
  <c r="BL183" i="18" s="1"/>
  <c r="BL184" i="18" s="1"/>
  <c r="BL185" i="18" s="1"/>
  <c r="BL186" i="18" s="1"/>
  <c r="BL187" i="18" s="1"/>
  <c r="BL188" i="18" s="1"/>
  <c r="BL189" i="18" s="1"/>
  <c r="BL190" i="18" s="1"/>
  <c r="BL191" i="18" s="1"/>
  <c r="BL192" i="18" s="1"/>
  <c r="BL193" i="18" s="1"/>
  <c r="BL194" i="18" s="1"/>
  <c r="BL195" i="18" s="1"/>
  <c r="BL196" i="18" s="1"/>
  <c r="BL197" i="18" s="1"/>
  <c r="BL198" i="18" s="1"/>
  <c r="BL199" i="18" s="1"/>
  <c r="BL200" i="18" s="1"/>
  <c r="BL201" i="18" s="1"/>
  <c r="BL202" i="18" s="1"/>
  <c r="BL203" i="18" s="1"/>
  <c r="BL204" i="18" s="1"/>
  <c r="BL205" i="18" s="1"/>
  <c r="BL206" i="18" s="1"/>
  <c r="BL207" i="18" s="1"/>
  <c r="BL208" i="18" s="1"/>
  <c r="BL209" i="18" s="1"/>
  <c r="BL210" i="18" s="1"/>
  <c r="BL211" i="18" s="1"/>
  <c r="BL212" i="18" s="1"/>
  <c r="BL213" i="18" s="1"/>
  <c r="BL214" i="18" s="1"/>
  <c r="BL215" i="18" s="1"/>
  <c r="BL216" i="18" s="1"/>
  <c r="BL217" i="18" s="1"/>
  <c r="BL218" i="18" s="1"/>
  <c r="BL219" i="18" s="1"/>
  <c r="BL220" i="18" s="1"/>
  <c r="BL221" i="18" s="1"/>
  <c r="BL222" i="18" s="1"/>
  <c r="BL223" i="18" s="1"/>
  <c r="BL224" i="18" s="1"/>
  <c r="BL225" i="18" s="1"/>
  <c r="BL226" i="18" s="1"/>
  <c r="BL227" i="18" s="1"/>
  <c r="BL228" i="18" s="1"/>
  <c r="BL229" i="18" s="1"/>
  <c r="BL230" i="18" s="1"/>
  <c r="BL231" i="18" s="1"/>
  <c r="BL232" i="18" s="1"/>
  <c r="BL233" i="18" s="1"/>
  <c r="BL234" i="18" s="1"/>
  <c r="BL235" i="18" s="1"/>
  <c r="BL236" i="18" s="1"/>
  <c r="BL237" i="18" s="1"/>
  <c r="BL238" i="18" s="1"/>
  <c r="BL239" i="18" s="1"/>
  <c r="BL240" i="18" s="1"/>
  <c r="BL241" i="18" s="1"/>
  <c r="BL242" i="18" s="1"/>
  <c r="BL243" i="18" s="1"/>
  <c r="BL244" i="18" s="1"/>
  <c r="BL245" i="18" s="1"/>
  <c r="BL246" i="18" s="1"/>
  <c r="BL247" i="18" s="1"/>
  <c r="BL248" i="18" s="1"/>
  <c r="BL249" i="18" s="1"/>
  <c r="BL250" i="18" s="1"/>
  <c r="BL251" i="18" s="1"/>
  <c r="BL252" i="18" s="1"/>
  <c r="BL253" i="18" s="1"/>
  <c r="BL254" i="18" s="1"/>
  <c r="BL255" i="18" s="1"/>
  <c r="BL256" i="18" s="1"/>
  <c r="BL257" i="18" s="1"/>
  <c r="BL258" i="18" s="1"/>
  <c r="BL259" i="18" s="1"/>
  <c r="BL260" i="18" s="1"/>
  <c r="BL261" i="18" s="1"/>
  <c r="BL262" i="18" s="1"/>
  <c r="BL263" i="18" s="1"/>
  <c r="BL264" i="18" s="1"/>
  <c r="BL265" i="18" s="1"/>
  <c r="BL266" i="18" s="1"/>
  <c r="BL267" i="18" s="1"/>
  <c r="BL268" i="18" s="1"/>
  <c r="BL269" i="18" s="1"/>
  <c r="BL270" i="18" s="1"/>
  <c r="BL271" i="18" s="1"/>
  <c r="BL272" i="18" s="1"/>
  <c r="BL273" i="18" s="1"/>
  <c r="BL274" i="18" s="1"/>
  <c r="BL275" i="18" s="1"/>
  <c r="BL276" i="18" s="1"/>
  <c r="BL277" i="18" s="1"/>
  <c r="BL278" i="18" s="1"/>
  <c r="BL279" i="18" s="1"/>
  <c r="BL280" i="18" s="1"/>
  <c r="BL281" i="18" s="1"/>
  <c r="BL282" i="18" s="1"/>
  <c r="BL283" i="18" s="1"/>
  <c r="BL284" i="18" s="1"/>
  <c r="BL285" i="18" s="1"/>
  <c r="BL286" i="18" s="1"/>
  <c r="BL287" i="18" s="1"/>
  <c r="BL288" i="18" s="1"/>
  <c r="BL289" i="18" s="1"/>
  <c r="BL290" i="18" s="1"/>
  <c r="BL291" i="18" s="1"/>
  <c r="BL292" i="18" s="1"/>
  <c r="BL293" i="18" s="1"/>
  <c r="BL294" i="18" s="1"/>
  <c r="BL295" i="18" s="1"/>
  <c r="BL296" i="18" s="1"/>
  <c r="BL297" i="18" s="1"/>
  <c r="BL298" i="18" s="1"/>
  <c r="BL299" i="18" s="1"/>
  <c r="BL300" i="18" s="1"/>
  <c r="BL301" i="18" s="1"/>
  <c r="BL302" i="18" s="1"/>
  <c r="BL303" i="18" s="1"/>
  <c r="BL304" i="18" s="1"/>
  <c r="BL305" i="18" s="1"/>
  <c r="BL306" i="18" s="1"/>
  <c r="BL307" i="18" s="1"/>
  <c r="BL308" i="18" s="1"/>
  <c r="BL309" i="18" s="1"/>
  <c r="BL310" i="18" s="1"/>
  <c r="BL311" i="18" s="1"/>
  <c r="BL312" i="18" s="1"/>
  <c r="BL313" i="18" s="1"/>
  <c r="BL314" i="18" s="1"/>
  <c r="BL315" i="18" s="1"/>
  <c r="BL316" i="18" s="1"/>
  <c r="BL317" i="18" s="1"/>
  <c r="BL318" i="18" s="1"/>
  <c r="BL319" i="18" s="1"/>
  <c r="BL320" i="18" s="1"/>
  <c r="BL321" i="18" s="1"/>
  <c r="BL322" i="18" s="1"/>
  <c r="BL323" i="18" s="1"/>
  <c r="BL324" i="18" s="1"/>
  <c r="BL325" i="18" s="1"/>
  <c r="BL326" i="18" s="1"/>
  <c r="BL327" i="18" s="1"/>
  <c r="BL328" i="18" s="1"/>
  <c r="BL329" i="18" s="1"/>
  <c r="BL330" i="18" s="1"/>
  <c r="BL331" i="18" s="1"/>
  <c r="BL332" i="18" s="1"/>
  <c r="BL333" i="18" s="1"/>
  <c r="BL334" i="18" s="1"/>
  <c r="BL335" i="18" s="1"/>
  <c r="BL336" i="18" s="1"/>
  <c r="BL337" i="18" s="1"/>
  <c r="BL338" i="18" s="1"/>
  <c r="BL339" i="18" s="1"/>
  <c r="BL340" i="18" s="1"/>
  <c r="BL341" i="18" s="1"/>
  <c r="BL342" i="18" s="1"/>
  <c r="BL343" i="18" s="1"/>
  <c r="BL344" i="18" s="1"/>
  <c r="BL345" i="18" s="1"/>
  <c r="BL346" i="18" s="1"/>
  <c r="BL347" i="18" s="1"/>
  <c r="BL348" i="18" s="1"/>
  <c r="BL349" i="18" s="1"/>
  <c r="BL350" i="18" s="1"/>
  <c r="BL351" i="18" s="1"/>
  <c r="BL352" i="18" s="1"/>
  <c r="BL353" i="18" s="1"/>
  <c r="BL354" i="18" s="1"/>
  <c r="BL355" i="18" s="1"/>
  <c r="BL356" i="18" s="1"/>
  <c r="BL357" i="18" s="1"/>
  <c r="BL358" i="18" s="1"/>
  <c r="BL359" i="18" s="1"/>
  <c r="BL360" i="18" s="1"/>
  <c r="BL361" i="18" s="1"/>
  <c r="BL362" i="18" s="1"/>
  <c r="BL363" i="18" s="1"/>
  <c r="BL364" i="18" s="1"/>
  <c r="BL365" i="18" s="1"/>
  <c r="BL366" i="18" s="1"/>
  <c r="BL367" i="18" s="1"/>
  <c r="BL368" i="18" s="1"/>
  <c r="BL369" i="18" s="1"/>
  <c r="BL370" i="18" s="1"/>
  <c r="BL371" i="18" s="1"/>
  <c r="BL372" i="18" s="1"/>
  <c r="BL373" i="18" s="1"/>
  <c r="BL374" i="18" s="1"/>
  <c r="BL375" i="18" s="1"/>
  <c r="BL376" i="18" s="1"/>
  <c r="BL377" i="18" s="1"/>
  <c r="BL378" i="18" s="1"/>
  <c r="BL379" i="18" s="1"/>
  <c r="BL380" i="18" s="1"/>
  <c r="BL381" i="18" s="1"/>
  <c r="BL382" i="18" s="1"/>
  <c r="BL383" i="18" s="1"/>
  <c r="BL384" i="18" s="1"/>
  <c r="BL385" i="18" s="1"/>
  <c r="BL386" i="18" s="1"/>
  <c r="BL387" i="18" s="1"/>
  <c r="BL388" i="18" s="1"/>
  <c r="BL389" i="18" s="1"/>
  <c r="BL390" i="18" s="1"/>
  <c r="BL391" i="18" s="1"/>
  <c r="BL392" i="18" s="1"/>
  <c r="BL393" i="18" s="1"/>
  <c r="BL394" i="18" s="1"/>
  <c r="BL395" i="18" s="1"/>
  <c r="BL396" i="18" s="1"/>
  <c r="BL397" i="18" s="1"/>
  <c r="BL398" i="18" s="1"/>
  <c r="BL399" i="18" s="1"/>
  <c r="BL400" i="18" s="1"/>
  <c r="BL401" i="18" s="1"/>
  <c r="BL402" i="18" s="1"/>
  <c r="BL403" i="18" s="1"/>
  <c r="BL404" i="18" s="1"/>
  <c r="BL405" i="18" s="1"/>
  <c r="BL406" i="18" s="1"/>
  <c r="BL407" i="18" s="1"/>
  <c r="BL408" i="18" s="1"/>
  <c r="BL409" i="18" s="1"/>
  <c r="BL410" i="18" s="1"/>
  <c r="BL411" i="18" s="1"/>
  <c r="AH48" i="18"/>
  <c r="AH49" i="18" s="1"/>
  <c r="C527" i="18"/>
  <c r="E527" i="18"/>
  <c r="F527" i="18"/>
  <c r="H527" i="18"/>
  <c r="J527" i="18"/>
  <c r="C528" i="18"/>
  <c r="E528" i="18"/>
  <c r="F528" i="18"/>
  <c r="H528" i="18"/>
  <c r="J528" i="18"/>
  <c r="C529" i="18"/>
  <c r="E529" i="18"/>
  <c r="F529" i="18"/>
  <c r="H529" i="18"/>
  <c r="J529" i="18"/>
  <c r="C530" i="18"/>
  <c r="E530" i="18"/>
  <c r="F530" i="18"/>
  <c r="H530" i="18"/>
  <c r="J530" i="18"/>
  <c r="C531" i="18"/>
  <c r="E531" i="18"/>
  <c r="F531" i="18"/>
  <c r="H531" i="18"/>
  <c r="J531" i="18"/>
  <c r="C532" i="18"/>
  <c r="E532" i="18"/>
  <c r="F532" i="18"/>
  <c r="H532" i="18"/>
  <c r="J532" i="18"/>
  <c r="C533" i="18"/>
  <c r="E533" i="18"/>
  <c r="F533" i="18"/>
  <c r="H533" i="18"/>
  <c r="J533" i="18"/>
  <c r="C534" i="18"/>
  <c r="E534" i="18"/>
  <c r="F534" i="18"/>
  <c r="H534" i="18"/>
  <c r="J534" i="18"/>
  <c r="C535" i="18"/>
  <c r="E535" i="18"/>
  <c r="F535" i="18"/>
  <c r="H535" i="18"/>
  <c r="J535" i="18"/>
  <c r="C536" i="18"/>
  <c r="E536" i="18"/>
  <c r="F536" i="18"/>
  <c r="H536" i="18"/>
  <c r="J536" i="18"/>
  <c r="C537" i="18"/>
  <c r="E537" i="18"/>
  <c r="F537" i="18"/>
  <c r="H537" i="18"/>
  <c r="J537" i="18"/>
  <c r="C538" i="18"/>
  <c r="E538" i="18"/>
  <c r="F538" i="18"/>
  <c r="H538" i="18"/>
  <c r="J538" i="18"/>
  <c r="C539" i="18"/>
  <c r="E539" i="18"/>
  <c r="F539" i="18"/>
  <c r="H539" i="18"/>
  <c r="J539" i="18"/>
  <c r="C540" i="18"/>
  <c r="E540" i="18"/>
  <c r="F540" i="18"/>
  <c r="H540" i="18"/>
  <c r="J540" i="18"/>
  <c r="C511" i="18"/>
  <c r="E511" i="18"/>
  <c r="F511" i="18"/>
  <c r="H511" i="18"/>
  <c r="J511" i="18"/>
  <c r="C512" i="18"/>
  <c r="E512" i="18"/>
  <c r="F512" i="18"/>
  <c r="H512" i="18"/>
  <c r="J512" i="18"/>
  <c r="C513" i="18"/>
  <c r="E513" i="18"/>
  <c r="F513" i="18"/>
  <c r="H513" i="18"/>
  <c r="J513" i="18"/>
  <c r="C514" i="18"/>
  <c r="E514" i="18"/>
  <c r="F514" i="18"/>
  <c r="H514" i="18"/>
  <c r="J514" i="18"/>
  <c r="C515" i="18"/>
  <c r="E515" i="18"/>
  <c r="F515" i="18"/>
  <c r="H515" i="18"/>
  <c r="J515" i="18"/>
  <c r="C516" i="18"/>
  <c r="E516" i="18"/>
  <c r="F516" i="18"/>
  <c r="H516" i="18"/>
  <c r="J516" i="18"/>
  <c r="C517" i="18"/>
  <c r="E517" i="18"/>
  <c r="F517" i="18"/>
  <c r="H517" i="18"/>
  <c r="J517" i="18"/>
  <c r="C518" i="18"/>
  <c r="E518" i="18"/>
  <c r="F518" i="18"/>
  <c r="H518" i="18"/>
  <c r="J518" i="18"/>
  <c r="C519" i="18"/>
  <c r="E519" i="18"/>
  <c r="F519" i="18"/>
  <c r="H519" i="18"/>
  <c r="J519" i="18"/>
  <c r="C520" i="18"/>
  <c r="E520" i="18"/>
  <c r="F520" i="18"/>
  <c r="H520" i="18"/>
  <c r="J520" i="18"/>
  <c r="C521" i="18"/>
  <c r="E521" i="18"/>
  <c r="F521" i="18"/>
  <c r="H521" i="18"/>
  <c r="J521" i="18"/>
  <c r="C522" i="18"/>
  <c r="E522" i="18"/>
  <c r="F522" i="18"/>
  <c r="H522" i="18"/>
  <c r="J522" i="18"/>
  <c r="C523" i="18"/>
  <c r="E523" i="18"/>
  <c r="F523" i="18"/>
  <c r="H523" i="18"/>
  <c r="J523" i="18"/>
  <c r="C524" i="18"/>
  <c r="E524" i="18"/>
  <c r="F524" i="18"/>
  <c r="H524" i="18"/>
  <c r="J524" i="18"/>
  <c r="C525" i="18"/>
  <c r="E525" i="18"/>
  <c r="F525" i="18"/>
  <c r="H525" i="18"/>
  <c r="J525" i="18"/>
  <c r="C526" i="18"/>
  <c r="E526" i="18"/>
  <c r="F526" i="18"/>
  <c r="H526" i="18"/>
  <c r="J526" i="18"/>
  <c r="C492" i="18"/>
  <c r="E492" i="18"/>
  <c r="F492" i="18"/>
  <c r="H492" i="18"/>
  <c r="J492" i="18"/>
  <c r="C493" i="18"/>
  <c r="E493" i="18"/>
  <c r="F493" i="18"/>
  <c r="H493" i="18"/>
  <c r="J493" i="18"/>
  <c r="C494" i="18"/>
  <c r="E494" i="18"/>
  <c r="F494" i="18"/>
  <c r="H494" i="18"/>
  <c r="J494" i="18"/>
  <c r="C495" i="18"/>
  <c r="E495" i="18"/>
  <c r="F495" i="18"/>
  <c r="H495" i="18"/>
  <c r="J495" i="18"/>
  <c r="C496" i="18"/>
  <c r="E496" i="18"/>
  <c r="F496" i="18"/>
  <c r="H496" i="18"/>
  <c r="J496" i="18"/>
  <c r="C497" i="18"/>
  <c r="E497" i="18"/>
  <c r="F497" i="18"/>
  <c r="H497" i="18"/>
  <c r="J497" i="18"/>
  <c r="C498" i="18"/>
  <c r="E498" i="18"/>
  <c r="F498" i="18"/>
  <c r="H498" i="18"/>
  <c r="J498" i="18"/>
  <c r="C499" i="18"/>
  <c r="E499" i="18"/>
  <c r="F499" i="18"/>
  <c r="H499" i="18"/>
  <c r="J499" i="18"/>
  <c r="C500" i="18"/>
  <c r="E500" i="18"/>
  <c r="F500" i="18"/>
  <c r="H500" i="18"/>
  <c r="J500" i="18"/>
  <c r="C501" i="18"/>
  <c r="E501" i="18"/>
  <c r="F501" i="18"/>
  <c r="H501" i="18"/>
  <c r="J501" i="18"/>
  <c r="C502" i="18"/>
  <c r="E502" i="18"/>
  <c r="F502" i="18"/>
  <c r="H502" i="18"/>
  <c r="J502" i="18"/>
  <c r="C503" i="18"/>
  <c r="E503" i="18"/>
  <c r="F503" i="18"/>
  <c r="H503" i="18"/>
  <c r="J503" i="18"/>
  <c r="C504" i="18"/>
  <c r="E504" i="18"/>
  <c r="F504" i="18"/>
  <c r="H504" i="18"/>
  <c r="J504" i="18"/>
  <c r="C505" i="18"/>
  <c r="E505" i="18"/>
  <c r="F505" i="18"/>
  <c r="H505" i="18"/>
  <c r="J505" i="18"/>
  <c r="C506" i="18"/>
  <c r="E506" i="18"/>
  <c r="F506" i="18"/>
  <c r="H506" i="18"/>
  <c r="J506" i="18"/>
  <c r="C507" i="18"/>
  <c r="E507" i="18"/>
  <c r="F507" i="18"/>
  <c r="H507" i="18"/>
  <c r="J507" i="18"/>
  <c r="C508" i="18"/>
  <c r="E508" i="18"/>
  <c r="F508" i="18"/>
  <c r="H508" i="18"/>
  <c r="J508" i="18"/>
  <c r="C509" i="18"/>
  <c r="E509" i="18"/>
  <c r="F509" i="18"/>
  <c r="H509" i="18"/>
  <c r="J509" i="18"/>
  <c r="C510" i="18"/>
  <c r="E510" i="18"/>
  <c r="F510" i="18"/>
  <c r="H510" i="18"/>
  <c r="J510" i="18"/>
  <c r="C475" i="18"/>
  <c r="E475" i="18"/>
  <c r="F475" i="18"/>
  <c r="H475" i="18"/>
  <c r="J475" i="18"/>
  <c r="C476" i="18"/>
  <c r="E476" i="18"/>
  <c r="F476" i="18"/>
  <c r="H476" i="18"/>
  <c r="J476" i="18"/>
  <c r="C477" i="18"/>
  <c r="E477" i="18"/>
  <c r="F477" i="18"/>
  <c r="H477" i="18"/>
  <c r="J477" i="18"/>
  <c r="C478" i="18"/>
  <c r="E478" i="18"/>
  <c r="F478" i="18"/>
  <c r="H478" i="18"/>
  <c r="J478" i="18"/>
  <c r="C479" i="18"/>
  <c r="E479" i="18"/>
  <c r="F479" i="18"/>
  <c r="H479" i="18"/>
  <c r="J479" i="18"/>
  <c r="C480" i="18"/>
  <c r="E480" i="18"/>
  <c r="F480" i="18"/>
  <c r="H480" i="18"/>
  <c r="J480" i="18"/>
  <c r="C481" i="18"/>
  <c r="E481" i="18"/>
  <c r="F481" i="18"/>
  <c r="H481" i="18"/>
  <c r="J481" i="18"/>
  <c r="C482" i="18"/>
  <c r="E482" i="18"/>
  <c r="F482" i="18"/>
  <c r="H482" i="18"/>
  <c r="J482" i="18"/>
  <c r="C483" i="18"/>
  <c r="E483" i="18"/>
  <c r="F483" i="18"/>
  <c r="H483" i="18"/>
  <c r="J483" i="18"/>
  <c r="C484" i="18"/>
  <c r="E484" i="18"/>
  <c r="F484" i="18"/>
  <c r="H484" i="18"/>
  <c r="J484" i="18"/>
  <c r="C485" i="18"/>
  <c r="E485" i="18"/>
  <c r="F485" i="18"/>
  <c r="H485" i="18"/>
  <c r="J485" i="18"/>
  <c r="C486" i="18"/>
  <c r="E486" i="18"/>
  <c r="F486" i="18"/>
  <c r="H486" i="18"/>
  <c r="J486" i="18"/>
  <c r="C487" i="18"/>
  <c r="E487" i="18"/>
  <c r="F487" i="18"/>
  <c r="H487" i="18"/>
  <c r="J487" i="18"/>
  <c r="C488" i="18"/>
  <c r="E488" i="18"/>
  <c r="F488" i="18"/>
  <c r="H488" i="18"/>
  <c r="J488" i="18"/>
  <c r="C489" i="18"/>
  <c r="E489" i="18"/>
  <c r="F489" i="18"/>
  <c r="H489" i="18"/>
  <c r="J489" i="18"/>
  <c r="C490" i="18"/>
  <c r="E490" i="18"/>
  <c r="F490" i="18"/>
  <c r="H490" i="18"/>
  <c r="J490" i="18"/>
  <c r="C491" i="18"/>
  <c r="E491" i="18"/>
  <c r="F491" i="18"/>
  <c r="H491" i="18"/>
  <c r="J491" i="18"/>
  <c r="BF48" i="18"/>
  <c r="BF49" i="18" s="1"/>
  <c r="BF50" i="18" s="1"/>
  <c r="BF51" i="18" s="1"/>
  <c r="BF52" i="18" s="1"/>
  <c r="BF53" i="18" s="1"/>
  <c r="BF54" i="18" s="1"/>
  <c r="BF55" i="18" s="1"/>
  <c r="BF56" i="18" s="1"/>
  <c r="BF57" i="18" s="1"/>
  <c r="BF58" i="18" s="1"/>
  <c r="BF59" i="18" s="1"/>
  <c r="BF60" i="18" s="1"/>
  <c r="BF61" i="18" s="1"/>
  <c r="BF62" i="18" s="1"/>
  <c r="BF63" i="18" s="1"/>
  <c r="BF64" i="18" s="1"/>
  <c r="BF65" i="18" s="1"/>
  <c r="BF66" i="18" s="1"/>
  <c r="BF67" i="18" s="1"/>
  <c r="BF68" i="18" s="1"/>
  <c r="BF69" i="18" s="1"/>
  <c r="BF70" i="18" s="1"/>
  <c r="BF71" i="18" s="1"/>
  <c r="BF72" i="18" s="1"/>
  <c r="BF73" i="18" s="1"/>
  <c r="BF74" i="18" s="1"/>
  <c r="BF75" i="18" s="1"/>
  <c r="BF76" i="18" s="1"/>
  <c r="BF77" i="18" s="1"/>
  <c r="BF78" i="18" s="1"/>
  <c r="BF79" i="18" s="1"/>
  <c r="BF80" i="18" s="1"/>
  <c r="BF81" i="18" s="1"/>
  <c r="BF82" i="18" s="1"/>
  <c r="BF83" i="18" s="1"/>
  <c r="BF84" i="18" s="1"/>
  <c r="BF85" i="18" s="1"/>
  <c r="BF86" i="18" s="1"/>
  <c r="BF87" i="18" s="1"/>
  <c r="BF88" i="18" s="1"/>
  <c r="BF89" i="18" s="1"/>
  <c r="BF90" i="18" s="1"/>
  <c r="BF91" i="18" s="1"/>
  <c r="BF92" i="18" s="1"/>
  <c r="BF93" i="18" s="1"/>
  <c r="BF94" i="18" s="1"/>
  <c r="BF95" i="18" s="1"/>
  <c r="BF96" i="18" s="1"/>
  <c r="BF97" i="18" s="1"/>
  <c r="BF98" i="18" s="1"/>
  <c r="BF99" i="18" s="1"/>
  <c r="BF100" i="18" s="1"/>
  <c r="BF101" i="18" s="1"/>
  <c r="BF102" i="18" s="1"/>
  <c r="BF103" i="18" s="1"/>
  <c r="BF104" i="18" s="1"/>
  <c r="BF105" i="18" s="1"/>
  <c r="BF106" i="18" s="1"/>
  <c r="BF107" i="18" s="1"/>
  <c r="BF108" i="18" s="1"/>
  <c r="BF109" i="18" s="1"/>
  <c r="BF110" i="18" s="1"/>
  <c r="BF111" i="18" s="1"/>
  <c r="BF112" i="18" s="1"/>
  <c r="BF113" i="18" s="1"/>
  <c r="BF114" i="18" s="1"/>
  <c r="BF115" i="18" s="1"/>
  <c r="BF116" i="18" s="1"/>
  <c r="BF117" i="18" s="1"/>
  <c r="BF118" i="18" s="1"/>
  <c r="BF119" i="18" s="1"/>
  <c r="BF120" i="18" s="1"/>
  <c r="BF121" i="18" s="1"/>
  <c r="BF122" i="18" s="1"/>
  <c r="BF123" i="18" s="1"/>
  <c r="BF124" i="18" s="1"/>
  <c r="BF125" i="18" s="1"/>
  <c r="BF126" i="18" s="1"/>
  <c r="BF127" i="18" s="1"/>
  <c r="BF128" i="18" s="1"/>
  <c r="BF129" i="18" s="1"/>
  <c r="BF130" i="18" s="1"/>
  <c r="BF131" i="18" s="1"/>
  <c r="BF132" i="18" s="1"/>
  <c r="BF133" i="18" s="1"/>
  <c r="BF134" i="18" s="1"/>
  <c r="BF135" i="18" s="1"/>
  <c r="BF136" i="18" s="1"/>
  <c r="BF137" i="18" s="1"/>
  <c r="BF138" i="18" s="1"/>
  <c r="BF139" i="18" s="1"/>
  <c r="BF140" i="18" s="1"/>
  <c r="BF141" i="18" s="1"/>
  <c r="BF142" i="18" s="1"/>
  <c r="BF143" i="18" s="1"/>
  <c r="BF144" i="18" s="1"/>
  <c r="BF145" i="18" s="1"/>
  <c r="BF146" i="18" s="1"/>
  <c r="BF147" i="18" s="1"/>
  <c r="BF148" i="18" s="1"/>
  <c r="BF149" i="18" s="1"/>
  <c r="BF150" i="18" s="1"/>
  <c r="BF151" i="18" s="1"/>
  <c r="BF152" i="18" s="1"/>
  <c r="BF153" i="18" s="1"/>
  <c r="BF154" i="18" s="1"/>
  <c r="BF155" i="18" s="1"/>
  <c r="BF156" i="18" s="1"/>
  <c r="BF157" i="18" s="1"/>
  <c r="BF158" i="18" s="1"/>
  <c r="BF159" i="18" s="1"/>
  <c r="BF160" i="18" s="1"/>
  <c r="BF161" i="18" s="1"/>
  <c r="BF162" i="18" s="1"/>
  <c r="BF163" i="18" s="1"/>
  <c r="BF164" i="18" s="1"/>
  <c r="BF165" i="18" s="1"/>
  <c r="BF166" i="18" s="1"/>
  <c r="BF167" i="18" s="1"/>
  <c r="BF168" i="18" s="1"/>
  <c r="BF169" i="18" s="1"/>
  <c r="BF170" i="18" s="1"/>
  <c r="BF171" i="18" s="1"/>
  <c r="BF172" i="18" s="1"/>
  <c r="BF173" i="18" s="1"/>
  <c r="BF174" i="18" s="1"/>
  <c r="BF175" i="18" s="1"/>
  <c r="BF176" i="18" s="1"/>
  <c r="BF177" i="18" s="1"/>
  <c r="BF178" i="18" s="1"/>
  <c r="BF179" i="18" s="1"/>
  <c r="BF180" i="18" s="1"/>
  <c r="BF181" i="18" s="1"/>
  <c r="BF182" i="18" s="1"/>
  <c r="BF183" i="18" s="1"/>
  <c r="BF184" i="18" s="1"/>
  <c r="BF185" i="18" s="1"/>
  <c r="BF186" i="18" s="1"/>
  <c r="BF187" i="18" s="1"/>
  <c r="BF188" i="18" s="1"/>
  <c r="BF189" i="18" s="1"/>
  <c r="BF190" i="18" s="1"/>
  <c r="BF191" i="18" s="1"/>
  <c r="BF192" i="18" s="1"/>
  <c r="BF193" i="18" s="1"/>
  <c r="BF194" i="18" s="1"/>
  <c r="BF195" i="18" s="1"/>
  <c r="BF196" i="18" s="1"/>
  <c r="BF197" i="18" s="1"/>
  <c r="BF198" i="18" s="1"/>
  <c r="BF199" i="18" s="1"/>
  <c r="BF200" i="18" s="1"/>
  <c r="BF201" i="18" s="1"/>
  <c r="BF202" i="18" s="1"/>
  <c r="BF203" i="18" s="1"/>
  <c r="BF204" i="18" s="1"/>
  <c r="BF205" i="18" s="1"/>
  <c r="BF206" i="18" s="1"/>
  <c r="BF207" i="18" s="1"/>
  <c r="BF208" i="18" s="1"/>
  <c r="BF209" i="18" s="1"/>
  <c r="BF210" i="18" s="1"/>
  <c r="BF211" i="18" s="1"/>
  <c r="BF212" i="18" s="1"/>
  <c r="BF213" i="18" s="1"/>
  <c r="BF214" i="18" s="1"/>
  <c r="BF215" i="18" s="1"/>
  <c r="BF216" i="18" s="1"/>
  <c r="BF217" i="18" s="1"/>
  <c r="BF218" i="18" s="1"/>
  <c r="BF219" i="18" s="1"/>
  <c r="BF220" i="18" s="1"/>
  <c r="BF221" i="18" s="1"/>
  <c r="BF222" i="18" s="1"/>
  <c r="BF223" i="18" s="1"/>
  <c r="BF224" i="18" s="1"/>
  <c r="BF225" i="18" s="1"/>
  <c r="BF226" i="18" s="1"/>
  <c r="BF227" i="18" s="1"/>
  <c r="BF228" i="18" s="1"/>
  <c r="BF229" i="18" s="1"/>
  <c r="BF230" i="18" s="1"/>
  <c r="BF231" i="18" s="1"/>
  <c r="BF232" i="18" s="1"/>
  <c r="BF233" i="18" s="1"/>
  <c r="BF234" i="18" s="1"/>
  <c r="BF235" i="18" s="1"/>
  <c r="BF236" i="18" s="1"/>
  <c r="BF237" i="18" s="1"/>
  <c r="BF238" i="18" s="1"/>
  <c r="BF239" i="18" s="1"/>
  <c r="BF240" i="18" s="1"/>
  <c r="BF241" i="18" s="1"/>
  <c r="BF242" i="18" s="1"/>
  <c r="BF243" i="18" s="1"/>
  <c r="BF244" i="18" s="1"/>
  <c r="BF245" i="18" s="1"/>
  <c r="BF246" i="18" s="1"/>
  <c r="BF247" i="18" s="1"/>
  <c r="BF248" i="18" s="1"/>
  <c r="BF249" i="18" s="1"/>
  <c r="BF250" i="18" s="1"/>
  <c r="BF251" i="18" s="1"/>
  <c r="BF252" i="18" s="1"/>
  <c r="BF253" i="18" s="1"/>
  <c r="BF254" i="18" s="1"/>
  <c r="BF255" i="18" s="1"/>
  <c r="BF256" i="18" s="1"/>
  <c r="BF257" i="18" s="1"/>
  <c r="BF258" i="18" s="1"/>
  <c r="BF259" i="18" s="1"/>
  <c r="BF260" i="18" s="1"/>
  <c r="BF261" i="18" s="1"/>
  <c r="BF262" i="18" s="1"/>
  <c r="BF263" i="18" s="1"/>
  <c r="BF264" i="18" s="1"/>
  <c r="BF265" i="18" s="1"/>
  <c r="BF266" i="18" s="1"/>
  <c r="BF267" i="18" s="1"/>
  <c r="BF268" i="18" s="1"/>
  <c r="BF269" i="18" s="1"/>
  <c r="BF270" i="18" s="1"/>
  <c r="BF271" i="18" s="1"/>
  <c r="BF272" i="18" s="1"/>
  <c r="BF273" i="18" s="1"/>
  <c r="BF274" i="18" s="1"/>
  <c r="BF275" i="18" s="1"/>
  <c r="BF276" i="18" s="1"/>
  <c r="BF277" i="18" s="1"/>
  <c r="BF278" i="18" s="1"/>
  <c r="BF279" i="18" s="1"/>
  <c r="BF280" i="18" s="1"/>
  <c r="BF281" i="18" s="1"/>
  <c r="BF282" i="18" s="1"/>
  <c r="BF283" i="18" s="1"/>
  <c r="BF284" i="18" s="1"/>
  <c r="BF285" i="18" s="1"/>
  <c r="BF286" i="18" s="1"/>
  <c r="BF287" i="18" s="1"/>
  <c r="BF288" i="18" s="1"/>
  <c r="BF289" i="18" s="1"/>
  <c r="BF290" i="18" s="1"/>
  <c r="BF291" i="18" s="1"/>
  <c r="BF292" i="18" s="1"/>
  <c r="BF293" i="18" s="1"/>
  <c r="BF294" i="18" s="1"/>
  <c r="BF295" i="18" s="1"/>
  <c r="BF296" i="18" s="1"/>
  <c r="BF297" i="18" s="1"/>
  <c r="BF298" i="18" s="1"/>
  <c r="BF299" i="18" s="1"/>
  <c r="BF300" i="18" s="1"/>
  <c r="BF301" i="18" s="1"/>
  <c r="BF302" i="18" s="1"/>
  <c r="BF303" i="18" s="1"/>
  <c r="BF304" i="18" s="1"/>
  <c r="BF305" i="18" s="1"/>
  <c r="BF306" i="18" s="1"/>
  <c r="BF307" i="18" s="1"/>
  <c r="BF308" i="18" s="1"/>
  <c r="BF309" i="18" s="1"/>
  <c r="BF310" i="18" s="1"/>
  <c r="BF311" i="18" s="1"/>
  <c r="BF312" i="18" s="1"/>
  <c r="BF313" i="18" s="1"/>
  <c r="BF314" i="18" s="1"/>
  <c r="BF315" i="18" s="1"/>
  <c r="BF316" i="18" s="1"/>
  <c r="BF317" i="18" s="1"/>
  <c r="BF318" i="18" s="1"/>
  <c r="BF319" i="18" s="1"/>
  <c r="BF320" i="18" s="1"/>
  <c r="BF321" i="18" s="1"/>
  <c r="BF322" i="18" s="1"/>
  <c r="BF323" i="18" s="1"/>
  <c r="BF324" i="18" s="1"/>
  <c r="BF325" i="18" s="1"/>
  <c r="BF326" i="18" s="1"/>
  <c r="BF327" i="18" s="1"/>
  <c r="BF328" i="18" s="1"/>
  <c r="BF329" i="18" s="1"/>
  <c r="BF330" i="18" s="1"/>
  <c r="BF331" i="18" s="1"/>
  <c r="BF332" i="18" s="1"/>
  <c r="BF333" i="18" s="1"/>
  <c r="BF334" i="18" s="1"/>
  <c r="BF335" i="18" s="1"/>
  <c r="BF336" i="18" s="1"/>
  <c r="BF337" i="18" s="1"/>
  <c r="BF338" i="18" s="1"/>
  <c r="BF339" i="18" s="1"/>
  <c r="BF340" i="18" s="1"/>
  <c r="BF341" i="18" s="1"/>
  <c r="BF342" i="18" s="1"/>
  <c r="BF343" i="18" s="1"/>
  <c r="BF344" i="18" s="1"/>
  <c r="BF345" i="18" s="1"/>
  <c r="BF346" i="18" s="1"/>
  <c r="BF347" i="18" s="1"/>
  <c r="BF348" i="18" s="1"/>
  <c r="BF349" i="18" s="1"/>
  <c r="BF350" i="18" s="1"/>
  <c r="BF351" i="18" s="1"/>
  <c r="BF352" i="18" s="1"/>
  <c r="BF353" i="18" s="1"/>
  <c r="BF354" i="18" s="1"/>
  <c r="BF355" i="18" s="1"/>
  <c r="BF356" i="18" s="1"/>
  <c r="BF357" i="18" s="1"/>
  <c r="BF358" i="18" s="1"/>
  <c r="BF359" i="18" s="1"/>
  <c r="BF360" i="18" s="1"/>
  <c r="BF361" i="18" s="1"/>
  <c r="BF362" i="18" s="1"/>
  <c r="BF363" i="18" s="1"/>
  <c r="BF364" i="18" s="1"/>
  <c r="BF365" i="18" s="1"/>
  <c r="BF366" i="18" s="1"/>
  <c r="BF367" i="18" s="1"/>
  <c r="BF368" i="18" s="1"/>
  <c r="BF369" i="18" s="1"/>
  <c r="BF370" i="18" s="1"/>
  <c r="BF371" i="18" s="1"/>
  <c r="BF372" i="18" s="1"/>
  <c r="BF373" i="18" s="1"/>
  <c r="BF374" i="18" s="1"/>
  <c r="BF375" i="18" s="1"/>
  <c r="BF376" i="18" s="1"/>
  <c r="BF377" i="18" s="1"/>
  <c r="BF378" i="18" s="1"/>
  <c r="BF379" i="18" s="1"/>
  <c r="BF380" i="18" s="1"/>
  <c r="BF381" i="18" s="1"/>
  <c r="BF382" i="18" s="1"/>
  <c r="BF383" i="18" s="1"/>
  <c r="BF384" i="18" s="1"/>
  <c r="BF385" i="18" s="1"/>
  <c r="BF386" i="18" s="1"/>
  <c r="BF387" i="18" s="1"/>
  <c r="BF388" i="18" s="1"/>
  <c r="BF389" i="18" s="1"/>
  <c r="BF390" i="18" s="1"/>
  <c r="BF391" i="18" s="1"/>
  <c r="BF392" i="18" s="1"/>
  <c r="BF393" i="18" s="1"/>
  <c r="BF394" i="18" s="1"/>
  <c r="BF395" i="18" s="1"/>
  <c r="BF396" i="18" s="1"/>
  <c r="BF397" i="18" s="1"/>
  <c r="BF398" i="18" s="1"/>
  <c r="BF399" i="18" s="1"/>
  <c r="BF400" i="18" s="1"/>
  <c r="BF401" i="18" s="1"/>
  <c r="BF402" i="18" s="1"/>
  <c r="BF403" i="18" s="1"/>
  <c r="BF404" i="18" s="1"/>
  <c r="BF405" i="18" s="1"/>
  <c r="BF406" i="18" s="1"/>
  <c r="BF407" i="18" s="1"/>
  <c r="BF408" i="18" s="1"/>
  <c r="BF409" i="18" s="1"/>
  <c r="BF410" i="18" s="1"/>
  <c r="BF411" i="18" s="1"/>
  <c r="BB189" i="18"/>
  <c r="BD189" i="18"/>
  <c r="L17" i="18"/>
  <c r="CN48" i="18" s="1"/>
  <c r="L18" i="18"/>
  <c r="CN51" i="18" s="1"/>
  <c r="L19" i="18"/>
  <c r="CN54" i="18" s="1"/>
  <c r="L20" i="18"/>
  <c r="CN57" i="18" s="1"/>
  <c r="L21" i="18"/>
  <c r="CN60" i="18" s="1"/>
  <c r="L22" i="18"/>
  <c r="CN63" i="18" s="1"/>
  <c r="L23" i="18"/>
  <c r="CN66" i="18" s="1"/>
  <c r="L24" i="18"/>
  <c r="CN69" i="18" s="1"/>
  <c r="L25" i="18"/>
  <c r="CN72" i="18" s="1"/>
  <c r="L26" i="18"/>
  <c r="CN75" i="18" s="1"/>
  <c r="L27" i="18"/>
  <c r="CN78" i="18" s="1"/>
  <c r="L28" i="18"/>
  <c r="CN81" i="18" s="1"/>
  <c r="L29" i="18"/>
  <c r="CN84" i="18" s="1"/>
  <c r="L30" i="18"/>
  <c r="CN87" i="18" s="1"/>
  <c r="L31" i="18"/>
  <c r="CN90" i="18" s="1"/>
  <c r="L32" i="18"/>
  <c r="CN93" i="18" s="1"/>
  <c r="L33" i="18"/>
  <c r="CN96" i="18" s="1"/>
  <c r="L34" i="18"/>
  <c r="CN99" i="18" s="1"/>
  <c r="L35" i="18"/>
  <c r="CN102" i="18" s="1"/>
  <c r="L36" i="18"/>
  <c r="CN105" i="18" s="1"/>
  <c r="L37" i="18"/>
  <c r="CN108" i="18" s="1"/>
  <c r="L38" i="18"/>
  <c r="CN111" i="18" s="1"/>
  <c r="L39" i="18"/>
  <c r="CN114" i="18" s="1"/>
  <c r="L40" i="18"/>
  <c r="CN117" i="18" s="1"/>
  <c r="L41" i="18"/>
  <c r="CN120" i="18" s="1"/>
  <c r="L42" i="18"/>
  <c r="CN123" i="18" s="1"/>
  <c r="L43" i="18"/>
  <c r="CN126" i="18" s="1"/>
  <c r="L44" i="18"/>
  <c r="CN129" i="18" s="1"/>
  <c r="L45" i="18"/>
  <c r="CN132" i="18" s="1"/>
  <c r="L46" i="18"/>
  <c r="CN135" i="18" s="1"/>
  <c r="L47" i="18"/>
  <c r="CN138" i="18" s="1"/>
  <c r="L48" i="18"/>
  <c r="CN141" i="18" s="1"/>
  <c r="L49" i="18"/>
  <c r="CN144" i="18" s="1"/>
  <c r="L50" i="18"/>
  <c r="CN147" i="18" s="1"/>
  <c r="L51" i="18"/>
  <c r="CN150" i="18" s="1"/>
  <c r="L52" i="18"/>
  <c r="CN153" i="18" s="1"/>
  <c r="L53" i="18"/>
  <c r="CN156" i="18" s="1"/>
  <c r="L54" i="18"/>
  <c r="CN159" i="18" s="1"/>
  <c r="L55" i="18"/>
  <c r="CN162" i="18" s="1"/>
  <c r="L56" i="18"/>
  <c r="CN165" i="18" s="1"/>
  <c r="L57" i="18"/>
  <c r="CN168" i="18" s="1"/>
  <c r="L58" i="18"/>
  <c r="CN171" i="18" s="1"/>
  <c r="L59" i="18"/>
  <c r="CN174" i="18" s="1"/>
  <c r="L60" i="18"/>
  <c r="CN177" i="18" s="1"/>
  <c r="L61" i="18"/>
  <c r="CN180" i="18" s="1"/>
  <c r="L62" i="18"/>
  <c r="CN183" i="18" s="1"/>
  <c r="L63" i="18"/>
  <c r="CN186" i="18" s="1"/>
  <c r="L64" i="18"/>
  <c r="CN189" i="18" s="1"/>
  <c r="L65" i="18"/>
  <c r="CN192" i="18" s="1"/>
  <c r="L66" i="18"/>
  <c r="CN195" i="18" s="1"/>
  <c r="L67" i="18"/>
  <c r="CN198" i="18" s="1"/>
  <c r="L68" i="18"/>
  <c r="CN201" i="18" s="1"/>
  <c r="L69" i="18"/>
  <c r="CN204" i="18" s="1"/>
  <c r="L70" i="18"/>
  <c r="CN207" i="18" s="1"/>
  <c r="L71" i="18"/>
  <c r="CN210" i="18" s="1"/>
  <c r="L72" i="18"/>
  <c r="CN213" i="18" s="1"/>
  <c r="L73" i="18"/>
  <c r="CN216" i="18" s="1"/>
  <c r="L74" i="18"/>
  <c r="CN219" i="18" s="1"/>
  <c r="L75" i="18"/>
  <c r="CN222" i="18" s="1"/>
  <c r="L76" i="18"/>
  <c r="CN225" i="18" s="1"/>
  <c r="L77" i="18"/>
  <c r="CN228" i="18" s="1"/>
  <c r="L78" i="18"/>
  <c r="CN231" i="18" s="1"/>
  <c r="L79" i="18"/>
  <c r="CN234" i="18" s="1"/>
  <c r="L80" i="18"/>
  <c r="CN237" i="18" s="1"/>
  <c r="L81" i="18"/>
  <c r="CN240" i="18" s="1"/>
  <c r="L82" i="18"/>
  <c r="CN243" i="18" s="1"/>
  <c r="L83" i="18"/>
  <c r="CN246" i="18" s="1"/>
  <c r="L84" i="18"/>
  <c r="CN249" i="18" s="1"/>
  <c r="L85" i="18"/>
  <c r="CN252" i="18" s="1"/>
  <c r="L86" i="18"/>
  <c r="CN255" i="18" s="1"/>
  <c r="L87" i="18"/>
  <c r="CN258" i="18" s="1"/>
  <c r="L88" i="18"/>
  <c r="CN261" i="18" s="1"/>
  <c r="L89" i="18"/>
  <c r="CN264" i="18" s="1"/>
  <c r="L90" i="18"/>
  <c r="CN267" i="18" s="1"/>
  <c r="L91" i="18"/>
  <c r="CN270" i="18" s="1"/>
  <c r="L92" i="18"/>
  <c r="CN273" i="18" s="1"/>
  <c r="L93" i="18"/>
  <c r="CN276" i="18" s="1"/>
  <c r="L94" i="18"/>
  <c r="CN279" i="18" s="1"/>
  <c r="L95" i="18"/>
  <c r="CN282" i="18" s="1"/>
  <c r="L96" i="18"/>
  <c r="CN285" i="18" s="1"/>
  <c r="L97" i="18"/>
  <c r="CN288" i="18" s="1"/>
  <c r="L98" i="18"/>
  <c r="CN291" i="18" s="1"/>
  <c r="L99" i="18"/>
  <c r="CN294" i="18" s="1"/>
  <c r="L100" i="18"/>
  <c r="CN297" i="18" s="1"/>
  <c r="L101" i="18"/>
  <c r="CN300" i="18" s="1"/>
  <c r="L102" i="18"/>
  <c r="CN303" i="18" s="1"/>
  <c r="L103" i="18"/>
  <c r="CN306" i="18" s="1"/>
  <c r="L104" i="18"/>
  <c r="CN309" i="18" s="1"/>
  <c r="L105" i="18"/>
  <c r="CN312" i="18" s="1"/>
  <c r="L106" i="18"/>
  <c r="CN315" i="18" s="1"/>
  <c r="L107" i="18"/>
  <c r="CN318" i="18" s="1"/>
  <c r="L108" i="18"/>
  <c r="CN321" i="18" s="1"/>
  <c r="L109" i="18"/>
  <c r="CN324" i="18" s="1"/>
  <c r="L110" i="18"/>
  <c r="CN327" i="18" s="1"/>
  <c r="L111" i="18"/>
  <c r="CN330" i="18" s="1"/>
  <c r="L112" i="18"/>
  <c r="CN333" i="18" s="1"/>
  <c r="L113" i="18"/>
  <c r="CN336" i="18" s="1"/>
  <c r="L114" i="18"/>
  <c r="CN339" i="18" s="1"/>
  <c r="L115" i="18"/>
  <c r="CN342" i="18" s="1"/>
  <c r="L116" i="18"/>
  <c r="CN346" i="18" s="1"/>
  <c r="L117" i="18"/>
  <c r="CN349" i="18" s="1"/>
  <c r="L118" i="18"/>
  <c r="CN352" i="18" s="1"/>
  <c r="L119" i="18"/>
  <c r="CN355" i="18" s="1"/>
  <c r="L120" i="18"/>
  <c r="CN358" i="18" s="1"/>
  <c r="L121" i="18"/>
  <c r="CN361" i="18" s="1"/>
  <c r="L122" i="18"/>
  <c r="CN364" i="18" s="1"/>
  <c r="L123" i="18"/>
  <c r="CN367" i="18" s="1"/>
  <c r="L124" i="18"/>
  <c r="CN370" i="18" s="1"/>
  <c r="L125" i="18"/>
  <c r="CN373" i="18" s="1"/>
  <c r="L126" i="18"/>
  <c r="CN376" i="18" s="1"/>
  <c r="L127" i="18"/>
  <c r="CN379" i="18" s="1"/>
  <c r="L128" i="18"/>
  <c r="CN382" i="18" s="1"/>
  <c r="L129" i="18"/>
  <c r="CN385" i="18" s="1"/>
  <c r="L130" i="18"/>
  <c r="CN388" i="18" s="1"/>
  <c r="L131" i="18"/>
  <c r="CN391" i="18" s="1"/>
  <c r="L132" i="18"/>
  <c r="CN394" i="18" s="1"/>
  <c r="L133" i="18"/>
  <c r="CN397" i="18" s="1"/>
  <c r="L134" i="18"/>
  <c r="CN400" i="18" s="1"/>
  <c r="L135" i="18"/>
  <c r="CN403" i="18" s="1"/>
  <c r="L136" i="18"/>
  <c r="CN406" i="18" s="1"/>
  <c r="L137" i="18"/>
  <c r="CN409" i="18" s="1"/>
  <c r="L138" i="18"/>
  <c r="CN412" i="18" s="1"/>
  <c r="L139" i="18"/>
  <c r="CN415" i="18" s="1"/>
  <c r="L140" i="18"/>
  <c r="CN418" i="18" s="1"/>
  <c r="L16" i="18"/>
  <c r="F438" i="18"/>
  <c r="C437" i="18"/>
  <c r="E437" i="18"/>
  <c r="F437" i="18"/>
  <c r="H437" i="18"/>
  <c r="J437" i="18"/>
  <c r="C438" i="18"/>
  <c r="E438" i="18"/>
  <c r="H438" i="18"/>
  <c r="J438" i="18"/>
  <c r="C439" i="18"/>
  <c r="E439" i="18"/>
  <c r="F439" i="18"/>
  <c r="H439" i="18"/>
  <c r="J439" i="18"/>
  <c r="C440" i="18"/>
  <c r="E440" i="18"/>
  <c r="F440" i="18"/>
  <c r="H440" i="18"/>
  <c r="J440" i="18"/>
  <c r="C441" i="18"/>
  <c r="E441" i="18"/>
  <c r="F441" i="18"/>
  <c r="H441" i="18"/>
  <c r="J441" i="18"/>
  <c r="C442" i="18"/>
  <c r="E442" i="18"/>
  <c r="F442" i="18"/>
  <c r="H442" i="18"/>
  <c r="J442" i="18"/>
  <c r="C443" i="18"/>
  <c r="E443" i="18"/>
  <c r="F443" i="18"/>
  <c r="H443" i="18"/>
  <c r="J443" i="18"/>
  <c r="C444" i="18"/>
  <c r="E444" i="18"/>
  <c r="F444" i="18"/>
  <c r="H444" i="18"/>
  <c r="J444" i="18"/>
  <c r="C445" i="18"/>
  <c r="E445" i="18"/>
  <c r="F445" i="18"/>
  <c r="H445" i="18"/>
  <c r="J445" i="18"/>
  <c r="C446" i="18"/>
  <c r="E446" i="18"/>
  <c r="F446" i="18"/>
  <c r="H446" i="18"/>
  <c r="J446" i="18"/>
  <c r="C447" i="18"/>
  <c r="E447" i="18"/>
  <c r="F447" i="18"/>
  <c r="H447" i="18"/>
  <c r="J447" i="18"/>
  <c r="C448" i="18"/>
  <c r="E448" i="18"/>
  <c r="F448" i="18"/>
  <c r="H448" i="18"/>
  <c r="J448" i="18"/>
  <c r="C449" i="18"/>
  <c r="E449" i="18"/>
  <c r="F449" i="18"/>
  <c r="H449" i="18"/>
  <c r="J449" i="18"/>
  <c r="C450" i="18"/>
  <c r="E450" i="18"/>
  <c r="F450" i="18"/>
  <c r="H450" i="18"/>
  <c r="J450" i="18"/>
  <c r="C451" i="18"/>
  <c r="E451" i="18"/>
  <c r="F451" i="18"/>
  <c r="H451" i="18"/>
  <c r="J451" i="18"/>
  <c r="C452" i="18"/>
  <c r="E452" i="18"/>
  <c r="F452" i="18"/>
  <c r="H452" i="18"/>
  <c r="J452" i="18"/>
  <c r="C453" i="18"/>
  <c r="E453" i="18"/>
  <c r="F453" i="18"/>
  <c r="H453" i="18"/>
  <c r="J453" i="18"/>
  <c r="C454" i="18"/>
  <c r="E454" i="18"/>
  <c r="F454" i="18"/>
  <c r="H454" i="18"/>
  <c r="J454" i="18"/>
  <c r="C455" i="18"/>
  <c r="E455" i="18"/>
  <c r="F455" i="18"/>
  <c r="H455" i="18"/>
  <c r="J455" i="18"/>
  <c r="C456" i="18"/>
  <c r="E456" i="18"/>
  <c r="F456" i="18"/>
  <c r="H456" i="18"/>
  <c r="J456" i="18"/>
  <c r="C457" i="18"/>
  <c r="E457" i="18"/>
  <c r="F457" i="18"/>
  <c r="H457" i="18"/>
  <c r="J457" i="18"/>
  <c r="C458" i="18"/>
  <c r="E458" i="18"/>
  <c r="F458" i="18"/>
  <c r="H458" i="18"/>
  <c r="J458" i="18"/>
  <c r="C459" i="18"/>
  <c r="E459" i="18"/>
  <c r="F459" i="18"/>
  <c r="H459" i="18"/>
  <c r="J459" i="18"/>
  <c r="C460" i="18"/>
  <c r="E460" i="18"/>
  <c r="F460" i="18"/>
  <c r="H460" i="18"/>
  <c r="J460" i="18"/>
  <c r="C461" i="18"/>
  <c r="E461" i="18"/>
  <c r="F461" i="18"/>
  <c r="H461" i="18"/>
  <c r="J461" i="18"/>
  <c r="C462" i="18"/>
  <c r="E462" i="18"/>
  <c r="F462" i="18"/>
  <c r="H462" i="18"/>
  <c r="J462" i="18"/>
  <c r="C463" i="18"/>
  <c r="E463" i="18"/>
  <c r="F463" i="18"/>
  <c r="H463" i="18"/>
  <c r="J463" i="18"/>
  <c r="C464" i="18"/>
  <c r="E464" i="18"/>
  <c r="F464" i="18"/>
  <c r="H464" i="18"/>
  <c r="J464" i="18"/>
  <c r="C465" i="18"/>
  <c r="E465" i="18"/>
  <c r="F465" i="18"/>
  <c r="H465" i="18"/>
  <c r="J465" i="18"/>
  <c r="C466" i="18"/>
  <c r="E466" i="18"/>
  <c r="F466" i="18"/>
  <c r="H466" i="18"/>
  <c r="J466" i="18"/>
  <c r="C467" i="18"/>
  <c r="E467" i="18"/>
  <c r="F467" i="18"/>
  <c r="H467" i="18"/>
  <c r="J467" i="18"/>
  <c r="C468" i="18"/>
  <c r="E468" i="18"/>
  <c r="F468" i="18"/>
  <c r="H468" i="18"/>
  <c r="J468" i="18"/>
  <c r="C469" i="18"/>
  <c r="E469" i="18"/>
  <c r="F469" i="18"/>
  <c r="H469" i="18"/>
  <c r="J469" i="18"/>
  <c r="C470" i="18"/>
  <c r="E470" i="18"/>
  <c r="F470" i="18"/>
  <c r="H470" i="18"/>
  <c r="J470" i="18"/>
  <c r="C471" i="18"/>
  <c r="E471" i="18"/>
  <c r="F471" i="18"/>
  <c r="H471" i="18"/>
  <c r="J471" i="18"/>
  <c r="C472" i="18"/>
  <c r="E472" i="18"/>
  <c r="F472" i="18"/>
  <c r="H472" i="18"/>
  <c r="J472" i="18"/>
  <c r="C473" i="18"/>
  <c r="E473" i="18"/>
  <c r="F473" i="18"/>
  <c r="H473" i="18"/>
  <c r="J473" i="18"/>
  <c r="C474" i="18"/>
  <c r="E474" i="18"/>
  <c r="F474" i="18"/>
  <c r="H474" i="18"/>
  <c r="J474" i="18"/>
  <c r="CJ173" i="18"/>
  <c r="CJ174" i="18"/>
  <c r="CJ409" i="18"/>
  <c r="CJ410" i="18"/>
  <c r="CJ411" i="18"/>
  <c r="CJ412" i="18"/>
  <c r="CJ413" i="18"/>
  <c r="CJ414" i="18"/>
  <c r="CJ415" i="18"/>
  <c r="CJ416" i="18"/>
  <c r="CJ417" i="18"/>
  <c r="CJ418" i="18"/>
  <c r="CJ419" i="18"/>
  <c r="CJ420" i="18"/>
  <c r="CJ421" i="18"/>
  <c r="CJ422" i="18"/>
  <c r="CJ423" i="18"/>
  <c r="CJ424" i="18"/>
  <c r="CJ47" i="18"/>
  <c r="CJ48" i="18"/>
  <c r="CJ49" i="18"/>
  <c r="CJ50" i="18"/>
  <c r="CJ51" i="18"/>
  <c r="CJ52" i="18"/>
  <c r="CJ53" i="18"/>
  <c r="CJ54" i="18"/>
  <c r="CJ55" i="18"/>
  <c r="CJ56" i="18"/>
  <c r="CJ57" i="18"/>
  <c r="CJ58" i="18"/>
  <c r="CJ59" i="18"/>
  <c r="CJ60" i="18"/>
  <c r="CJ61" i="18"/>
  <c r="CJ62" i="18"/>
  <c r="CJ63" i="18"/>
  <c r="CJ64" i="18"/>
  <c r="CJ65" i="18"/>
  <c r="CJ66" i="18"/>
  <c r="CJ67" i="18"/>
  <c r="CJ68" i="18"/>
  <c r="CJ69" i="18"/>
  <c r="CJ70" i="18"/>
  <c r="CJ71" i="18"/>
  <c r="CJ72" i="18"/>
  <c r="CJ73" i="18"/>
  <c r="CJ74" i="18"/>
  <c r="CJ75" i="18"/>
  <c r="CJ76" i="18"/>
  <c r="CJ77" i="18"/>
  <c r="CJ78" i="18"/>
  <c r="CJ79" i="18"/>
  <c r="CJ80" i="18"/>
  <c r="CJ81" i="18"/>
  <c r="CJ82" i="18"/>
  <c r="CJ83" i="18"/>
  <c r="CJ84" i="18"/>
  <c r="CJ85" i="18"/>
  <c r="CJ86" i="18"/>
  <c r="CJ87" i="18"/>
  <c r="CJ88" i="18"/>
  <c r="CJ89" i="18"/>
  <c r="CJ90" i="18"/>
  <c r="CJ91" i="18"/>
  <c r="CJ92" i="18"/>
  <c r="CJ93" i="18"/>
  <c r="CJ94" i="18"/>
  <c r="CJ95" i="18"/>
  <c r="CJ96" i="18"/>
  <c r="CJ97" i="18"/>
  <c r="CJ98" i="18"/>
  <c r="CJ99" i="18"/>
  <c r="CJ100" i="18"/>
  <c r="CJ101" i="18"/>
  <c r="CJ102" i="18"/>
  <c r="CJ103" i="18"/>
  <c r="CJ104" i="18"/>
  <c r="CJ105" i="18"/>
  <c r="CJ106" i="18"/>
  <c r="CJ107" i="18"/>
  <c r="CJ108" i="18"/>
  <c r="CJ109" i="18"/>
  <c r="CJ110" i="18"/>
  <c r="CJ111" i="18"/>
  <c r="CJ112" i="18"/>
  <c r="CJ113" i="18"/>
  <c r="CJ114" i="18"/>
  <c r="CJ115" i="18"/>
  <c r="CJ116" i="18"/>
  <c r="CJ117" i="18"/>
  <c r="CJ118" i="18"/>
  <c r="CJ119" i="18"/>
  <c r="CJ120" i="18"/>
  <c r="CJ121" i="18"/>
  <c r="CJ122" i="18"/>
  <c r="CJ123" i="18"/>
  <c r="CJ124" i="18"/>
  <c r="CJ125" i="18"/>
  <c r="CJ126" i="18"/>
  <c r="CJ127" i="18"/>
  <c r="CJ128" i="18"/>
  <c r="CJ129" i="18"/>
  <c r="CJ130" i="18"/>
  <c r="CJ131" i="18"/>
  <c r="CJ132" i="18"/>
  <c r="CJ133" i="18"/>
  <c r="CJ134" i="18"/>
  <c r="CJ135" i="18"/>
  <c r="CJ136" i="18"/>
  <c r="CJ137" i="18"/>
  <c r="CJ138" i="18"/>
  <c r="CJ139" i="18"/>
  <c r="CJ140" i="18"/>
  <c r="CJ141" i="18"/>
  <c r="CJ142" i="18"/>
  <c r="CJ143" i="18"/>
  <c r="CJ144" i="18"/>
  <c r="CJ145" i="18"/>
  <c r="CJ146" i="18"/>
  <c r="CJ147" i="18"/>
  <c r="CJ148" i="18"/>
  <c r="CJ149" i="18"/>
  <c r="CJ150" i="18"/>
  <c r="CJ151" i="18"/>
  <c r="CJ152" i="18"/>
  <c r="CJ153" i="18"/>
  <c r="CJ154" i="18"/>
  <c r="CJ155" i="18"/>
  <c r="CJ156" i="18"/>
  <c r="CJ157" i="18"/>
  <c r="CJ158" i="18"/>
  <c r="CJ159" i="18"/>
  <c r="CJ160" i="18"/>
  <c r="CJ161" i="18"/>
  <c r="CJ162" i="18"/>
  <c r="CJ163" i="18"/>
  <c r="CJ164" i="18"/>
  <c r="CJ165" i="18"/>
  <c r="CJ166" i="18"/>
  <c r="CJ167" i="18"/>
  <c r="CJ168" i="18"/>
  <c r="CJ169" i="18"/>
  <c r="CJ170" i="18"/>
  <c r="CJ171" i="18"/>
  <c r="CJ172" i="18"/>
  <c r="H380" i="18"/>
  <c r="H381" i="18"/>
  <c r="H382" i="18"/>
  <c r="H383" i="18"/>
  <c r="H384" i="18"/>
  <c r="H385" i="18"/>
  <c r="H386" i="18"/>
  <c r="H387" i="18"/>
  <c r="H388" i="18"/>
  <c r="H389" i="18"/>
  <c r="H390" i="18"/>
  <c r="H391" i="18"/>
  <c r="H392" i="18"/>
  <c r="H393" i="18"/>
  <c r="H394" i="18"/>
  <c r="H395" i="18"/>
  <c r="H396" i="18"/>
  <c r="H397" i="18"/>
  <c r="H398" i="18"/>
  <c r="H399" i="18"/>
  <c r="H400" i="18"/>
  <c r="H401" i="18"/>
  <c r="H402" i="18"/>
  <c r="H403" i="18"/>
  <c r="H404" i="18"/>
  <c r="H405" i="18"/>
  <c r="H406" i="18"/>
  <c r="H407" i="18"/>
  <c r="H408" i="18"/>
  <c r="H409" i="18"/>
  <c r="H410" i="18"/>
  <c r="H411" i="18"/>
  <c r="H412" i="18"/>
  <c r="H413" i="18"/>
  <c r="H414" i="18"/>
  <c r="H415" i="18"/>
  <c r="H416" i="18"/>
  <c r="H417" i="18"/>
  <c r="H418" i="18"/>
  <c r="H419" i="18"/>
  <c r="H420" i="18"/>
  <c r="H421" i="18"/>
  <c r="H422" i="18"/>
  <c r="H423" i="18"/>
  <c r="H424" i="18"/>
  <c r="H425" i="18"/>
  <c r="H426" i="18"/>
  <c r="H427" i="18"/>
  <c r="H428" i="18"/>
  <c r="H429" i="18"/>
  <c r="H430" i="18"/>
  <c r="H431" i="18"/>
  <c r="H432" i="18"/>
  <c r="H433" i="18"/>
  <c r="H434" i="18"/>
  <c r="H435" i="18"/>
  <c r="H436" i="18"/>
  <c r="F380" i="18"/>
  <c r="F381" i="18"/>
  <c r="F382" i="18"/>
  <c r="F383" i="18"/>
  <c r="F384" i="18"/>
  <c r="F385" i="18"/>
  <c r="F386" i="18"/>
  <c r="F387" i="18"/>
  <c r="F388" i="18"/>
  <c r="F389" i="18"/>
  <c r="F390" i="18"/>
  <c r="F391" i="18"/>
  <c r="F392" i="18"/>
  <c r="F393" i="18"/>
  <c r="F394" i="18"/>
  <c r="F395" i="18"/>
  <c r="F396" i="18"/>
  <c r="F397" i="18"/>
  <c r="F398" i="18"/>
  <c r="F399" i="18"/>
  <c r="F400" i="18"/>
  <c r="F401" i="18"/>
  <c r="F402" i="18"/>
  <c r="F403" i="18"/>
  <c r="F404" i="18"/>
  <c r="F405" i="18"/>
  <c r="F406" i="18"/>
  <c r="F407" i="18"/>
  <c r="F408" i="18"/>
  <c r="F409" i="18"/>
  <c r="F410" i="18"/>
  <c r="F411" i="18"/>
  <c r="F412" i="18"/>
  <c r="F413" i="18"/>
  <c r="F414" i="18"/>
  <c r="F415" i="18"/>
  <c r="F416" i="18"/>
  <c r="F417" i="18"/>
  <c r="F418" i="18"/>
  <c r="F419" i="18"/>
  <c r="F420" i="18"/>
  <c r="F421" i="18"/>
  <c r="F422" i="18"/>
  <c r="F423" i="18"/>
  <c r="F424" i="18"/>
  <c r="F425" i="18"/>
  <c r="F426" i="18"/>
  <c r="F427" i="18"/>
  <c r="F428" i="18"/>
  <c r="F429" i="18"/>
  <c r="F430" i="18"/>
  <c r="F431" i="18"/>
  <c r="F432" i="18"/>
  <c r="F433" i="18"/>
  <c r="F434" i="18"/>
  <c r="F435" i="18"/>
  <c r="F436" i="18"/>
  <c r="C380" i="18"/>
  <c r="C381" i="18"/>
  <c r="C382" i="18"/>
  <c r="C383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C414" i="18"/>
  <c r="C415" i="18"/>
  <c r="C416" i="18"/>
  <c r="C417" i="18"/>
  <c r="C418" i="18"/>
  <c r="C419" i="18"/>
  <c r="C420" i="18"/>
  <c r="C421" i="18"/>
  <c r="C422" i="18"/>
  <c r="C423" i="18"/>
  <c r="C424" i="18"/>
  <c r="C425" i="18"/>
  <c r="C426" i="18"/>
  <c r="C427" i="18"/>
  <c r="C428" i="18"/>
  <c r="C429" i="18"/>
  <c r="C430" i="18"/>
  <c r="C431" i="18"/>
  <c r="C432" i="18"/>
  <c r="C433" i="18"/>
  <c r="C434" i="18"/>
  <c r="C435" i="18"/>
  <c r="C436" i="18"/>
  <c r="E380" i="18"/>
  <c r="J380" i="18"/>
  <c r="E386" i="18"/>
  <c r="J386" i="18"/>
  <c r="E387" i="18"/>
  <c r="J387" i="18"/>
  <c r="E388" i="18"/>
  <c r="J388" i="18"/>
  <c r="E389" i="18"/>
  <c r="J389" i="18"/>
  <c r="E390" i="18"/>
  <c r="J390" i="18"/>
  <c r="E391" i="18"/>
  <c r="J391" i="18"/>
  <c r="E392" i="18"/>
  <c r="J392" i="18"/>
  <c r="E393" i="18"/>
  <c r="J393" i="18"/>
  <c r="E394" i="18"/>
  <c r="J394" i="18"/>
  <c r="E395" i="18"/>
  <c r="J395" i="18"/>
  <c r="E396" i="18"/>
  <c r="J396" i="18"/>
  <c r="E397" i="18"/>
  <c r="J397" i="18"/>
  <c r="E398" i="18"/>
  <c r="J398" i="18"/>
  <c r="E399" i="18"/>
  <c r="J399" i="18"/>
  <c r="E400" i="18"/>
  <c r="J400" i="18"/>
  <c r="E401" i="18"/>
  <c r="J401" i="18"/>
  <c r="E402" i="18"/>
  <c r="J402" i="18"/>
  <c r="E403" i="18"/>
  <c r="J403" i="18"/>
  <c r="E404" i="18"/>
  <c r="J404" i="18"/>
  <c r="E405" i="18"/>
  <c r="J405" i="18"/>
  <c r="E406" i="18"/>
  <c r="J406" i="18"/>
  <c r="E407" i="18"/>
  <c r="J407" i="18"/>
  <c r="E408" i="18"/>
  <c r="J408" i="18"/>
  <c r="E409" i="18"/>
  <c r="J409" i="18"/>
  <c r="E410" i="18"/>
  <c r="J410" i="18"/>
  <c r="E411" i="18"/>
  <c r="J411" i="18"/>
  <c r="E412" i="18"/>
  <c r="J412" i="18"/>
  <c r="E413" i="18"/>
  <c r="J413" i="18"/>
  <c r="E414" i="18"/>
  <c r="J414" i="18"/>
  <c r="E415" i="18"/>
  <c r="J415" i="18"/>
  <c r="E416" i="18"/>
  <c r="J416" i="18"/>
  <c r="E417" i="18"/>
  <c r="J417" i="18"/>
  <c r="E418" i="18"/>
  <c r="J418" i="18"/>
  <c r="E419" i="18"/>
  <c r="J419" i="18"/>
  <c r="E420" i="18"/>
  <c r="J420" i="18"/>
  <c r="E421" i="18"/>
  <c r="J421" i="18"/>
  <c r="E422" i="18"/>
  <c r="J422" i="18"/>
  <c r="E423" i="18"/>
  <c r="J423" i="18"/>
  <c r="E424" i="18"/>
  <c r="J424" i="18"/>
  <c r="E425" i="18"/>
  <c r="J425" i="18"/>
  <c r="E426" i="18"/>
  <c r="J426" i="18"/>
  <c r="E427" i="18"/>
  <c r="J427" i="18"/>
  <c r="E428" i="18"/>
  <c r="J428" i="18"/>
  <c r="E429" i="18"/>
  <c r="J429" i="18"/>
  <c r="E430" i="18"/>
  <c r="J430" i="18"/>
  <c r="E431" i="18"/>
  <c r="J431" i="18"/>
  <c r="E432" i="18"/>
  <c r="J432" i="18"/>
  <c r="E433" i="18"/>
  <c r="J433" i="18"/>
  <c r="E434" i="18"/>
  <c r="J434" i="18"/>
  <c r="E435" i="18"/>
  <c r="J435" i="18"/>
  <c r="E436" i="18"/>
  <c r="J436" i="18"/>
  <c r="CI47" i="18"/>
  <c r="CI48" i="18"/>
  <c r="CI49" i="18"/>
  <c r="CI50" i="18"/>
  <c r="CI51" i="18"/>
  <c r="CI52" i="18"/>
  <c r="CI53" i="18"/>
  <c r="CI54" i="18"/>
  <c r="CI55" i="18"/>
  <c r="CI56" i="18"/>
  <c r="CI57" i="18"/>
  <c r="CI58" i="18"/>
  <c r="CI59" i="18"/>
  <c r="CI60" i="18"/>
  <c r="CI61" i="18"/>
  <c r="CI62" i="18"/>
  <c r="CI63" i="18"/>
  <c r="CI64" i="18"/>
  <c r="CI65" i="18"/>
  <c r="CI66" i="18"/>
  <c r="CI67" i="18"/>
  <c r="CI68" i="18"/>
  <c r="CI69" i="18"/>
  <c r="CI70" i="18"/>
  <c r="CI71" i="18"/>
  <c r="CI72" i="18"/>
  <c r="CI73" i="18"/>
  <c r="CI74" i="18"/>
  <c r="CI75" i="18"/>
  <c r="CI76" i="18"/>
  <c r="CI77" i="18"/>
  <c r="CI78" i="18"/>
  <c r="CI79" i="18"/>
  <c r="CI80" i="18"/>
  <c r="CI81" i="18"/>
  <c r="CI82" i="18"/>
  <c r="CI83" i="18"/>
  <c r="CI84" i="18"/>
  <c r="CI85" i="18"/>
  <c r="CI86" i="18"/>
  <c r="CI87" i="18"/>
  <c r="CI88" i="18"/>
  <c r="CI89" i="18"/>
  <c r="CI90" i="18"/>
  <c r="CI91" i="18"/>
  <c r="CI92" i="18"/>
  <c r="CI93" i="18"/>
  <c r="CI94" i="18"/>
  <c r="CI95" i="18"/>
  <c r="CI96" i="18"/>
  <c r="CI97" i="18"/>
  <c r="CI98" i="18"/>
  <c r="CI99" i="18"/>
  <c r="CI100" i="18"/>
  <c r="CI101" i="18"/>
  <c r="CI102" i="18"/>
  <c r="CI103" i="18"/>
  <c r="CI104" i="18"/>
  <c r="CI105" i="18"/>
  <c r="CI106" i="18"/>
  <c r="CI107" i="18"/>
  <c r="CI108" i="18"/>
  <c r="CI109" i="18"/>
  <c r="CI110" i="18"/>
  <c r="CI111" i="18"/>
  <c r="CI112" i="18"/>
  <c r="CI113" i="18"/>
  <c r="CI114" i="18"/>
  <c r="CI115" i="18"/>
  <c r="CI116" i="18"/>
  <c r="CI117" i="18"/>
  <c r="CI118" i="18"/>
  <c r="CI119" i="18"/>
  <c r="CI120" i="18"/>
  <c r="CI121" i="18"/>
  <c r="CI122" i="18"/>
  <c r="CI123" i="18"/>
  <c r="CI124" i="18"/>
  <c r="CI125" i="18"/>
  <c r="CI126" i="18"/>
  <c r="CI127" i="18"/>
  <c r="CI128" i="18"/>
  <c r="CI129" i="18"/>
  <c r="CI130" i="18"/>
  <c r="CI131" i="18"/>
  <c r="CI132" i="18"/>
  <c r="CI133" i="18"/>
  <c r="CI409" i="18"/>
  <c r="CI410" i="18"/>
  <c r="CI411" i="18"/>
  <c r="CI412" i="18"/>
  <c r="CI413" i="18"/>
  <c r="CI414" i="18"/>
  <c r="CI415" i="18"/>
  <c r="CI416" i="18"/>
  <c r="CI417" i="18"/>
  <c r="CI418" i="18"/>
  <c r="CI419" i="18"/>
  <c r="CI420" i="18"/>
  <c r="CI421" i="18"/>
  <c r="CI422" i="18"/>
  <c r="CI423" i="18"/>
  <c r="CI424" i="18"/>
  <c r="CI134" i="18"/>
  <c r="AZ48" i="18"/>
  <c r="AZ49" i="18" s="1"/>
  <c r="AZ50" i="18" s="1"/>
  <c r="AZ51" i="18" s="1"/>
  <c r="AZ52" i="18" s="1"/>
  <c r="AZ53" i="18" s="1"/>
  <c r="AZ54" i="18" s="1"/>
  <c r="AZ55" i="18" s="1"/>
  <c r="AZ56" i="18" s="1"/>
  <c r="AZ57" i="18" s="1"/>
  <c r="AZ58" i="18" s="1"/>
  <c r="AZ59" i="18" s="1"/>
  <c r="AZ60" i="18" s="1"/>
  <c r="AZ61" i="18" s="1"/>
  <c r="AZ62" i="18" s="1"/>
  <c r="AZ63" i="18" s="1"/>
  <c r="AZ64" i="18" s="1"/>
  <c r="AZ65" i="18" s="1"/>
  <c r="AZ66" i="18" s="1"/>
  <c r="AZ67" i="18" s="1"/>
  <c r="AZ68" i="18" s="1"/>
  <c r="AZ69" i="18" s="1"/>
  <c r="AZ70" i="18" s="1"/>
  <c r="AZ71" i="18" s="1"/>
  <c r="AZ72" i="18" s="1"/>
  <c r="AZ73" i="18" s="1"/>
  <c r="AZ74" i="18" s="1"/>
  <c r="AZ75" i="18" s="1"/>
  <c r="AZ76" i="18" s="1"/>
  <c r="AZ77" i="18" s="1"/>
  <c r="AZ78" i="18" s="1"/>
  <c r="AZ79" i="18" s="1"/>
  <c r="AZ80" i="18" s="1"/>
  <c r="AZ81" i="18" s="1"/>
  <c r="AZ82" i="18" s="1"/>
  <c r="AZ83" i="18" s="1"/>
  <c r="AZ84" i="18" s="1"/>
  <c r="AZ85" i="18" s="1"/>
  <c r="AZ86" i="18" s="1"/>
  <c r="AZ87" i="18" s="1"/>
  <c r="AZ88" i="18" s="1"/>
  <c r="AZ89" i="18" s="1"/>
  <c r="AZ90" i="18" s="1"/>
  <c r="AZ91" i="18" s="1"/>
  <c r="AZ92" i="18" s="1"/>
  <c r="AZ93" i="18" s="1"/>
  <c r="AZ94" i="18" s="1"/>
  <c r="AZ95" i="18" s="1"/>
  <c r="AZ96" i="18" s="1"/>
  <c r="AZ97" i="18" s="1"/>
  <c r="AZ98" i="18" s="1"/>
  <c r="AZ99" i="18" s="1"/>
  <c r="AZ100" i="18" s="1"/>
  <c r="AZ101" i="18" s="1"/>
  <c r="AZ102" i="18" s="1"/>
  <c r="AZ103" i="18" s="1"/>
  <c r="AZ104" i="18" s="1"/>
  <c r="AZ105" i="18" s="1"/>
  <c r="AZ106" i="18" s="1"/>
  <c r="AZ107" i="18" s="1"/>
  <c r="AZ108" i="18" s="1"/>
  <c r="AZ109" i="18" s="1"/>
  <c r="AZ110" i="18" s="1"/>
  <c r="AZ111" i="18" s="1"/>
  <c r="AZ112" i="18" s="1"/>
  <c r="AZ113" i="18" s="1"/>
  <c r="AZ114" i="18" s="1"/>
  <c r="AZ115" i="18" s="1"/>
  <c r="AZ116" i="18" s="1"/>
  <c r="AZ117" i="18" s="1"/>
  <c r="AZ118" i="18" s="1"/>
  <c r="AZ119" i="18" s="1"/>
  <c r="AZ120" i="18" s="1"/>
  <c r="AZ121" i="18" s="1"/>
  <c r="AZ122" i="18" s="1"/>
  <c r="AZ123" i="18" s="1"/>
  <c r="AZ124" i="18" s="1"/>
  <c r="AZ125" i="18" s="1"/>
  <c r="AZ126" i="18" s="1"/>
  <c r="AZ127" i="18" s="1"/>
  <c r="AZ128" i="18" s="1"/>
  <c r="AZ129" i="18" s="1"/>
  <c r="AZ130" i="18" s="1"/>
  <c r="AZ131" i="18" s="1"/>
  <c r="AZ132" i="18" s="1"/>
  <c r="AZ133" i="18" s="1"/>
  <c r="AZ134" i="18" s="1"/>
  <c r="AZ135" i="18" s="1"/>
  <c r="AZ136" i="18" s="1"/>
  <c r="AZ137" i="18" s="1"/>
  <c r="AZ138" i="18" s="1"/>
  <c r="AZ139" i="18" s="1"/>
  <c r="AZ140" i="18" s="1"/>
  <c r="AZ141" i="18" s="1"/>
  <c r="AZ142" i="18" s="1"/>
  <c r="AZ143" i="18" s="1"/>
  <c r="AZ144" i="18" s="1"/>
  <c r="AZ145" i="18" s="1"/>
  <c r="AZ146" i="18" s="1"/>
  <c r="AZ147" i="18" s="1"/>
  <c r="AZ148" i="18" s="1"/>
  <c r="AZ149" i="18" s="1"/>
  <c r="AZ150" i="18" s="1"/>
  <c r="AZ151" i="18" s="1"/>
  <c r="AZ152" i="18" s="1"/>
  <c r="AZ153" i="18" s="1"/>
  <c r="AZ154" i="18" s="1"/>
  <c r="AZ155" i="18" s="1"/>
  <c r="AZ156" i="18" s="1"/>
  <c r="AZ157" i="18" s="1"/>
  <c r="AZ158" i="18" s="1"/>
  <c r="AZ159" i="18" s="1"/>
  <c r="AZ160" i="18" s="1"/>
  <c r="AZ161" i="18" s="1"/>
  <c r="AZ162" i="18" s="1"/>
  <c r="AZ163" i="18" s="1"/>
  <c r="AZ164" i="18" s="1"/>
  <c r="AZ165" i="18" s="1"/>
  <c r="AZ166" i="18" s="1"/>
  <c r="AZ167" i="18" s="1"/>
  <c r="AZ168" i="18" s="1"/>
  <c r="AZ169" i="18" s="1"/>
  <c r="AZ170" i="18" s="1"/>
  <c r="AZ171" i="18" s="1"/>
  <c r="AZ172" i="18" s="1"/>
  <c r="AZ173" i="18" s="1"/>
  <c r="AZ174" i="18" s="1"/>
  <c r="AZ175" i="18" s="1"/>
  <c r="AZ176" i="18" s="1"/>
  <c r="AZ177" i="18" s="1"/>
  <c r="AZ178" i="18" s="1"/>
  <c r="AZ179" i="18" s="1"/>
  <c r="AZ180" i="18" s="1"/>
  <c r="AZ181" i="18" s="1"/>
  <c r="AZ182" i="18" s="1"/>
  <c r="AZ183" i="18" s="1"/>
  <c r="AZ184" i="18" s="1"/>
  <c r="AZ185" i="18" s="1"/>
  <c r="AZ186" i="18" s="1"/>
  <c r="AZ187" i="18" s="1"/>
  <c r="AZ188" i="18" s="1"/>
  <c r="AZ189" i="18" s="1"/>
  <c r="AZ190" i="18" s="1"/>
  <c r="AZ191" i="18" s="1"/>
  <c r="AZ192" i="18" s="1"/>
  <c r="AZ193" i="18" s="1"/>
  <c r="AZ194" i="18" s="1"/>
  <c r="AZ195" i="18" s="1"/>
  <c r="AZ196" i="18" s="1"/>
  <c r="AZ197" i="18" s="1"/>
  <c r="AZ198" i="18" s="1"/>
  <c r="AZ199" i="18" s="1"/>
  <c r="AZ200" i="18" s="1"/>
  <c r="AZ201" i="18" s="1"/>
  <c r="AZ202" i="18" s="1"/>
  <c r="AZ203" i="18" s="1"/>
  <c r="AZ204" i="18" s="1"/>
  <c r="AZ205" i="18" s="1"/>
  <c r="AZ206" i="18" s="1"/>
  <c r="AZ207" i="18" s="1"/>
  <c r="AZ208" i="18" s="1"/>
  <c r="AZ209" i="18" s="1"/>
  <c r="AZ210" i="18" s="1"/>
  <c r="AZ211" i="18" s="1"/>
  <c r="AZ212" i="18" s="1"/>
  <c r="AZ213" i="18" s="1"/>
  <c r="AZ214" i="18" s="1"/>
  <c r="AZ215" i="18" s="1"/>
  <c r="AZ216" i="18" s="1"/>
  <c r="AZ217" i="18" s="1"/>
  <c r="AZ218" i="18" s="1"/>
  <c r="AZ219" i="18" s="1"/>
  <c r="AZ220" i="18" s="1"/>
  <c r="AZ221" i="18" s="1"/>
  <c r="AZ222" i="18" s="1"/>
  <c r="AZ223" i="18" s="1"/>
  <c r="AZ224" i="18" s="1"/>
  <c r="AZ225" i="18" s="1"/>
  <c r="AZ226" i="18" s="1"/>
  <c r="AZ227" i="18" s="1"/>
  <c r="AZ228" i="18" s="1"/>
  <c r="AZ229" i="18" s="1"/>
  <c r="AZ230" i="18" s="1"/>
  <c r="AZ231" i="18" s="1"/>
  <c r="AZ232" i="18" s="1"/>
  <c r="AZ233" i="18" s="1"/>
  <c r="AZ234" i="18" s="1"/>
  <c r="AZ235" i="18" s="1"/>
  <c r="AZ236" i="18" s="1"/>
  <c r="AZ237" i="18" s="1"/>
  <c r="AZ238" i="18" s="1"/>
  <c r="AZ239" i="18" s="1"/>
  <c r="AZ240" i="18" s="1"/>
  <c r="AZ241" i="18" s="1"/>
  <c r="AZ242" i="18" s="1"/>
  <c r="AZ243" i="18" s="1"/>
  <c r="AZ244" i="18" s="1"/>
  <c r="AZ245" i="18" s="1"/>
  <c r="AZ246" i="18" s="1"/>
  <c r="AZ247" i="18" s="1"/>
  <c r="AZ248" i="18" s="1"/>
  <c r="AZ249" i="18" s="1"/>
  <c r="AZ250" i="18" s="1"/>
  <c r="AZ251" i="18" s="1"/>
  <c r="AZ252" i="18" s="1"/>
  <c r="AZ253" i="18" s="1"/>
  <c r="AZ254" i="18" s="1"/>
  <c r="AZ255" i="18" s="1"/>
  <c r="AZ256" i="18" s="1"/>
  <c r="AZ257" i="18" s="1"/>
  <c r="AZ258" i="18" s="1"/>
  <c r="AZ259" i="18" s="1"/>
  <c r="AZ260" i="18" s="1"/>
  <c r="AZ261" i="18" s="1"/>
  <c r="AZ262" i="18" s="1"/>
  <c r="AZ263" i="18" s="1"/>
  <c r="AZ264" i="18" s="1"/>
  <c r="AZ265" i="18" s="1"/>
  <c r="AZ266" i="18" s="1"/>
  <c r="AZ267" i="18" s="1"/>
  <c r="AZ268" i="18" s="1"/>
  <c r="AZ269" i="18" s="1"/>
  <c r="AZ270" i="18" s="1"/>
  <c r="AZ271" i="18" s="1"/>
  <c r="AZ272" i="18" s="1"/>
  <c r="AZ273" i="18" s="1"/>
  <c r="AZ274" i="18" s="1"/>
  <c r="AZ275" i="18" s="1"/>
  <c r="AZ276" i="18" s="1"/>
  <c r="AZ277" i="18" s="1"/>
  <c r="AZ278" i="18" s="1"/>
  <c r="AZ279" i="18" s="1"/>
  <c r="AZ280" i="18" s="1"/>
  <c r="AZ281" i="18" s="1"/>
  <c r="AZ282" i="18" s="1"/>
  <c r="AZ283" i="18" s="1"/>
  <c r="AZ284" i="18" s="1"/>
  <c r="AZ285" i="18" s="1"/>
  <c r="AZ286" i="18" s="1"/>
  <c r="AZ287" i="18" s="1"/>
  <c r="AZ288" i="18" s="1"/>
  <c r="AZ289" i="18" s="1"/>
  <c r="AZ290" i="18" s="1"/>
  <c r="AZ291" i="18" s="1"/>
  <c r="AZ292" i="18" s="1"/>
  <c r="AZ293" i="18" s="1"/>
  <c r="AZ294" i="18" s="1"/>
  <c r="AZ295" i="18" s="1"/>
  <c r="AZ296" i="18" s="1"/>
  <c r="AZ297" i="18" s="1"/>
  <c r="AZ298" i="18" s="1"/>
  <c r="AZ299" i="18" s="1"/>
  <c r="AZ300" i="18" s="1"/>
  <c r="AZ301" i="18" s="1"/>
  <c r="AZ302" i="18" s="1"/>
  <c r="AZ303" i="18" s="1"/>
  <c r="AZ304" i="18" s="1"/>
  <c r="AZ305" i="18" s="1"/>
  <c r="AZ306" i="18" s="1"/>
  <c r="AZ307" i="18" s="1"/>
  <c r="AZ308" i="18" s="1"/>
  <c r="AZ309" i="18" s="1"/>
  <c r="AZ310" i="18" s="1"/>
  <c r="AZ311" i="18" s="1"/>
  <c r="AZ312" i="18" s="1"/>
  <c r="AZ313" i="18" s="1"/>
  <c r="AZ314" i="18" s="1"/>
  <c r="AZ315" i="18" s="1"/>
  <c r="AZ316" i="18" s="1"/>
  <c r="AZ317" i="18" s="1"/>
  <c r="AZ318" i="18" s="1"/>
  <c r="AZ319" i="18" s="1"/>
  <c r="AZ320" i="18" s="1"/>
  <c r="AZ321" i="18" s="1"/>
  <c r="AZ322" i="18" s="1"/>
  <c r="AZ323" i="18" s="1"/>
  <c r="AZ324" i="18" s="1"/>
  <c r="AZ325" i="18" s="1"/>
  <c r="AZ326" i="18" s="1"/>
  <c r="AZ327" i="18" s="1"/>
  <c r="AZ328" i="18" s="1"/>
  <c r="AZ329" i="18" s="1"/>
  <c r="AZ330" i="18" s="1"/>
  <c r="AZ331" i="18" s="1"/>
  <c r="AZ332" i="18" s="1"/>
  <c r="AZ333" i="18" s="1"/>
  <c r="AZ334" i="18" s="1"/>
  <c r="AZ335" i="18" s="1"/>
  <c r="AZ336" i="18" s="1"/>
  <c r="AZ337" i="18" s="1"/>
  <c r="AZ338" i="18" s="1"/>
  <c r="AZ339" i="18" s="1"/>
  <c r="AZ340" i="18" s="1"/>
  <c r="AZ341" i="18" s="1"/>
  <c r="AZ342" i="18" s="1"/>
  <c r="AZ343" i="18" s="1"/>
  <c r="AZ344" i="18" s="1"/>
  <c r="AZ345" i="18" s="1"/>
  <c r="AZ346" i="18" s="1"/>
  <c r="AZ347" i="18" s="1"/>
  <c r="AZ348" i="18" s="1"/>
  <c r="AZ349" i="18" s="1"/>
  <c r="AZ350" i="18" s="1"/>
  <c r="AZ351" i="18" s="1"/>
  <c r="AZ352" i="18" s="1"/>
  <c r="AZ353" i="18" s="1"/>
  <c r="AZ354" i="18" s="1"/>
  <c r="AZ355" i="18" s="1"/>
  <c r="AZ356" i="18" s="1"/>
  <c r="AZ357" i="18" s="1"/>
  <c r="AZ358" i="18" s="1"/>
  <c r="AZ359" i="18" s="1"/>
  <c r="AZ360" i="18" s="1"/>
  <c r="AZ361" i="18" s="1"/>
  <c r="AZ362" i="18" s="1"/>
  <c r="AZ363" i="18" s="1"/>
  <c r="AZ364" i="18" s="1"/>
  <c r="AZ365" i="18" s="1"/>
  <c r="AZ366" i="18" s="1"/>
  <c r="AZ367" i="18" s="1"/>
  <c r="AZ368" i="18" s="1"/>
  <c r="AZ369" i="18" s="1"/>
  <c r="AZ370" i="18" s="1"/>
  <c r="AZ371" i="18" s="1"/>
  <c r="AZ372" i="18" s="1"/>
  <c r="AZ373" i="18" s="1"/>
  <c r="AZ374" i="18" s="1"/>
  <c r="AZ375" i="18" s="1"/>
  <c r="AZ376" i="18" s="1"/>
  <c r="AZ377" i="18" s="1"/>
  <c r="AZ378" i="18" s="1"/>
  <c r="AZ379" i="18" s="1"/>
  <c r="AZ380" i="18" s="1"/>
  <c r="AZ381" i="18" s="1"/>
  <c r="AZ382" i="18" s="1"/>
  <c r="AZ383" i="18" s="1"/>
  <c r="AZ384" i="18" s="1"/>
  <c r="AZ385" i="18" s="1"/>
  <c r="AZ386" i="18" s="1"/>
  <c r="AZ387" i="18" s="1"/>
  <c r="AZ388" i="18" s="1"/>
  <c r="AZ389" i="18" s="1"/>
  <c r="AZ390" i="18" s="1"/>
  <c r="AZ391" i="18" s="1"/>
  <c r="AZ392" i="18" s="1"/>
  <c r="AZ393" i="18" s="1"/>
  <c r="AZ394" i="18" s="1"/>
  <c r="AZ395" i="18" s="1"/>
  <c r="AZ396" i="18" s="1"/>
  <c r="AZ397" i="18" s="1"/>
  <c r="AZ398" i="18" s="1"/>
  <c r="AZ399" i="18" s="1"/>
  <c r="AZ400" i="18" s="1"/>
  <c r="AZ401" i="18" s="1"/>
  <c r="AZ402" i="18" s="1"/>
  <c r="AZ403" i="18" s="1"/>
  <c r="AZ404" i="18" s="1"/>
  <c r="AZ405" i="18" s="1"/>
  <c r="AZ406" i="18" s="1"/>
  <c r="AZ407" i="18" s="1"/>
  <c r="AZ408" i="18" s="1"/>
  <c r="AZ409" i="18" s="1"/>
  <c r="AZ410" i="18" s="1"/>
  <c r="AZ411" i="18" s="1"/>
  <c r="BC41" i="18"/>
  <c r="C374" i="18"/>
  <c r="E374" i="18"/>
  <c r="F374" i="18"/>
  <c r="H374" i="18"/>
  <c r="J374" i="18"/>
  <c r="C375" i="18"/>
  <c r="E375" i="18"/>
  <c r="F375" i="18"/>
  <c r="H375" i="18"/>
  <c r="J375" i="18"/>
  <c r="C376" i="18"/>
  <c r="E376" i="18"/>
  <c r="F376" i="18"/>
  <c r="H376" i="18"/>
  <c r="J376" i="18"/>
  <c r="C377" i="18"/>
  <c r="E377" i="18"/>
  <c r="F377" i="18"/>
  <c r="H377" i="18"/>
  <c r="J377" i="18"/>
  <c r="C378" i="18"/>
  <c r="E378" i="18"/>
  <c r="F378" i="18"/>
  <c r="H378" i="18"/>
  <c r="J378" i="18"/>
  <c r="C379" i="18"/>
  <c r="E379" i="18"/>
  <c r="F379" i="18"/>
  <c r="H379" i="18"/>
  <c r="J379" i="18"/>
  <c r="E381" i="18"/>
  <c r="J381" i="18"/>
  <c r="E382" i="18"/>
  <c r="J382" i="18"/>
  <c r="E383" i="18"/>
  <c r="J383" i="18"/>
  <c r="E384" i="18"/>
  <c r="J384" i="18"/>
  <c r="E385" i="18"/>
  <c r="J385" i="18"/>
  <c r="C357" i="18"/>
  <c r="E357" i="18"/>
  <c r="F357" i="18"/>
  <c r="H357" i="18"/>
  <c r="J357" i="18"/>
  <c r="C358" i="18"/>
  <c r="E358" i="18"/>
  <c r="F358" i="18"/>
  <c r="H358" i="18"/>
  <c r="J358" i="18"/>
  <c r="C359" i="18"/>
  <c r="E359" i="18"/>
  <c r="F359" i="18"/>
  <c r="H359" i="18"/>
  <c r="J359" i="18"/>
  <c r="C360" i="18"/>
  <c r="E360" i="18"/>
  <c r="F360" i="18"/>
  <c r="H360" i="18"/>
  <c r="J360" i="18"/>
  <c r="C361" i="18"/>
  <c r="E361" i="18"/>
  <c r="F361" i="18"/>
  <c r="H361" i="18"/>
  <c r="J361" i="18"/>
  <c r="C362" i="18"/>
  <c r="E362" i="18"/>
  <c r="F362" i="18"/>
  <c r="H362" i="18"/>
  <c r="J362" i="18"/>
  <c r="C363" i="18"/>
  <c r="E363" i="18"/>
  <c r="F363" i="18"/>
  <c r="H363" i="18"/>
  <c r="J363" i="18"/>
  <c r="C364" i="18"/>
  <c r="E364" i="18"/>
  <c r="F364" i="18"/>
  <c r="H364" i="18"/>
  <c r="J364" i="18"/>
  <c r="C365" i="18"/>
  <c r="E365" i="18"/>
  <c r="F365" i="18"/>
  <c r="H365" i="18"/>
  <c r="J365" i="18"/>
  <c r="C366" i="18"/>
  <c r="E366" i="18"/>
  <c r="F366" i="18"/>
  <c r="H366" i="18"/>
  <c r="J366" i="18"/>
  <c r="C367" i="18"/>
  <c r="E367" i="18"/>
  <c r="F367" i="18"/>
  <c r="H367" i="18"/>
  <c r="J367" i="18"/>
  <c r="C368" i="18"/>
  <c r="E368" i="18"/>
  <c r="F368" i="18"/>
  <c r="H368" i="18"/>
  <c r="J368" i="18"/>
  <c r="C369" i="18"/>
  <c r="E369" i="18"/>
  <c r="F369" i="18"/>
  <c r="H369" i="18"/>
  <c r="J369" i="18"/>
  <c r="C370" i="18"/>
  <c r="E370" i="18"/>
  <c r="F370" i="18"/>
  <c r="H370" i="18"/>
  <c r="J370" i="18"/>
  <c r="C371" i="18"/>
  <c r="E371" i="18"/>
  <c r="F371" i="18"/>
  <c r="H371" i="18"/>
  <c r="J371" i="18"/>
  <c r="C372" i="18"/>
  <c r="E372" i="18"/>
  <c r="F372" i="18"/>
  <c r="H372" i="18"/>
  <c r="J372" i="18"/>
  <c r="C373" i="18"/>
  <c r="E373" i="18"/>
  <c r="F373" i="18"/>
  <c r="H373" i="18"/>
  <c r="J373" i="18"/>
  <c r="U88" i="18" l="1"/>
  <c r="M88" i="18"/>
  <c r="Z88" i="18" s="1"/>
  <c r="Q88" i="18"/>
  <c r="Q87" i="18"/>
  <c r="U87" i="18"/>
  <c r="R87" i="18"/>
  <c r="S87" i="18"/>
  <c r="M87" i="18"/>
  <c r="Q86" i="18"/>
  <c r="U86" i="18"/>
  <c r="M86" i="18"/>
  <c r="BH227" i="18"/>
  <c r="BJ227" i="18"/>
  <c r="M85" i="18"/>
  <c r="U85" i="18"/>
  <c r="Q85" i="18"/>
  <c r="CK196" i="18"/>
  <c r="M84" i="18"/>
  <c r="U84" i="18"/>
  <c r="Q84" i="18"/>
  <c r="M80" i="18"/>
  <c r="U80" i="18"/>
  <c r="Q80" i="18"/>
  <c r="Q83" i="18"/>
  <c r="R83" i="18" s="1"/>
  <c r="U83" i="18"/>
  <c r="M83" i="18"/>
  <c r="Q82" i="18"/>
  <c r="U82" i="18"/>
  <c r="M82" i="18"/>
  <c r="U81" i="18"/>
  <c r="Q81" i="18"/>
  <c r="R81" i="18" s="1"/>
  <c r="M81" i="18"/>
  <c r="BD190" i="18"/>
  <c r="BC190" i="18" s="1"/>
  <c r="BB190" i="18"/>
  <c r="BA190" i="18" s="1"/>
  <c r="U78" i="18"/>
  <c r="Q79" i="18"/>
  <c r="R79" i="18" s="1"/>
  <c r="M79" i="18"/>
  <c r="U79" i="18"/>
  <c r="Q78" i="18"/>
  <c r="M78" i="18"/>
  <c r="CJ175" i="18"/>
  <c r="M75" i="18"/>
  <c r="U77" i="18"/>
  <c r="Q77" i="18"/>
  <c r="R77" i="18" s="1"/>
  <c r="M77" i="18"/>
  <c r="U76" i="18"/>
  <c r="Q76" i="18"/>
  <c r="M76" i="18"/>
  <c r="U75" i="18"/>
  <c r="Q75" i="18"/>
  <c r="U73" i="18"/>
  <c r="M71" i="18"/>
  <c r="Q71" i="18"/>
  <c r="Q72" i="18"/>
  <c r="R72" i="18" s="1"/>
  <c r="Q68" i="18"/>
  <c r="Q74" i="18"/>
  <c r="R74" i="18" s="1"/>
  <c r="Q73" i="18"/>
  <c r="M73" i="18"/>
  <c r="U74" i="18"/>
  <c r="M74" i="18"/>
  <c r="U72" i="18"/>
  <c r="M72" i="18"/>
  <c r="U71" i="18"/>
  <c r="Q70" i="18"/>
  <c r="R70" i="18" s="1"/>
  <c r="M70" i="18"/>
  <c r="U70" i="18"/>
  <c r="Q69" i="18"/>
  <c r="R69" i="18" s="1"/>
  <c r="M69" i="18"/>
  <c r="U69" i="18"/>
  <c r="CI135" i="18"/>
  <c r="M68" i="18"/>
  <c r="U68" i="18"/>
  <c r="N88" i="18" l="1"/>
  <c r="S88" i="18"/>
  <c r="R88" i="18"/>
  <c r="N87" i="18"/>
  <c r="Z87" i="18"/>
  <c r="R84" i="18"/>
  <c r="R85" i="18"/>
  <c r="R76" i="18"/>
  <c r="R78" i="18"/>
  <c r="R82" i="18"/>
  <c r="R80" i="18"/>
  <c r="R75" i="18"/>
  <c r="R73" i="18"/>
  <c r="R71" i="18"/>
  <c r="R86" i="18"/>
  <c r="Z69" i="18"/>
  <c r="N69" i="18"/>
  <c r="Z74" i="18"/>
  <c r="N74" i="18"/>
  <c r="Z71" i="18"/>
  <c r="N71" i="18"/>
  <c r="Z76" i="18"/>
  <c r="N76" i="18"/>
  <c r="Z78" i="18"/>
  <c r="N78" i="18"/>
  <c r="Z81" i="18"/>
  <c r="N81" i="18"/>
  <c r="Z68" i="18"/>
  <c r="Z86" i="18"/>
  <c r="N86" i="18"/>
  <c r="Z72" i="18"/>
  <c r="N72" i="18"/>
  <c r="Z73" i="18"/>
  <c r="N73" i="18"/>
  <c r="Z75" i="18"/>
  <c r="N75" i="18"/>
  <c r="Z83" i="18"/>
  <c r="N83" i="18"/>
  <c r="Z84" i="18"/>
  <c r="N84" i="18"/>
  <c r="Z85" i="18"/>
  <c r="N85" i="18"/>
  <c r="Z70" i="18"/>
  <c r="N70" i="18"/>
  <c r="Z77" i="18"/>
  <c r="N77" i="18"/>
  <c r="Z79" i="18"/>
  <c r="N79" i="18"/>
  <c r="Z82" i="18"/>
  <c r="N82" i="18"/>
  <c r="Z80" i="18"/>
  <c r="N80" i="18"/>
  <c r="BH228" i="18"/>
  <c r="BG228" i="18" s="1"/>
  <c r="BJ228" i="18"/>
  <c r="BI228" i="18" s="1"/>
  <c r="CK197" i="18"/>
  <c r="BB191" i="18"/>
  <c r="BA191" i="18" s="1"/>
  <c r="CJ176" i="18"/>
  <c r="BD191" i="18"/>
  <c r="BC191" i="18" s="1"/>
  <c r="CI136" i="18"/>
  <c r="BH229" i="18" l="1"/>
  <c r="BG229" i="18" s="1"/>
  <c r="BJ229" i="18"/>
  <c r="BI229" i="18" s="1"/>
  <c r="CK198" i="18"/>
  <c r="CJ177" i="18"/>
  <c r="BB192" i="18"/>
  <c r="BA192" i="18" s="1"/>
  <c r="BD192" i="18"/>
  <c r="BC192" i="18" s="1"/>
  <c r="CI137" i="18"/>
  <c r="C356" i="18"/>
  <c r="E356" i="18"/>
  <c r="F356" i="18"/>
  <c r="H356" i="18"/>
  <c r="J356" i="18"/>
  <c r="C350" i="18"/>
  <c r="E350" i="18"/>
  <c r="F350" i="18"/>
  <c r="H350" i="18"/>
  <c r="J350" i="18"/>
  <c r="C351" i="18"/>
  <c r="E351" i="18"/>
  <c r="F351" i="18"/>
  <c r="H351" i="18"/>
  <c r="J351" i="18"/>
  <c r="C352" i="18"/>
  <c r="E352" i="18"/>
  <c r="F352" i="18"/>
  <c r="H352" i="18"/>
  <c r="J352" i="18"/>
  <c r="C353" i="18"/>
  <c r="E353" i="18"/>
  <c r="F353" i="18"/>
  <c r="H353" i="18"/>
  <c r="J353" i="18"/>
  <c r="C354" i="18"/>
  <c r="E354" i="18"/>
  <c r="F354" i="18"/>
  <c r="H354" i="18"/>
  <c r="J354" i="18"/>
  <c r="C355" i="18"/>
  <c r="E355" i="18"/>
  <c r="F355" i="18"/>
  <c r="H355" i="18"/>
  <c r="J355" i="18"/>
  <c r="C339" i="18"/>
  <c r="E339" i="18"/>
  <c r="F339" i="18"/>
  <c r="H339" i="18"/>
  <c r="J339" i="18"/>
  <c r="C340" i="18"/>
  <c r="E340" i="18"/>
  <c r="F340" i="18"/>
  <c r="H340" i="18"/>
  <c r="J340" i="18"/>
  <c r="C341" i="18"/>
  <c r="E341" i="18"/>
  <c r="F341" i="18"/>
  <c r="H341" i="18"/>
  <c r="J341" i="18"/>
  <c r="C342" i="18"/>
  <c r="E342" i="18"/>
  <c r="F342" i="18"/>
  <c r="H342" i="18"/>
  <c r="J342" i="18"/>
  <c r="C343" i="18"/>
  <c r="E343" i="18"/>
  <c r="F343" i="18"/>
  <c r="H343" i="18"/>
  <c r="J343" i="18"/>
  <c r="C344" i="18"/>
  <c r="E344" i="18"/>
  <c r="F344" i="18"/>
  <c r="H344" i="18"/>
  <c r="J344" i="18"/>
  <c r="C345" i="18"/>
  <c r="E345" i="18"/>
  <c r="F345" i="18"/>
  <c r="H345" i="18"/>
  <c r="J345" i="18"/>
  <c r="C346" i="18"/>
  <c r="E346" i="18"/>
  <c r="F346" i="18"/>
  <c r="H346" i="18"/>
  <c r="J346" i="18"/>
  <c r="C347" i="18"/>
  <c r="E347" i="18"/>
  <c r="F347" i="18"/>
  <c r="H347" i="18"/>
  <c r="J347" i="18"/>
  <c r="C348" i="18"/>
  <c r="E348" i="18"/>
  <c r="F348" i="18"/>
  <c r="H348" i="18"/>
  <c r="J348" i="18"/>
  <c r="C349" i="18"/>
  <c r="E349" i="18"/>
  <c r="F349" i="18"/>
  <c r="H349" i="18"/>
  <c r="J349" i="18"/>
  <c r="C332" i="18"/>
  <c r="E332" i="18"/>
  <c r="F332" i="18"/>
  <c r="H332" i="18"/>
  <c r="J332" i="18"/>
  <c r="C333" i="18"/>
  <c r="E333" i="18"/>
  <c r="F333" i="18"/>
  <c r="H333" i="18"/>
  <c r="J333" i="18"/>
  <c r="C334" i="18"/>
  <c r="E334" i="18"/>
  <c r="F334" i="18"/>
  <c r="H334" i="18"/>
  <c r="J334" i="18"/>
  <c r="C335" i="18"/>
  <c r="E335" i="18"/>
  <c r="F335" i="18"/>
  <c r="H335" i="18"/>
  <c r="J335" i="18"/>
  <c r="C336" i="18"/>
  <c r="E336" i="18"/>
  <c r="F336" i="18"/>
  <c r="H336" i="18"/>
  <c r="J336" i="18"/>
  <c r="C337" i="18"/>
  <c r="E337" i="18"/>
  <c r="F337" i="18"/>
  <c r="H337" i="18"/>
  <c r="J337" i="18"/>
  <c r="C338" i="18"/>
  <c r="E338" i="18"/>
  <c r="F338" i="18"/>
  <c r="H338" i="18"/>
  <c r="J338" i="18"/>
  <c r="CK199" i="18" l="1"/>
  <c r="BB193" i="18"/>
  <c r="BA193" i="18" s="1"/>
  <c r="CJ178" i="18"/>
  <c r="CJ179" i="18"/>
  <c r="BD193" i="18"/>
  <c r="BC193" i="18" s="1"/>
  <c r="CI138" i="18"/>
  <c r="Q66" i="18"/>
  <c r="R66" i="18" s="1"/>
  <c r="M67" i="18"/>
  <c r="Q67" i="18"/>
  <c r="U67" i="18"/>
  <c r="U66" i="18"/>
  <c r="M66" i="18"/>
  <c r="M65" i="18"/>
  <c r="Q65" i="18"/>
  <c r="U65" i="18"/>
  <c r="R67" i="18" l="1"/>
  <c r="R68" i="18"/>
  <c r="Z66" i="18"/>
  <c r="N66" i="18"/>
  <c r="Z67" i="18"/>
  <c r="N67" i="18"/>
  <c r="N68" i="18"/>
  <c r="Z65" i="18"/>
  <c r="CK200" i="18"/>
  <c r="BB194" i="18"/>
  <c r="BA194" i="18" s="1"/>
  <c r="BD194" i="18"/>
  <c r="BC194" i="18" s="1"/>
  <c r="CI139" i="18"/>
  <c r="CK201" i="18" l="1"/>
  <c r="BB195" i="18"/>
  <c r="BA195" i="18" s="1"/>
  <c r="BD195" i="18"/>
  <c r="BC195" i="18" s="1"/>
  <c r="CJ181" i="18"/>
  <c r="CJ180" i="18"/>
  <c r="CI140" i="18"/>
  <c r="CK202" i="18" l="1"/>
  <c r="BB196" i="18"/>
  <c r="BA196" i="18" s="1"/>
  <c r="BD196" i="18"/>
  <c r="BC196" i="18" s="1"/>
  <c r="CI141" i="18"/>
  <c r="CG47" i="18"/>
  <c r="CG48" i="18"/>
  <c r="CG49" i="18"/>
  <c r="CG50" i="18"/>
  <c r="CG51" i="18"/>
  <c r="CG52" i="18"/>
  <c r="CG53" i="18"/>
  <c r="CG54" i="18"/>
  <c r="CG55" i="18"/>
  <c r="CG56" i="18"/>
  <c r="CG57" i="18"/>
  <c r="CG58" i="18"/>
  <c r="CG59" i="18"/>
  <c r="CG60" i="18"/>
  <c r="CG61" i="18"/>
  <c r="CG62" i="18"/>
  <c r="CG63" i="18"/>
  <c r="CG64" i="18"/>
  <c r="CG65" i="18"/>
  <c r="CG66" i="18"/>
  <c r="CG67" i="18"/>
  <c r="CG68" i="18"/>
  <c r="CG69" i="18"/>
  <c r="CG70" i="18"/>
  <c r="CG71" i="18"/>
  <c r="CG72" i="18"/>
  <c r="CG73" i="18"/>
  <c r="CG74" i="18"/>
  <c r="CG75" i="18"/>
  <c r="CG76" i="18"/>
  <c r="CG77" i="18"/>
  <c r="CG78" i="18"/>
  <c r="CG79" i="18"/>
  <c r="CG80" i="18"/>
  <c r="CG81" i="18"/>
  <c r="CG82" i="18"/>
  <c r="CG83" i="18"/>
  <c r="CG84" i="18"/>
  <c r="CG85" i="18"/>
  <c r="CG86" i="18"/>
  <c r="CG87" i="18"/>
  <c r="CG88" i="18"/>
  <c r="CG89" i="18"/>
  <c r="CF47" i="18"/>
  <c r="CF48" i="18"/>
  <c r="CF49" i="18"/>
  <c r="CF50" i="18"/>
  <c r="CF51" i="18"/>
  <c r="CF52" i="18"/>
  <c r="CF53" i="18"/>
  <c r="CF54" i="18"/>
  <c r="CF55" i="18"/>
  <c r="CF56" i="18"/>
  <c r="CF57" i="18"/>
  <c r="CF58" i="18"/>
  <c r="CF59" i="18"/>
  <c r="CF60" i="18"/>
  <c r="CF61" i="18"/>
  <c r="CF62" i="18"/>
  <c r="CF63" i="18"/>
  <c r="CF64" i="18"/>
  <c r="CF65" i="18"/>
  <c r="CF66" i="18"/>
  <c r="CF67" i="18"/>
  <c r="CF68" i="18"/>
  <c r="CF69" i="18"/>
  <c r="CF70" i="18"/>
  <c r="CF71" i="18"/>
  <c r="CF72" i="18"/>
  <c r="CF73" i="18"/>
  <c r="CF74" i="18"/>
  <c r="CF75" i="18"/>
  <c r="CF76" i="18"/>
  <c r="CF77" i="18"/>
  <c r="CF78" i="18"/>
  <c r="CF79" i="18"/>
  <c r="CF80" i="18"/>
  <c r="CF81" i="18"/>
  <c r="CF82" i="18"/>
  <c r="CF83" i="18"/>
  <c r="CF84" i="18"/>
  <c r="CK203" i="18" l="1"/>
  <c r="BB197" i="18"/>
  <c r="BA197" i="18" s="1"/>
  <c r="BD197" i="18"/>
  <c r="BC197" i="18" s="1"/>
  <c r="CJ183" i="18"/>
  <c r="CJ182" i="18"/>
  <c r="CI142" i="18"/>
  <c r="AQ41" i="18"/>
  <c r="AN48" i="18"/>
  <c r="AN49" i="18" s="1"/>
  <c r="AN50" i="18" s="1"/>
  <c r="AN51" i="18" s="1"/>
  <c r="AN52" i="18" s="1"/>
  <c r="AN53" i="18" s="1"/>
  <c r="AN54" i="18" s="1"/>
  <c r="AN55" i="18" s="1"/>
  <c r="AN56" i="18" s="1"/>
  <c r="AN57" i="18" s="1"/>
  <c r="AN58" i="18" s="1"/>
  <c r="AN59" i="18" s="1"/>
  <c r="AN60" i="18" s="1"/>
  <c r="AN61" i="18" s="1"/>
  <c r="AN62" i="18" s="1"/>
  <c r="AN63" i="18" s="1"/>
  <c r="AN64" i="18" s="1"/>
  <c r="AN65" i="18" s="1"/>
  <c r="AN66" i="18" s="1"/>
  <c r="AN67" i="18" s="1"/>
  <c r="AN68" i="18" s="1"/>
  <c r="AN69" i="18" s="1"/>
  <c r="AN70" i="18" s="1"/>
  <c r="AN71" i="18" s="1"/>
  <c r="AN72" i="18" s="1"/>
  <c r="AN73" i="18" s="1"/>
  <c r="AN74" i="18" s="1"/>
  <c r="AN75" i="18" s="1"/>
  <c r="AN76" i="18" s="1"/>
  <c r="AN77" i="18" s="1"/>
  <c r="AN78" i="18" s="1"/>
  <c r="AN79" i="18" s="1"/>
  <c r="AN80" i="18" s="1"/>
  <c r="AN81" i="18" s="1"/>
  <c r="AN82" i="18" s="1"/>
  <c r="AN83" i="18" s="1"/>
  <c r="AN84" i="18" s="1"/>
  <c r="AN85" i="18" s="1"/>
  <c r="AN86" i="18" s="1"/>
  <c r="AN87" i="18" s="1"/>
  <c r="AN88" i="18" s="1"/>
  <c r="AN89" i="18" s="1"/>
  <c r="AN90" i="18" s="1"/>
  <c r="AN91" i="18" s="1"/>
  <c r="AN92" i="18" s="1"/>
  <c r="AN93" i="18" s="1"/>
  <c r="AN94" i="18" s="1"/>
  <c r="AN95" i="18" s="1"/>
  <c r="AN96" i="18" s="1"/>
  <c r="AN97" i="18" s="1"/>
  <c r="AN98" i="18" s="1"/>
  <c r="AN99" i="18" s="1"/>
  <c r="AN100" i="18" s="1"/>
  <c r="AN101" i="18" s="1"/>
  <c r="AN102" i="18" s="1"/>
  <c r="AN103" i="18" s="1"/>
  <c r="AN104" i="18" s="1"/>
  <c r="AN105" i="18" s="1"/>
  <c r="AN106" i="18" s="1"/>
  <c r="AN107" i="18" s="1"/>
  <c r="AN108" i="18" s="1"/>
  <c r="AN109" i="18" s="1"/>
  <c r="AN110" i="18" s="1"/>
  <c r="AN111" i="18" s="1"/>
  <c r="AN112" i="18" s="1"/>
  <c r="AN113" i="18" s="1"/>
  <c r="AN114" i="18" s="1"/>
  <c r="AN115" i="18" s="1"/>
  <c r="AN116" i="18" s="1"/>
  <c r="AN117" i="18" s="1"/>
  <c r="AN118" i="18" s="1"/>
  <c r="AN119" i="18" s="1"/>
  <c r="AN120" i="18" s="1"/>
  <c r="AN121" i="18" s="1"/>
  <c r="AN122" i="18" s="1"/>
  <c r="AN123" i="18" s="1"/>
  <c r="AN124" i="18" s="1"/>
  <c r="AN125" i="18" s="1"/>
  <c r="AN126" i="18" s="1"/>
  <c r="AN127" i="18" s="1"/>
  <c r="AN128" i="18" s="1"/>
  <c r="AN129" i="18" s="1"/>
  <c r="AN130" i="18" s="1"/>
  <c r="AN131" i="18" s="1"/>
  <c r="AN132" i="18" s="1"/>
  <c r="AN133" i="18" s="1"/>
  <c r="AN134" i="18" s="1"/>
  <c r="AN135" i="18" s="1"/>
  <c r="AN136" i="18" s="1"/>
  <c r="AN137" i="18" s="1"/>
  <c r="AN138" i="18" s="1"/>
  <c r="AN139" i="18" s="1"/>
  <c r="AN140" i="18" s="1"/>
  <c r="AN141" i="18" s="1"/>
  <c r="AN142" i="18" s="1"/>
  <c r="AN143" i="18" s="1"/>
  <c r="AN144" i="18" s="1"/>
  <c r="AN145" i="18" s="1"/>
  <c r="AN146" i="18" s="1"/>
  <c r="AN147" i="18" s="1"/>
  <c r="AN148" i="18" s="1"/>
  <c r="AN149" i="18" s="1"/>
  <c r="AN150" i="18" s="1"/>
  <c r="AN151" i="18" s="1"/>
  <c r="AN152" i="18" s="1"/>
  <c r="AN153" i="18" s="1"/>
  <c r="AN154" i="18" s="1"/>
  <c r="AN155" i="18" s="1"/>
  <c r="AN156" i="18" s="1"/>
  <c r="AN157" i="18" s="1"/>
  <c r="AN158" i="18" s="1"/>
  <c r="AN159" i="18" s="1"/>
  <c r="AN160" i="18" s="1"/>
  <c r="AN161" i="18" s="1"/>
  <c r="AN162" i="18" s="1"/>
  <c r="AN163" i="18" s="1"/>
  <c r="AN164" i="18" s="1"/>
  <c r="AN165" i="18" s="1"/>
  <c r="AN166" i="18" s="1"/>
  <c r="AN167" i="18" s="1"/>
  <c r="AN168" i="18" s="1"/>
  <c r="AN169" i="18" s="1"/>
  <c r="AN170" i="18" s="1"/>
  <c r="AN171" i="18" s="1"/>
  <c r="AN172" i="18" s="1"/>
  <c r="AN173" i="18" s="1"/>
  <c r="AN174" i="18" s="1"/>
  <c r="AN175" i="18" s="1"/>
  <c r="AN176" i="18" s="1"/>
  <c r="AN177" i="18" s="1"/>
  <c r="AN178" i="18" s="1"/>
  <c r="AN179" i="18" s="1"/>
  <c r="AN180" i="18" s="1"/>
  <c r="AN181" i="18" s="1"/>
  <c r="AN182" i="18" s="1"/>
  <c r="AN183" i="18" s="1"/>
  <c r="AN184" i="18" s="1"/>
  <c r="AN185" i="18" s="1"/>
  <c r="AN186" i="18" s="1"/>
  <c r="AN187" i="18" s="1"/>
  <c r="AN188" i="18" s="1"/>
  <c r="AN189" i="18" s="1"/>
  <c r="AN190" i="18" s="1"/>
  <c r="AN191" i="18" s="1"/>
  <c r="AN192" i="18" s="1"/>
  <c r="AN193" i="18" s="1"/>
  <c r="AN194" i="18" s="1"/>
  <c r="AN195" i="18" s="1"/>
  <c r="AN196" i="18" s="1"/>
  <c r="AN197" i="18" s="1"/>
  <c r="AN198" i="18" s="1"/>
  <c r="AN199" i="18" s="1"/>
  <c r="AN200" i="18" s="1"/>
  <c r="AN201" i="18" s="1"/>
  <c r="AN202" i="18" s="1"/>
  <c r="AN203" i="18" s="1"/>
  <c r="AN204" i="18" s="1"/>
  <c r="AN205" i="18" s="1"/>
  <c r="AN206" i="18" s="1"/>
  <c r="AN207" i="18" s="1"/>
  <c r="AN208" i="18" s="1"/>
  <c r="AN209" i="18" s="1"/>
  <c r="AN210" i="18" s="1"/>
  <c r="AN211" i="18" s="1"/>
  <c r="AN212" i="18" s="1"/>
  <c r="AN213" i="18" s="1"/>
  <c r="AN214" i="18" s="1"/>
  <c r="AN215" i="18" s="1"/>
  <c r="AN216" i="18" s="1"/>
  <c r="AN217" i="18" s="1"/>
  <c r="AN218" i="18" s="1"/>
  <c r="AN219" i="18" s="1"/>
  <c r="AN220" i="18" s="1"/>
  <c r="AN221" i="18" s="1"/>
  <c r="AN222" i="18" s="1"/>
  <c r="AN223" i="18" s="1"/>
  <c r="AN224" i="18" s="1"/>
  <c r="AN225" i="18" s="1"/>
  <c r="AN226" i="18" s="1"/>
  <c r="AN227" i="18" s="1"/>
  <c r="AN228" i="18" s="1"/>
  <c r="AN229" i="18" s="1"/>
  <c r="AN230" i="18" s="1"/>
  <c r="AN231" i="18" s="1"/>
  <c r="AN232" i="18" s="1"/>
  <c r="AN233" i="18" s="1"/>
  <c r="AN234" i="18" s="1"/>
  <c r="AN235" i="18" s="1"/>
  <c r="AN236" i="18" s="1"/>
  <c r="AN237" i="18" s="1"/>
  <c r="AN238" i="18" s="1"/>
  <c r="AN239" i="18" s="1"/>
  <c r="AN240" i="18" s="1"/>
  <c r="AN241" i="18" s="1"/>
  <c r="AN242" i="18" s="1"/>
  <c r="AN243" i="18" s="1"/>
  <c r="AN244" i="18" s="1"/>
  <c r="AN245" i="18" s="1"/>
  <c r="AN246" i="18" s="1"/>
  <c r="AN247" i="18" s="1"/>
  <c r="AN248" i="18" s="1"/>
  <c r="AN249" i="18" s="1"/>
  <c r="AN250" i="18" s="1"/>
  <c r="AN251" i="18" s="1"/>
  <c r="AN252" i="18" s="1"/>
  <c r="AN253" i="18" s="1"/>
  <c r="AN254" i="18" s="1"/>
  <c r="AN255" i="18" s="1"/>
  <c r="AN256" i="18" s="1"/>
  <c r="AN257" i="18" s="1"/>
  <c r="AN258" i="18" s="1"/>
  <c r="AN259" i="18" s="1"/>
  <c r="AN260" i="18" s="1"/>
  <c r="AN261" i="18" s="1"/>
  <c r="AN262" i="18" s="1"/>
  <c r="AN263" i="18" s="1"/>
  <c r="AN264" i="18" s="1"/>
  <c r="AN265" i="18" s="1"/>
  <c r="AN266" i="18" s="1"/>
  <c r="AN267" i="18" s="1"/>
  <c r="AN268" i="18" s="1"/>
  <c r="AN269" i="18" s="1"/>
  <c r="AN270" i="18" s="1"/>
  <c r="AN271" i="18" s="1"/>
  <c r="AN272" i="18" s="1"/>
  <c r="AN273" i="18" s="1"/>
  <c r="AN274" i="18" s="1"/>
  <c r="AN275" i="18" s="1"/>
  <c r="AN276" i="18" s="1"/>
  <c r="AN277" i="18" s="1"/>
  <c r="AN278" i="18" s="1"/>
  <c r="AN279" i="18" s="1"/>
  <c r="AN280" i="18" s="1"/>
  <c r="AN281" i="18" s="1"/>
  <c r="AN282" i="18" s="1"/>
  <c r="AN283" i="18" s="1"/>
  <c r="AN284" i="18" s="1"/>
  <c r="AN285" i="18" s="1"/>
  <c r="AN286" i="18" s="1"/>
  <c r="AN287" i="18" s="1"/>
  <c r="AN288" i="18" s="1"/>
  <c r="AN289" i="18" s="1"/>
  <c r="AN290" i="18" s="1"/>
  <c r="AN291" i="18" s="1"/>
  <c r="AN292" i="18" s="1"/>
  <c r="AN293" i="18" s="1"/>
  <c r="AN294" i="18" s="1"/>
  <c r="AN295" i="18" s="1"/>
  <c r="AN296" i="18" s="1"/>
  <c r="AN297" i="18" s="1"/>
  <c r="AN298" i="18" s="1"/>
  <c r="AN299" i="18" s="1"/>
  <c r="AN300" i="18" s="1"/>
  <c r="AN301" i="18" s="1"/>
  <c r="AN302" i="18" s="1"/>
  <c r="AN303" i="18" s="1"/>
  <c r="AN304" i="18" s="1"/>
  <c r="AN305" i="18" s="1"/>
  <c r="AN306" i="18" s="1"/>
  <c r="AN307" i="18" s="1"/>
  <c r="AN308" i="18" s="1"/>
  <c r="AN309" i="18" s="1"/>
  <c r="AN310" i="18" s="1"/>
  <c r="AN311" i="18" s="1"/>
  <c r="AN312" i="18" s="1"/>
  <c r="AN313" i="18" s="1"/>
  <c r="AN314" i="18" s="1"/>
  <c r="AN315" i="18" s="1"/>
  <c r="AN316" i="18" s="1"/>
  <c r="AN317" i="18" s="1"/>
  <c r="AN318" i="18" s="1"/>
  <c r="AN319" i="18" s="1"/>
  <c r="AN320" i="18" s="1"/>
  <c r="AN321" i="18" s="1"/>
  <c r="AN322" i="18" s="1"/>
  <c r="AN323" i="18" s="1"/>
  <c r="AN324" i="18" s="1"/>
  <c r="AN325" i="18" s="1"/>
  <c r="AN326" i="18" s="1"/>
  <c r="AN327" i="18" s="1"/>
  <c r="AN328" i="18" s="1"/>
  <c r="AN329" i="18" s="1"/>
  <c r="AN330" i="18" s="1"/>
  <c r="AN331" i="18" s="1"/>
  <c r="AN332" i="18" s="1"/>
  <c r="AN333" i="18" s="1"/>
  <c r="AN334" i="18" s="1"/>
  <c r="AN335" i="18" s="1"/>
  <c r="AN336" i="18" s="1"/>
  <c r="AN337" i="18" s="1"/>
  <c r="AN338" i="18" s="1"/>
  <c r="AN339" i="18" s="1"/>
  <c r="AN340" i="18" s="1"/>
  <c r="AN341" i="18" s="1"/>
  <c r="AN342" i="18" s="1"/>
  <c r="AN343" i="18" s="1"/>
  <c r="AN344" i="18" s="1"/>
  <c r="AN345" i="18" s="1"/>
  <c r="AN346" i="18" s="1"/>
  <c r="AN347" i="18" s="1"/>
  <c r="AN348" i="18" s="1"/>
  <c r="AN349" i="18" s="1"/>
  <c r="AN350" i="18" s="1"/>
  <c r="AN351" i="18" s="1"/>
  <c r="AN352" i="18" s="1"/>
  <c r="AN353" i="18" s="1"/>
  <c r="AN354" i="18" s="1"/>
  <c r="AN355" i="18" s="1"/>
  <c r="AN356" i="18" s="1"/>
  <c r="AN357" i="18" s="1"/>
  <c r="AN358" i="18" s="1"/>
  <c r="AN359" i="18" s="1"/>
  <c r="AN360" i="18" s="1"/>
  <c r="AN361" i="18" s="1"/>
  <c r="AN362" i="18" s="1"/>
  <c r="AN363" i="18" s="1"/>
  <c r="AN364" i="18" s="1"/>
  <c r="AN365" i="18" s="1"/>
  <c r="AN366" i="18" s="1"/>
  <c r="AN367" i="18" s="1"/>
  <c r="AN368" i="18" s="1"/>
  <c r="AN369" i="18" s="1"/>
  <c r="AN370" i="18" s="1"/>
  <c r="AN371" i="18" s="1"/>
  <c r="AN372" i="18" s="1"/>
  <c r="AN373" i="18" s="1"/>
  <c r="AN374" i="18" s="1"/>
  <c r="AN375" i="18" s="1"/>
  <c r="AN376" i="18" s="1"/>
  <c r="AN377" i="18" s="1"/>
  <c r="AN378" i="18" s="1"/>
  <c r="AN379" i="18" s="1"/>
  <c r="AN380" i="18" s="1"/>
  <c r="AN381" i="18" s="1"/>
  <c r="AN382" i="18" s="1"/>
  <c r="AN383" i="18" s="1"/>
  <c r="AN384" i="18" s="1"/>
  <c r="AN385" i="18" s="1"/>
  <c r="AN386" i="18" s="1"/>
  <c r="AN387" i="18" s="1"/>
  <c r="AN388" i="18" s="1"/>
  <c r="AN389" i="18" s="1"/>
  <c r="AN390" i="18" s="1"/>
  <c r="AN391" i="18" s="1"/>
  <c r="AN392" i="18" s="1"/>
  <c r="AN393" i="18" s="1"/>
  <c r="AN394" i="18" s="1"/>
  <c r="AN395" i="18" s="1"/>
  <c r="AN396" i="18" s="1"/>
  <c r="AN397" i="18" s="1"/>
  <c r="AN398" i="18" s="1"/>
  <c r="AN399" i="18" s="1"/>
  <c r="AN400" i="18" s="1"/>
  <c r="AN401" i="18" s="1"/>
  <c r="AN402" i="18" s="1"/>
  <c r="AN403" i="18" s="1"/>
  <c r="AN404" i="18" s="1"/>
  <c r="AN405" i="18" s="1"/>
  <c r="AN406" i="18" s="1"/>
  <c r="AN407" i="18" s="1"/>
  <c r="AN408" i="18" s="1"/>
  <c r="AN409" i="18" s="1"/>
  <c r="AN410" i="18" s="1"/>
  <c r="AN411" i="18" s="1"/>
  <c r="AN412" i="18" s="1"/>
  <c r="AN413" i="18" s="1"/>
  <c r="AN414" i="18" s="1"/>
  <c r="AN415" i="18" s="1"/>
  <c r="AN416" i="18" s="1"/>
  <c r="AN417" i="18" s="1"/>
  <c r="AN418" i="18" s="1"/>
  <c r="AN419" i="18" s="1"/>
  <c r="AN420" i="18" s="1"/>
  <c r="AN421" i="18" s="1"/>
  <c r="AN422" i="18" s="1"/>
  <c r="AN423" i="18" s="1"/>
  <c r="AN424" i="18" s="1"/>
  <c r="AN425" i="18" s="1"/>
  <c r="AN426" i="18" s="1"/>
  <c r="AN427" i="18" s="1"/>
  <c r="CG90" i="18"/>
  <c r="CH47" i="18"/>
  <c r="CH48" i="18"/>
  <c r="CH49" i="18"/>
  <c r="CH50" i="18"/>
  <c r="CH51" i="18"/>
  <c r="CH52" i="18"/>
  <c r="CH53" i="18"/>
  <c r="CH54" i="18"/>
  <c r="CH55" i="18"/>
  <c r="CH56" i="18"/>
  <c r="CH57" i="18"/>
  <c r="CH58" i="18"/>
  <c r="CH59" i="18"/>
  <c r="CH60" i="18"/>
  <c r="CH61" i="18"/>
  <c r="CH62" i="18"/>
  <c r="CH63" i="18"/>
  <c r="CH64" i="18"/>
  <c r="CH65" i="18"/>
  <c r="CH66" i="18"/>
  <c r="CH67" i="18"/>
  <c r="CH68" i="18"/>
  <c r="CH69" i="18"/>
  <c r="CH70" i="18"/>
  <c r="CH71" i="18"/>
  <c r="CH72" i="18"/>
  <c r="CH73" i="18"/>
  <c r="CH74" i="18"/>
  <c r="CH75" i="18"/>
  <c r="CH76" i="18"/>
  <c r="CH77" i="18"/>
  <c r="CH78" i="18"/>
  <c r="CH79" i="18"/>
  <c r="CH80" i="18"/>
  <c r="CH81" i="18"/>
  <c r="CH82" i="18"/>
  <c r="CH83" i="18"/>
  <c r="CH84" i="18"/>
  <c r="CH85" i="18"/>
  <c r="CH86" i="18"/>
  <c r="CH87" i="18"/>
  <c r="CH88" i="18"/>
  <c r="CH89" i="18"/>
  <c r="CH90" i="18"/>
  <c r="CH91" i="18"/>
  <c r="CH92" i="18"/>
  <c r="CH93" i="18"/>
  <c r="CH94" i="18"/>
  <c r="CH95" i="18"/>
  <c r="CH96" i="18"/>
  <c r="CH97" i="18"/>
  <c r="CH98" i="18"/>
  <c r="CH99" i="18"/>
  <c r="CH100" i="18"/>
  <c r="CH101" i="18"/>
  <c r="CH102" i="18"/>
  <c r="CH103" i="18"/>
  <c r="CH104" i="18"/>
  <c r="CH105" i="18"/>
  <c r="CH106" i="18"/>
  <c r="CH107" i="18"/>
  <c r="CH108" i="18"/>
  <c r="CH109" i="18"/>
  <c r="CH110" i="18"/>
  <c r="CH111" i="18"/>
  <c r="CH112" i="18"/>
  <c r="CH113" i="18"/>
  <c r="CH114" i="18"/>
  <c r="CH115" i="18"/>
  <c r="CH116" i="18"/>
  <c r="CH117" i="18"/>
  <c r="CH118" i="18"/>
  <c r="CH119" i="18"/>
  <c r="CH120" i="18"/>
  <c r="CH121" i="18"/>
  <c r="CH122" i="18"/>
  <c r="CH123" i="18"/>
  <c r="CH124" i="18"/>
  <c r="CH125" i="18"/>
  <c r="CH126" i="18"/>
  <c r="CH127" i="18"/>
  <c r="CH128" i="18"/>
  <c r="CH129" i="18"/>
  <c r="CH130" i="18"/>
  <c r="CH131" i="18"/>
  <c r="CH132" i="18"/>
  <c r="AW136" i="18"/>
  <c r="CH133" i="18" s="1"/>
  <c r="AK88" i="18"/>
  <c r="AT48" i="18"/>
  <c r="AT49" i="18" s="1"/>
  <c r="AT50" i="18" s="1"/>
  <c r="AT51" i="18" s="1"/>
  <c r="AT52" i="18" s="1"/>
  <c r="AT53" i="18" s="1"/>
  <c r="AT54" i="18" s="1"/>
  <c r="AT55" i="18" s="1"/>
  <c r="AT56" i="18" s="1"/>
  <c r="AT57" i="18" s="1"/>
  <c r="AT58" i="18" s="1"/>
  <c r="AT59" i="18" s="1"/>
  <c r="AT60" i="18" s="1"/>
  <c r="AT61" i="18" s="1"/>
  <c r="AT62" i="18" s="1"/>
  <c r="AT63" i="18" s="1"/>
  <c r="AT64" i="18" s="1"/>
  <c r="AT65" i="18" s="1"/>
  <c r="AT66" i="18" s="1"/>
  <c r="AT67" i="18" s="1"/>
  <c r="AT68" i="18" s="1"/>
  <c r="AT69" i="18" s="1"/>
  <c r="AT70" i="18" s="1"/>
  <c r="AT71" i="18" s="1"/>
  <c r="AT72" i="18" s="1"/>
  <c r="AT73" i="18" s="1"/>
  <c r="AT74" i="18" s="1"/>
  <c r="AT75" i="18" s="1"/>
  <c r="AT76" i="18" s="1"/>
  <c r="AT77" i="18" s="1"/>
  <c r="AT78" i="18" s="1"/>
  <c r="AT79" i="18" s="1"/>
  <c r="AT80" i="18" s="1"/>
  <c r="AT81" i="18" s="1"/>
  <c r="AT82" i="18" s="1"/>
  <c r="AT83" i="18" s="1"/>
  <c r="AT84" i="18" s="1"/>
  <c r="AT85" i="18" s="1"/>
  <c r="AT86" i="18" s="1"/>
  <c r="AT87" i="18" s="1"/>
  <c r="AT88" i="18" s="1"/>
  <c r="AT89" i="18" s="1"/>
  <c r="AT90" i="18" s="1"/>
  <c r="AT91" i="18" s="1"/>
  <c r="AT92" i="18" s="1"/>
  <c r="AT93" i="18" s="1"/>
  <c r="AT94" i="18" s="1"/>
  <c r="AT95" i="18" s="1"/>
  <c r="AT96" i="18" s="1"/>
  <c r="AT97" i="18" s="1"/>
  <c r="AT98" i="18" s="1"/>
  <c r="AT99" i="18" s="1"/>
  <c r="AT100" i="18" s="1"/>
  <c r="AT101" i="18" s="1"/>
  <c r="AT102" i="18" s="1"/>
  <c r="AT103" i="18" s="1"/>
  <c r="AT104" i="18" s="1"/>
  <c r="AT105" i="18" s="1"/>
  <c r="AT106" i="18" s="1"/>
  <c r="AT107" i="18" s="1"/>
  <c r="AT108" i="18" s="1"/>
  <c r="AT109" i="18" s="1"/>
  <c r="AT110" i="18" s="1"/>
  <c r="AT111" i="18" s="1"/>
  <c r="AT112" i="18" s="1"/>
  <c r="AT113" i="18" s="1"/>
  <c r="AT114" i="18" s="1"/>
  <c r="AT115" i="18" s="1"/>
  <c r="AT116" i="18" s="1"/>
  <c r="AT117" i="18" s="1"/>
  <c r="AT118" i="18" s="1"/>
  <c r="AT119" i="18" s="1"/>
  <c r="AT120" i="18" s="1"/>
  <c r="AT121" i="18" s="1"/>
  <c r="AT122" i="18" s="1"/>
  <c r="AT123" i="18" s="1"/>
  <c r="AT124" i="18" s="1"/>
  <c r="AT125" i="18" s="1"/>
  <c r="AT126" i="18" s="1"/>
  <c r="AT127" i="18" s="1"/>
  <c r="AT128" i="18" s="1"/>
  <c r="AT129" i="18" s="1"/>
  <c r="AT130" i="18" s="1"/>
  <c r="AT131" i="18" s="1"/>
  <c r="AT132" i="18" s="1"/>
  <c r="AT133" i="18" s="1"/>
  <c r="AT134" i="18" s="1"/>
  <c r="AT135" i="18" s="1"/>
  <c r="AT136" i="18" s="1"/>
  <c r="AT137" i="18" s="1"/>
  <c r="AT138" i="18" s="1"/>
  <c r="AT139" i="18" s="1"/>
  <c r="AT140" i="18" s="1"/>
  <c r="AT141" i="18" s="1"/>
  <c r="AT142" i="18" s="1"/>
  <c r="AT143" i="18" s="1"/>
  <c r="AT144" i="18" s="1"/>
  <c r="AT145" i="18" s="1"/>
  <c r="AT146" i="18" s="1"/>
  <c r="AT147" i="18" s="1"/>
  <c r="AT148" i="18" s="1"/>
  <c r="AT149" i="18" s="1"/>
  <c r="AT150" i="18" s="1"/>
  <c r="AT151" i="18" s="1"/>
  <c r="AT152" i="18" s="1"/>
  <c r="AT153" i="18" s="1"/>
  <c r="AT154" i="18" s="1"/>
  <c r="AT155" i="18" s="1"/>
  <c r="AT156" i="18" s="1"/>
  <c r="AT157" i="18" s="1"/>
  <c r="AT158" i="18" s="1"/>
  <c r="AT159" i="18" s="1"/>
  <c r="AT160" i="18" s="1"/>
  <c r="AT161" i="18" s="1"/>
  <c r="AT162" i="18" s="1"/>
  <c r="AT163" i="18" s="1"/>
  <c r="AT164" i="18" s="1"/>
  <c r="AT165" i="18" s="1"/>
  <c r="AT166" i="18" s="1"/>
  <c r="AT167" i="18" s="1"/>
  <c r="AT168" i="18" s="1"/>
  <c r="AT169" i="18" s="1"/>
  <c r="AT170" i="18" s="1"/>
  <c r="AT171" i="18" s="1"/>
  <c r="AT172" i="18" s="1"/>
  <c r="AT173" i="18" s="1"/>
  <c r="AT174" i="18" s="1"/>
  <c r="AT175" i="18" s="1"/>
  <c r="AT176" i="18" s="1"/>
  <c r="AT177" i="18" s="1"/>
  <c r="AT178" i="18" s="1"/>
  <c r="AT179" i="18" s="1"/>
  <c r="AT180" i="18" s="1"/>
  <c r="AT181" i="18" s="1"/>
  <c r="AT182" i="18" s="1"/>
  <c r="AT183" i="18" s="1"/>
  <c r="AT184" i="18" s="1"/>
  <c r="AT185" i="18" s="1"/>
  <c r="AT186" i="18" s="1"/>
  <c r="AT187" i="18" s="1"/>
  <c r="AT188" i="18" s="1"/>
  <c r="AT189" i="18" s="1"/>
  <c r="AT190" i="18" s="1"/>
  <c r="AT191" i="18" s="1"/>
  <c r="AT192" i="18" s="1"/>
  <c r="AT193" i="18" s="1"/>
  <c r="AT194" i="18" s="1"/>
  <c r="AT195" i="18" s="1"/>
  <c r="AT196" i="18" s="1"/>
  <c r="AT197" i="18" s="1"/>
  <c r="AT198" i="18" s="1"/>
  <c r="AT199" i="18" s="1"/>
  <c r="AT200" i="18" s="1"/>
  <c r="AT201" i="18" s="1"/>
  <c r="AT202" i="18" s="1"/>
  <c r="AT203" i="18" s="1"/>
  <c r="AT204" i="18" s="1"/>
  <c r="AT205" i="18" s="1"/>
  <c r="AT206" i="18" s="1"/>
  <c r="AT207" i="18" s="1"/>
  <c r="AT208" i="18" s="1"/>
  <c r="AT209" i="18" s="1"/>
  <c r="AT210" i="18" s="1"/>
  <c r="AT211" i="18" s="1"/>
  <c r="AT212" i="18" s="1"/>
  <c r="AT213" i="18" s="1"/>
  <c r="AT214" i="18" s="1"/>
  <c r="AT215" i="18" s="1"/>
  <c r="AT216" i="18" s="1"/>
  <c r="AT217" i="18" s="1"/>
  <c r="AT218" i="18" s="1"/>
  <c r="AT219" i="18" s="1"/>
  <c r="AT220" i="18" s="1"/>
  <c r="AT221" i="18" s="1"/>
  <c r="AT222" i="18" s="1"/>
  <c r="AT223" i="18" s="1"/>
  <c r="AT224" i="18" s="1"/>
  <c r="AT225" i="18" s="1"/>
  <c r="AT226" i="18" s="1"/>
  <c r="AT227" i="18" s="1"/>
  <c r="AT228" i="18" s="1"/>
  <c r="AT229" i="18" s="1"/>
  <c r="AT230" i="18" s="1"/>
  <c r="AT231" i="18" s="1"/>
  <c r="AT232" i="18" s="1"/>
  <c r="AT233" i="18" s="1"/>
  <c r="AT234" i="18" s="1"/>
  <c r="AT235" i="18" s="1"/>
  <c r="AT236" i="18" s="1"/>
  <c r="AT237" i="18" s="1"/>
  <c r="AT238" i="18" s="1"/>
  <c r="AT239" i="18" s="1"/>
  <c r="AT240" i="18" s="1"/>
  <c r="AT241" i="18" s="1"/>
  <c r="AT242" i="18" s="1"/>
  <c r="AT243" i="18" s="1"/>
  <c r="AT244" i="18" s="1"/>
  <c r="AT245" i="18" s="1"/>
  <c r="AT246" i="18" s="1"/>
  <c r="AT247" i="18" s="1"/>
  <c r="AT248" i="18" s="1"/>
  <c r="AT249" i="18" s="1"/>
  <c r="AT250" i="18" s="1"/>
  <c r="AT251" i="18" s="1"/>
  <c r="AT252" i="18" s="1"/>
  <c r="AT253" i="18" s="1"/>
  <c r="AT254" i="18" s="1"/>
  <c r="AT255" i="18" s="1"/>
  <c r="AT256" i="18" s="1"/>
  <c r="AT257" i="18" s="1"/>
  <c r="AT258" i="18" s="1"/>
  <c r="AT259" i="18" s="1"/>
  <c r="AT260" i="18" s="1"/>
  <c r="AT261" i="18" s="1"/>
  <c r="AT262" i="18" s="1"/>
  <c r="AT263" i="18" s="1"/>
  <c r="AT264" i="18" s="1"/>
  <c r="AT265" i="18" s="1"/>
  <c r="AT266" i="18" s="1"/>
  <c r="AT267" i="18" s="1"/>
  <c r="AT268" i="18" s="1"/>
  <c r="AT269" i="18" s="1"/>
  <c r="AT270" i="18" s="1"/>
  <c r="AT271" i="18" s="1"/>
  <c r="AT272" i="18" s="1"/>
  <c r="AT273" i="18" s="1"/>
  <c r="AT274" i="18" s="1"/>
  <c r="AT275" i="18" s="1"/>
  <c r="AT276" i="18" s="1"/>
  <c r="AT277" i="18" s="1"/>
  <c r="AT278" i="18" s="1"/>
  <c r="AT279" i="18" s="1"/>
  <c r="AT280" i="18" s="1"/>
  <c r="AT281" i="18" s="1"/>
  <c r="AT282" i="18" s="1"/>
  <c r="AT283" i="18" s="1"/>
  <c r="AT284" i="18" s="1"/>
  <c r="AT285" i="18" s="1"/>
  <c r="AT286" i="18" s="1"/>
  <c r="AT287" i="18" s="1"/>
  <c r="AT288" i="18" s="1"/>
  <c r="AT289" i="18" s="1"/>
  <c r="AT290" i="18" s="1"/>
  <c r="AT291" i="18" s="1"/>
  <c r="AT292" i="18" s="1"/>
  <c r="AT293" i="18" s="1"/>
  <c r="AT294" i="18" s="1"/>
  <c r="AT295" i="18" s="1"/>
  <c r="AT296" i="18" s="1"/>
  <c r="AT297" i="18" s="1"/>
  <c r="AT298" i="18" s="1"/>
  <c r="AT299" i="18" s="1"/>
  <c r="AT300" i="18" s="1"/>
  <c r="AT301" i="18" s="1"/>
  <c r="AT302" i="18" s="1"/>
  <c r="AT303" i="18" s="1"/>
  <c r="AT304" i="18" s="1"/>
  <c r="AT305" i="18" s="1"/>
  <c r="AT306" i="18" s="1"/>
  <c r="AT307" i="18" s="1"/>
  <c r="AT308" i="18" s="1"/>
  <c r="AT309" i="18" s="1"/>
  <c r="AT310" i="18" s="1"/>
  <c r="AT311" i="18" s="1"/>
  <c r="AT312" i="18" s="1"/>
  <c r="AT313" i="18" s="1"/>
  <c r="AT314" i="18" s="1"/>
  <c r="AT315" i="18" s="1"/>
  <c r="AT316" i="18" s="1"/>
  <c r="AT317" i="18" s="1"/>
  <c r="AT318" i="18" s="1"/>
  <c r="AT319" i="18" s="1"/>
  <c r="AT320" i="18" s="1"/>
  <c r="AT321" i="18" s="1"/>
  <c r="AT322" i="18" s="1"/>
  <c r="AT323" i="18" s="1"/>
  <c r="AT324" i="18" s="1"/>
  <c r="AT325" i="18" s="1"/>
  <c r="AT326" i="18" s="1"/>
  <c r="AT327" i="18" s="1"/>
  <c r="AT328" i="18" s="1"/>
  <c r="AT329" i="18" s="1"/>
  <c r="AT330" i="18" s="1"/>
  <c r="AT331" i="18" s="1"/>
  <c r="AT332" i="18" s="1"/>
  <c r="AT333" i="18" s="1"/>
  <c r="AT334" i="18" s="1"/>
  <c r="AT335" i="18" s="1"/>
  <c r="AT336" i="18" s="1"/>
  <c r="AT337" i="18" s="1"/>
  <c r="AT338" i="18" s="1"/>
  <c r="AT339" i="18" s="1"/>
  <c r="AT340" i="18" s="1"/>
  <c r="AT341" i="18" s="1"/>
  <c r="AT342" i="18" s="1"/>
  <c r="AT343" i="18" s="1"/>
  <c r="AT344" i="18" s="1"/>
  <c r="AT345" i="18" s="1"/>
  <c r="AT346" i="18" s="1"/>
  <c r="AT347" i="18" s="1"/>
  <c r="AT348" i="18" s="1"/>
  <c r="AT349" i="18" s="1"/>
  <c r="AT350" i="18" s="1"/>
  <c r="AT351" i="18" s="1"/>
  <c r="AT352" i="18" s="1"/>
  <c r="AT353" i="18" s="1"/>
  <c r="AT354" i="18" s="1"/>
  <c r="AT355" i="18" s="1"/>
  <c r="AT356" i="18" s="1"/>
  <c r="AT357" i="18" s="1"/>
  <c r="AT358" i="18" s="1"/>
  <c r="AT359" i="18" s="1"/>
  <c r="AT360" i="18" s="1"/>
  <c r="AT361" i="18" s="1"/>
  <c r="AT362" i="18" s="1"/>
  <c r="AT363" i="18" s="1"/>
  <c r="AT364" i="18" s="1"/>
  <c r="AT365" i="18" s="1"/>
  <c r="AT366" i="18" s="1"/>
  <c r="AT367" i="18" s="1"/>
  <c r="AT368" i="18" s="1"/>
  <c r="AT369" i="18" s="1"/>
  <c r="AT370" i="18" s="1"/>
  <c r="AT371" i="18" s="1"/>
  <c r="AT372" i="18" s="1"/>
  <c r="AT373" i="18" s="1"/>
  <c r="AT374" i="18" s="1"/>
  <c r="AT375" i="18" s="1"/>
  <c r="AT376" i="18" s="1"/>
  <c r="AT377" i="18" s="1"/>
  <c r="AT378" i="18" s="1"/>
  <c r="AT379" i="18" s="1"/>
  <c r="AT380" i="18" s="1"/>
  <c r="AT381" i="18" s="1"/>
  <c r="AT382" i="18" s="1"/>
  <c r="AT383" i="18" s="1"/>
  <c r="AT384" i="18" s="1"/>
  <c r="AT385" i="18" s="1"/>
  <c r="AT386" i="18" s="1"/>
  <c r="AT387" i="18" s="1"/>
  <c r="AT388" i="18" s="1"/>
  <c r="AT389" i="18" s="1"/>
  <c r="AT390" i="18" s="1"/>
  <c r="AT391" i="18" s="1"/>
  <c r="AT392" i="18" s="1"/>
  <c r="AT393" i="18" s="1"/>
  <c r="AT394" i="18" s="1"/>
  <c r="AT395" i="18" s="1"/>
  <c r="AT396" i="18" s="1"/>
  <c r="AT397" i="18" s="1"/>
  <c r="AT398" i="18" s="1"/>
  <c r="AT399" i="18" s="1"/>
  <c r="AT400" i="18" s="1"/>
  <c r="AT401" i="18" s="1"/>
  <c r="AT402" i="18" s="1"/>
  <c r="AT403" i="18" s="1"/>
  <c r="AT404" i="18" s="1"/>
  <c r="AT405" i="18" s="1"/>
  <c r="AT406" i="18" s="1"/>
  <c r="AT407" i="18" s="1"/>
  <c r="AT408" i="18" s="1"/>
  <c r="AT409" i="18" s="1"/>
  <c r="AT410" i="18" s="1"/>
  <c r="AT411" i="18" s="1"/>
  <c r="AT412" i="18" s="1"/>
  <c r="AT413" i="18" s="1"/>
  <c r="AT414" i="18" s="1"/>
  <c r="AT415" i="18" s="1"/>
  <c r="AT416" i="18" s="1"/>
  <c r="AT417" i="18" s="1"/>
  <c r="AT418" i="18" s="1"/>
  <c r="AT419" i="18" s="1"/>
  <c r="AT420" i="18" s="1"/>
  <c r="AT421" i="18" s="1"/>
  <c r="AT422" i="18" s="1"/>
  <c r="AT423" i="18" s="1"/>
  <c r="AT424" i="18" s="1"/>
  <c r="AT425" i="18" s="1"/>
  <c r="AT426" i="18" s="1"/>
  <c r="AT427" i="18" s="1"/>
  <c r="AH50" i="18"/>
  <c r="AH51" i="18" s="1"/>
  <c r="AH52" i="18" s="1"/>
  <c r="AH53" i="18" s="1"/>
  <c r="AH54" i="18" s="1"/>
  <c r="AH55" i="18" s="1"/>
  <c r="AH56" i="18" s="1"/>
  <c r="AH57" i="18" s="1"/>
  <c r="AH58" i="18" s="1"/>
  <c r="AH59" i="18" s="1"/>
  <c r="AH60" i="18" s="1"/>
  <c r="AH61" i="18" s="1"/>
  <c r="AH62" i="18" s="1"/>
  <c r="AH63" i="18" s="1"/>
  <c r="AH64" i="18" s="1"/>
  <c r="AH65" i="18" s="1"/>
  <c r="AH66" i="18" s="1"/>
  <c r="AH67" i="18" s="1"/>
  <c r="AH68" i="18" s="1"/>
  <c r="AH69" i="18" s="1"/>
  <c r="AH70" i="18" s="1"/>
  <c r="AH71" i="18" s="1"/>
  <c r="AH72" i="18" s="1"/>
  <c r="AH73" i="18" s="1"/>
  <c r="AH74" i="18" s="1"/>
  <c r="AH75" i="18" s="1"/>
  <c r="AH76" i="18" s="1"/>
  <c r="AH77" i="18" s="1"/>
  <c r="AH78" i="18" s="1"/>
  <c r="AH79" i="18" s="1"/>
  <c r="AH80" i="18" s="1"/>
  <c r="AH81" i="18" s="1"/>
  <c r="AH82" i="18" s="1"/>
  <c r="AH83" i="18" s="1"/>
  <c r="AH84" i="18" s="1"/>
  <c r="AH85" i="18" s="1"/>
  <c r="AH86" i="18" s="1"/>
  <c r="AH87" i="18" s="1"/>
  <c r="AH88" i="18" s="1"/>
  <c r="AH89" i="18" s="1"/>
  <c r="AH90" i="18" s="1"/>
  <c r="AH91" i="18" s="1"/>
  <c r="AH92" i="18" s="1"/>
  <c r="AH93" i="18" s="1"/>
  <c r="AH94" i="18" s="1"/>
  <c r="AH95" i="18" s="1"/>
  <c r="AH96" i="18" s="1"/>
  <c r="AH97" i="18" s="1"/>
  <c r="AH98" i="18" s="1"/>
  <c r="AH99" i="18" s="1"/>
  <c r="AH100" i="18" s="1"/>
  <c r="AH101" i="18" s="1"/>
  <c r="AH102" i="18" s="1"/>
  <c r="AH103" i="18" s="1"/>
  <c r="AH104" i="18" s="1"/>
  <c r="AH105" i="18" s="1"/>
  <c r="AH106" i="18" s="1"/>
  <c r="AH107" i="18" s="1"/>
  <c r="AH108" i="18" s="1"/>
  <c r="AH109" i="18" s="1"/>
  <c r="AH110" i="18" s="1"/>
  <c r="AH111" i="18" s="1"/>
  <c r="AH112" i="18" s="1"/>
  <c r="AH113" i="18" s="1"/>
  <c r="AH114" i="18" s="1"/>
  <c r="AH115" i="18" s="1"/>
  <c r="AH116" i="18" s="1"/>
  <c r="AH117" i="18" s="1"/>
  <c r="AH118" i="18" s="1"/>
  <c r="AH119" i="18" s="1"/>
  <c r="AH120" i="18" s="1"/>
  <c r="AH121" i="18" s="1"/>
  <c r="AH122" i="18" s="1"/>
  <c r="AH123" i="18" s="1"/>
  <c r="AH124" i="18" s="1"/>
  <c r="AH125" i="18" s="1"/>
  <c r="AH126" i="18" s="1"/>
  <c r="AH127" i="18" s="1"/>
  <c r="AH128" i="18" s="1"/>
  <c r="AH129" i="18" s="1"/>
  <c r="AH130" i="18" s="1"/>
  <c r="AH131" i="18" s="1"/>
  <c r="AH132" i="18" s="1"/>
  <c r="AH133" i="18" s="1"/>
  <c r="AH134" i="18" s="1"/>
  <c r="AH135" i="18" s="1"/>
  <c r="AH136" i="18" s="1"/>
  <c r="AH137" i="18" s="1"/>
  <c r="AH138" i="18" s="1"/>
  <c r="AH139" i="18" s="1"/>
  <c r="AH140" i="18" s="1"/>
  <c r="AH141" i="18" s="1"/>
  <c r="AH142" i="18" s="1"/>
  <c r="AH143" i="18" s="1"/>
  <c r="AH144" i="18" s="1"/>
  <c r="AH145" i="18" s="1"/>
  <c r="AH146" i="18" s="1"/>
  <c r="AH147" i="18" s="1"/>
  <c r="AH148" i="18" s="1"/>
  <c r="AH149" i="18" s="1"/>
  <c r="AH150" i="18" s="1"/>
  <c r="AH151" i="18" s="1"/>
  <c r="AH152" i="18" s="1"/>
  <c r="AH153" i="18" s="1"/>
  <c r="AH154" i="18" s="1"/>
  <c r="AH155" i="18" s="1"/>
  <c r="AH156" i="18" s="1"/>
  <c r="AH157" i="18" s="1"/>
  <c r="AH158" i="18" s="1"/>
  <c r="AH159" i="18" s="1"/>
  <c r="AH160" i="18" s="1"/>
  <c r="AH161" i="18" s="1"/>
  <c r="AH162" i="18" s="1"/>
  <c r="AH163" i="18" s="1"/>
  <c r="AH164" i="18" s="1"/>
  <c r="AH165" i="18" s="1"/>
  <c r="AH166" i="18" s="1"/>
  <c r="AH167" i="18" s="1"/>
  <c r="AH168" i="18" s="1"/>
  <c r="AH169" i="18" s="1"/>
  <c r="AH170" i="18" s="1"/>
  <c r="AH171" i="18" s="1"/>
  <c r="AH172" i="18" s="1"/>
  <c r="AH173" i="18" s="1"/>
  <c r="AH174" i="18" s="1"/>
  <c r="AH175" i="18" s="1"/>
  <c r="AH176" i="18" s="1"/>
  <c r="AH177" i="18" s="1"/>
  <c r="AH178" i="18" s="1"/>
  <c r="AH179" i="18" s="1"/>
  <c r="AH180" i="18" s="1"/>
  <c r="AH181" i="18" s="1"/>
  <c r="AH182" i="18" s="1"/>
  <c r="AH183" i="18" s="1"/>
  <c r="AH184" i="18" s="1"/>
  <c r="AH185" i="18" s="1"/>
  <c r="AH186" i="18" s="1"/>
  <c r="AH187" i="18" s="1"/>
  <c r="AH188" i="18" s="1"/>
  <c r="AH189" i="18" s="1"/>
  <c r="AH190" i="18" s="1"/>
  <c r="AH191" i="18" s="1"/>
  <c r="AH192" i="18" s="1"/>
  <c r="AH193" i="18" s="1"/>
  <c r="AH194" i="18" s="1"/>
  <c r="AH195" i="18" s="1"/>
  <c r="AH196" i="18" s="1"/>
  <c r="AH197" i="18" s="1"/>
  <c r="AH198" i="18" s="1"/>
  <c r="AH199" i="18" s="1"/>
  <c r="AH200" i="18" s="1"/>
  <c r="AH201" i="18" s="1"/>
  <c r="AH202" i="18" s="1"/>
  <c r="AH203" i="18" s="1"/>
  <c r="AH204" i="18" s="1"/>
  <c r="AH205" i="18" s="1"/>
  <c r="AH206" i="18" s="1"/>
  <c r="AH207" i="18" s="1"/>
  <c r="AH208" i="18" s="1"/>
  <c r="AH209" i="18" s="1"/>
  <c r="AH210" i="18" s="1"/>
  <c r="AH211" i="18" s="1"/>
  <c r="AH212" i="18" s="1"/>
  <c r="AH213" i="18" s="1"/>
  <c r="AH214" i="18" s="1"/>
  <c r="AH215" i="18" s="1"/>
  <c r="AH216" i="18" s="1"/>
  <c r="AH217" i="18" s="1"/>
  <c r="AH218" i="18" s="1"/>
  <c r="AH219" i="18" s="1"/>
  <c r="AH220" i="18" s="1"/>
  <c r="AH221" i="18" s="1"/>
  <c r="AH222" i="18" s="1"/>
  <c r="AH223" i="18" s="1"/>
  <c r="AH224" i="18" s="1"/>
  <c r="AH225" i="18" s="1"/>
  <c r="AH226" i="18" s="1"/>
  <c r="AH227" i="18" s="1"/>
  <c r="AH228" i="18" s="1"/>
  <c r="AH229" i="18" s="1"/>
  <c r="AH230" i="18" s="1"/>
  <c r="AH231" i="18" s="1"/>
  <c r="AH232" i="18" s="1"/>
  <c r="AH233" i="18" s="1"/>
  <c r="AH234" i="18" s="1"/>
  <c r="AH235" i="18" s="1"/>
  <c r="AH236" i="18" s="1"/>
  <c r="AH237" i="18" s="1"/>
  <c r="AH238" i="18" s="1"/>
  <c r="AH239" i="18" s="1"/>
  <c r="AH240" i="18" s="1"/>
  <c r="AH241" i="18" s="1"/>
  <c r="AH242" i="18" s="1"/>
  <c r="AH243" i="18" s="1"/>
  <c r="AH244" i="18" s="1"/>
  <c r="AH245" i="18" s="1"/>
  <c r="AH246" i="18" s="1"/>
  <c r="AH247" i="18" s="1"/>
  <c r="AH248" i="18" s="1"/>
  <c r="AH249" i="18" s="1"/>
  <c r="AH250" i="18" s="1"/>
  <c r="AH251" i="18" s="1"/>
  <c r="AH252" i="18" s="1"/>
  <c r="AH253" i="18" s="1"/>
  <c r="AH254" i="18" s="1"/>
  <c r="AH255" i="18" s="1"/>
  <c r="AH256" i="18" s="1"/>
  <c r="AH257" i="18" s="1"/>
  <c r="AH258" i="18" s="1"/>
  <c r="AH259" i="18" s="1"/>
  <c r="AH260" i="18" s="1"/>
  <c r="AH261" i="18" s="1"/>
  <c r="AH262" i="18" s="1"/>
  <c r="AH263" i="18" s="1"/>
  <c r="AH264" i="18" s="1"/>
  <c r="AH265" i="18" s="1"/>
  <c r="AH266" i="18" s="1"/>
  <c r="AH267" i="18" s="1"/>
  <c r="AH268" i="18" s="1"/>
  <c r="AH269" i="18" s="1"/>
  <c r="AH270" i="18" s="1"/>
  <c r="AH271" i="18" s="1"/>
  <c r="AH272" i="18" s="1"/>
  <c r="AH273" i="18" s="1"/>
  <c r="AH274" i="18" s="1"/>
  <c r="AH275" i="18" s="1"/>
  <c r="AH276" i="18" s="1"/>
  <c r="AH277" i="18" s="1"/>
  <c r="AH278" i="18" s="1"/>
  <c r="AH279" i="18" s="1"/>
  <c r="AH280" i="18" s="1"/>
  <c r="AH281" i="18" s="1"/>
  <c r="AH282" i="18" s="1"/>
  <c r="AH283" i="18" s="1"/>
  <c r="AH284" i="18" s="1"/>
  <c r="AH285" i="18" s="1"/>
  <c r="AH286" i="18" s="1"/>
  <c r="AH287" i="18" s="1"/>
  <c r="AH288" i="18" s="1"/>
  <c r="AH289" i="18" s="1"/>
  <c r="AH290" i="18" s="1"/>
  <c r="AH291" i="18" s="1"/>
  <c r="AH292" i="18" s="1"/>
  <c r="AH293" i="18" s="1"/>
  <c r="AH294" i="18" s="1"/>
  <c r="AH295" i="18" s="1"/>
  <c r="AH296" i="18" s="1"/>
  <c r="AH297" i="18" s="1"/>
  <c r="AH298" i="18" s="1"/>
  <c r="AH299" i="18" s="1"/>
  <c r="AH300" i="18" s="1"/>
  <c r="AH301" i="18" s="1"/>
  <c r="AH302" i="18" s="1"/>
  <c r="AH303" i="18" s="1"/>
  <c r="AH304" i="18" s="1"/>
  <c r="AH305" i="18" s="1"/>
  <c r="AH306" i="18" s="1"/>
  <c r="AH307" i="18" s="1"/>
  <c r="AH308" i="18" s="1"/>
  <c r="AH309" i="18" s="1"/>
  <c r="AH310" i="18" s="1"/>
  <c r="AH311" i="18" s="1"/>
  <c r="AH312" i="18" s="1"/>
  <c r="AH313" i="18" s="1"/>
  <c r="AH314" i="18" s="1"/>
  <c r="AH315" i="18" s="1"/>
  <c r="AH316" i="18" s="1"/>
  <c r="AH317" i="18" s="1"/>
  <c r="AH318" i="18" s="1"/>
  <c r="AH319" i="18" s="1"/>
  <c r="AH320" i="18" s="1"/>
  <c r="AH321" i="18" s="1"/>
  <c r="AH322" i="18" s="1"/>
  <c r="AH323" i="18" s="1"/>
  <c r="AH324" i="18" s="1"/>
  <c r="AH325" i="18" s="1"/>
  <c r="AH326" i="18" s="1"/>
  <c r="AH327" i="18" s="1"/>
  <c r="AH328" i="18" s="1"/>
  <c r="AH329" i="18" s="1"/>
  <c r="AH330" i="18" s="1"/>
  <c r="AH331" i="18" s="1"/>
  <c r="AH332" i="18" s="1"/>
  <c r="AH333" i="18" s="1"/>
  <c r="AH334" i="18" s="1"/>
  <c r="AH335" i="18" s="1"/>
  <c r="AH336" i="18" s="1"/>
  <c r="AH337" i="18" s="1"/>
  <c r="AH338" i="18" s="1"/>
  <c r="AH339" i="18" s="1"/>
  <c r="AH340" i="18" s="1"/>
  <c r="AH341" i="18" s="1"/>
  <c r="AH342" i="18" s="1"/>
  <c r="AH343" i="18" s="1"/>
  <c r="AH344" i="18" s="1"/>
  <c r="AH345" i="18" s="1"/>
  <c r="AH346" i="18" s="1"/>
  <c r="AH347" i="18" s="1"/>
  <c r="AH348" i="18" s="1"/>
  <c r="AH349" i="18" s="1"/>
  <c r="AH350" i="18" s="1"/>
  <c r="AH351" i="18" s="1"/>
  <c r="AH352" i="18" s="1"/>
  <c r="AH353" i="18" s="1"/>
  <c r="AH354" i="18" s="1"/>
  <c r="AH355" i="18" s="1"/>
  <c r="AH356" i="18" s="1"/>
  <c r="AH357" i="18" s="1"/>
  <c r="AH358" i="18" s="1"/>
  <c r="AH359" i="18" s="1"/>
  <c r="AH360" i="18" s="1"/>
  <c r="AH361" i="18" s="1"/>
  <c r="AH362" i="18" s="1"/>
  <c r="AH363" i="18" s="1"/>
  <c r="AH364" i="18" s="1"/>
  <c r="AH365" i="18" s="1"/>
  <c r="AH366" i="18" s="1"/>
  <c r="AH367" i="18" s="1"/>
  <c r="AH368" i="18" s="1"/>
  <c r="AH369" i="18" s="1"/>
  <c r="AH370" i="18" s="1"/>
  <c r="AH371" i="18" s="1"/>
  <c r="AH372" i="18" s="1"/>
  <c r="AH373" i="18" s="1"/>
  <c r="AH374" i="18" s="1"/>
  <c r="AH375" i="18" s="1"/>
  <c r="AH376" i="18" s="1"/>
  <c r="AH377" i="18" s="1"/>
  <c r="AH378" i="18" s="1"/>
  <c r="AH379" i="18" s="1"/>
  <c r="AH380" i="18" s="1"/>
  <c r="AH381" i="18" s="1"/>
  <c r="AH382" i="18" s="1"/>
  <c r="AH383" i="18" s="1"/>
  <c r="AH384" i="18" s="1"/>
  <c r="AH385" i="18" s="1"/>
  <c r="AH386" i="18" s="1"/>
  <c r="AH387" i="18" s="1"/>
  <c r="AH388" i="18" s="1"/>
  <c r="AH389" i="18" s="1"/>
  <c r="AH390" i="18" s="1"/>
  <c r="AH391" i="18" s="1"/>
  <c r="AH392" i="18" s="1"/>
  <c r="AH393" i="18" s="1"/>
  <c r="AH394" i="18" s="1"/>
  <c r="AH395" i="18" s="1"/>
  <c r="AH396" i="18" s="1"/>
  <c r="AH397" i="18" s="1"/>
  <c r="AH398" i="18" s="1"/>
  <c r="AH399" i="18" s="1"/>
  <c r="AH400" i="18" s="1"/>
  <c r="AH401" i="18" s="1"/>
  <c r="AH402" i="18" s="1"/>
  <c r="AH403" i="18" s="1"/>
  <c r="AH404" i="18" s="1"/>
  <c r="AH405" i="18" s="1"/>
  <c r="AH406" i="18" s="1"/>
  <c r="AH407" i="18" s="1"/>
  <c r="AH408" i="18" s="1"/>
  <c r="AH409" i="18" s="1"/>
  <c r="AH410" i="18" s="1"/>
  <c r="AH411" i="18" s="1"/>
  <c r="AH412" i="18" s="1"/>
  <c r="AH413" i="18" s="1"/>
  <c r="AH414" i="18" s="1"/>
  <c r="AH415" i="18" s="1"/>
  <c r="AH416" i="18" s="1"/>
  <c r="AH417" i="18" s="1"/>
  <c r="AH418" i="18" s="1"/>
  <c r="AH419" i="18" s="1"/>
  <c r="AH420" i="18" s="1"/>
  <c r="AH421" i="18" s="1"/>
  <c r="AH422" i="18" s="1"/>
  <c r="AH423" i="18" s="1"/>
  <c r="AH424" i="18" s="1"/>
  <c r="AH425" i="18" s="1"/>
  <c r="AH426" i="18" s="1"/>
  <c r="AH427" i="18" s="1"/>
  <c r="AU136" i="18"/>
  <c r="AI88" i="18"/>
  <c r="CD48" i="18"/>
  <c r="CD49" i="18" s="1"/>
  <c r="CD50" i="18" s="1"/>
  <c r="CD51" i="18" s="1"/>
  <c r="CD52" i="18" s="1"/>
  <c r="CD53" i="18" s="1"/>
  <c r="CD54" i="18" s="1"/>
  <c r="CD55" i="18" s="1"/>
  <c r="CD56" i="18" s="1"/>
  <c r="CD57" i="18" s="1"/>
  <c r="CD58" i="18" s="1"/>
  <c r="CD59" i="18" s="1"/>
  <c r="CD60" i="18" s="1"/>
  <c r="CD61" i="18" s="1"/>
  <c r="CD62" i="18" s="1"/>
  <c r="CD63" i="18" s="1"/>
  <c r="CD64" i="18" s="1"/>
  <c r="CD65" i="18" s="1"/>
  <c r="CD66" i="18" s="1"/>
  <c r="CD67" i="18" s="1"/>
  <c r="CD68" i="18" s="1"/>
  <c r="CD69" i="18" s="1"/>
  <c r="CD70" i="18" s="1"/>
  <c r="CD71" i="18" s="1"/>
  <c r="CD72" i="18" s="1"/>
  <c r="CD73" i="18" s="1"/>
  <c r="CD74" i="18" s="1"/>
  <c r="CD75" i="18" s="1"/>
  <c r="CD76" i="18" s="1"/>
  <c r="CD77" i="18" s="1"/>
  <c r="CD78" i="18" s="1"/>
  <c r="CD79" i="18" s="1"/>
  <c r="CD80" i="18" s="1"/>
  <c r="CD81" i="18" s="1"/>
  <c r="CD82" i="18" s="1"/>
  <c r="CD83" i="18" s="1"/>
  <c r="CD84" i="18" s="1"/>
  <c r="CD85" i="18" s="1"/>
  <c r="CD86" i="18" s="1"/>
  <c r="CD87" i="18" s="1"/>
  <c r="CD88" i="18" s="1"/>
  <c r="CD89" i="18" s="1"/>
  <c r="CD90" i="18" s="1"/>
  <c r="CD91" i="18" s="1"/>
  <c r="CD92" i="18" s="1"/>
  <c r="CD93" i="18" s="1"/>
  <c r="CD94" i="18" s="1"/>
  <c r="CD95" i="18" s="1"/>
  <c r="CD96" i="18" s="1"/>
  <c r="CD97" i="18" s="1"/>
  <c r="CD98" i="18" s="1"/>
  <c r="CD99" i="18" s="1"/>
  <c r="CD100" i="18" s="1"/>
  <c r="CD101" i="18" s="1"/>
  <c r="CD102" i="18" s="1"/>
  <c r="CD103" i="18" s="1"/>
  <c r="CD104" i="18" s="1"/>
  <c r="CD105" i="18" s="1"/>
  <c r="CD106" i="18" s="1"/>
  <c r="CD107" i="18" s="1"/>
  <c r="CD108" i="18" s="1"/>
  <c r="CD109" i="18" s="1"/>
  <c r="CD110" i="18" s="1"/>
  <c r="CD111" i="18" s="1"/>
  <c r="CD112" i="18" s="1"/>
  <c r="CD113" i="18" s="1"/>
  <c r="CD114" i="18" s="1"/>
  <c r="CD115" i="18" s="1"/>
  <c r="CD116" i="18" s="1"/>
  <c r="CD117" i="18" s="1"/>
  <c r="CD118" i="18" s="1"/>
  <c r="CD119" i="18" s="1"/>
  <c r="CD120" i="18" s="1"/>
  <c r="CD121" i="18" s="1"/>
  <c r="CD122" i="18" s="1"/>
  <c r="CD123" i="18" s="1"/>
  <c r="CD124" i="18" s="1"/>
  <c r="CD125" i="18" s="1"/>
  <c r="CD126" i="18" s="1"/>
  <c r="CD127" i="18" s="1"/>
  <c r="CD128" i="18" s="1"/>
  <c r="CD129" i="18" s="1"/>
  <c r="CD130" i="18" s="1"/>
  <c r="CD131" i="18" s="1"/>
  <c r="CD132" i="18" s="1"/>
  <c r="CD133" i="18" s="1"/>
  <c r="CD134" i="18" s="1"/>
  <c r="CD135" i="18" s="1"/>
  <c r="CD136" i="18" s="1"/>
  <c r="CD137" i="18" s="1"/>
  <c r="CD138" i="18" s="1"/>
  <c r="CD139" i="18" s="1"/>
  <c r="CD140" i="18" s="1"/>
  <c r="CD141" i="18" s="1"/>
  <c r="CD142" i="18" s="1"/>
  <c r="CD143" i="18" s="1"/>
  <c r="CD144" i="18" s="1"/>
  <c r="CD145" i="18" s="1"/>
  <c r="CD146" i="18" s="1"/>
  <c r="CD147" i="18" s="1"/>
  <c r="CD148" i="18" s="1"/>
  <c r="CD149" i="18" s="1"/>
  <c r="CD150" i="18" s="1"/>
  <c r="CD151" i="18" s="1"/>
  <c r="CD152" i="18" s="1"/>
  <c r="CD153" i="18" s="1"/>
  <c r="CD154" i="18" s="1"/>
  <c r="CD155" i="18" s="1"/>
  <c r="CD156" i="18" s="1"/>
  <c r="CD157" i="18" s="1"/>
  <c r="CD158" i="18" s="1"/>
  <c r="CD159" i="18" s="1"/>
  <c r="CD160" i="18" s="1"/>
  <c r="CD161" i="18" s="1"/>
  <c r="CD162" i="18" s="1"/>
  <c r="CD163" i="18" s="1"/>
  <c r="CD164" i="18" s="1"/>
  <c r="CD165" i="18" s="1"/>
  <c r="CD166" i="18" s="1"/>
  <c r="CD167" i="18" s="1"/>
  <c r="CD168" i="18" s="1"/>
  <c r="CD169" i="18" s="1"/>
  <c r="CD170" i="18" s="1"/>
  <c r="CD171" i="18" s="1"/>
  <c r="CD172" i="18" s="1"/>
  <c r="CD173" i="18" s="1"/>
  <c r="CD174" i="18" s="1"/>
  <c r="CD175" i="18" s="1"/>
  <c r="CD176" i="18" s="1"/>
  <c r="CD177" i="18" s="1"/>
  <c r="CD178" i="18" s="1"/>
  <c r="CD179" i="18" s="1"/>
  <c r="CD180" i="18" s="1"/>
  <c r="CD181" i="18" s="1"/>
  <c r="CD182" i="18" s="1"/>
  <c r="CD183" i="18" s="1"/>
  <c r="CD184" i="18" s="1"/>
  <c r="CD185" i="18" s="1"/>
  <c r="CD186" i="18" s="1"/>
  <c r="CD187" i="18" s="1"/>
  <c r="CD188" i="18" s="1"/>
  <c r="CD189" i="18" s="1"/>
  <c r="CD190" i="18" s="1"/>
  <c r="CD191" i="18" s="1"/>
  <c r="CD192" i="18" s="1"/>
  <c r="CD193" i="18" s="1"/>
  <c r="CD194" i="18" s="1"/>
  <c r="CD195" i="18" s="1"/>
  <c r="CD196" i="18" s="1"/>
  <c r="CD197" i="18" s="1"/>
  <c r="CD198" i="18" s="1"/>
  <c r="CD199" i="18" s="1"/>
  <c r="CD200" i="18" s="1"/>
  <c r="CD201" i="18" s="1"/>
  <c r="CD202" i="18" s="1"/>
  <c r="CD203" i="18" s="1"/>
  <c r="CD204" i="18" s="1"/>
  <c r="CD205" i="18" s="1"/>
  <c r="CD206" i="18" s="1"/>
  <c r="CD207" i="18" s="1"/>
  <c r="CD208" i="18" s="1"/>
  <c r="CD209" i="18" s="1"/>
  <c r="CD210" i="18" s="1"/>
  <c r="CD211" i="18" s="1"/>
  <c r="CD212" i="18" s="1"/>
  <c r="CD213" i="18" s="1"/>
  <c r="CD214" i="18" s="1"/>
  <c r="CD215" i="18" s="1"/>
  <c r="CD216" i="18" s="1"/>
  <c r="CD217" i="18" s="1"/>
  <c r="CD218" i="18" s="1"/>
  <c r="CD219" i="18" s="1"/>
  <c r="CD220" i="18" s="1"/>
  <c r="CD221" i="18" s="1"/>
  <c r="CD222" i="18" s="1"/>
  <c r="CD223" i="18" s="1"/>
  <c r="CD224" i="18" s="1"/>
  <c r="CD225" i="18" s="1"/>
  <c r="CD226" i="18" s="1"/>
  <c r="CD227" i="18" s="1"/>
  <c r="CD228" i="18" s="1"/>
  <c r="CD229" i="18" s="1"/>
  <c r="CD230" i="18" s="1"/>
  <c r="CD231" i="18" s="1"/>
  <c r="CD232" i="18" s="1"/>
  <c r="CD233" i="18" s="1"/>
  <c r="CD234" i="18" s="1"/>
  <c r="CD235" i="18" s="1"/>
  <c r="CD236" i="18" s="1"/>
  <c r="CD237" i="18" s="1"/>
  <c r="CD238" i="18" s="1"/>
  <c r="CD239" i="18" s="1"/>
  <c r="CD240" i="18" s="1"/>
  <c r="CD241" i="18" s="1"/>
  <c r="CD242" i="18" s="1"/>
  <c r="CD243" i="18" s="1"/>
  <c r="CD244" i="18" s="1"/>
  <c r="CD245" i="18" s="1"/>
  <c r="CD246" i="18" s="1"/>
  <c r="CD247" i="18" s="1"/>
  <c r="CD248" i="18" s="1"/>
  <c r="CD249" i="18" s="1"/>
  <c r="CD250" i="18" s="1"/>
  <c r="CD251" i="18" s="1"/>
  <c r="CD252" i="18" s="1"/>
  <c r="CD253" i="18" s="1"/>
  <c r="CD254" i="18" s="1"/>
  <c r="CD255" i="18" s="1"/>
  <c r="CD256" i="18" s="1"/>
  <c r="CD257" i="18" s="1"/>
  <c r="CD258" i="18" s="1"/>
  <c r="CD259" i="18" s="1"/>
  <c r="CD260" i="18" s="1"/>
  <c r="CD261" i="18" s="1"/>
  <c r="CD262" i="18" s="1"/>
  <c r="CD263" i="18" s="1"/>
  <c r="CD264" i="18" s="1"/>
  <c r="CD265" i="18" s="1"/>
  <c r="CD266" i="18" s="1"/>
  <c r="CD267" i="18" s="1"/>
  <c r="CD268" i="18" s="1"/>
  <c r="CD269" i="18" s="1"/>
  <c r="CD270" i="18" s="1"/>
  <c r="CD271" i="18" s="1"/>
  <c r="CD272" i="18" s="1"/>
  <c r="CD273" i="18" s="1"/>
  <c r="CD274" i="18" s="1"/>
  <c r="CD275" i="18" s="1"/>
  <c r="CD276" i="18" s="1"/>
  <c r="CD277" i="18" s="1"/>
  <c r="CD278" i="18" s="1"/>
  <c r="CD279" i="18" s="1"/>
  <c r="CD280" i="18" s="1"/>
  <c r="CD281" i="18" s="1"/>
  <c r="CD282" i="18" s="1"/>
  <c r="CD283" i="18" s="1"/>
  <c r="CD284" i="18" s="1"/>
  <c r="CD285" i="18" s="1"/>
  <c r="CD286" i="18" s="1"/>
  <c r="CD287" i="18" s="1"/>
  <c r="CD288" i="18" s="1"/>
  <c r="CD289" i="18" s="1"/>
  <c r="CD290" i="18" s="1"/>
  <c r="CD291" i="18" s="1"/>
  <c r="CD292" i="18" s="1"/>
  <c r="CD293" i="18" s="1"/>
  <c r="CD294" i="18" s="1"/>
  <c r="CD295" i="18" s="1"/>
  <c r="CD296" i="18" s="1"/>
  <c r="CD297" i="18" s="1"/>
  <c r="CD298" i="18" s="1"/>
  <c r="CD299" i="18" s="1"/>
  <c r="CD300" i="18" s="1"/>
  <c r="CD301" i="18" s="1"/>
  <c r="CD302" i="18" s="1"/>
  <c r="CD303" i="18" s="1"/>
  <c r="CD304" i="18" s="1"/>
  <c r="CD305" i="18" s="1"/>
  <c r="CD306" i="18" s="1"/>
  <c r="CD307" i="18" s="1"/>
  <c r="CD308" i="18" s="1"/>
  <c r="CD309" i="18" s="1"/>
  <c r="CD310" i="18" s="1"/>
  <c r="CD311" i="18" s="1"/>
  <c r="CD312" i="18" s="1"/>
  <c r="CD313" i="18" s="1"/>
  <c r="CD314" i="18" s="1"/>
  <c r="CD315" i="18" s="1"/>
  <c r="CD316" i="18" s="1"/>
  <c r="CD317" i="18" s="1"/>
  <c r="CD318" i="18" s="1"/>
  <c r="CD319" i="18" s="1"/>
  <c r="CD320" i="18" s="1"/>
  <c r="CD321" i="18" s="1"/>
  <c r="CD322" i="18" s="1"/>
  <c r="CD323" i="18" s="1"/>
  <c r="CD324" i="18" s="1"/>
  <c r="CD325" i="18" s="1"/>
  <c r="CD326" i="18" s="1"/>
  <c r="CD327" i="18" s="1"/>
  <c r="CD328" i="18" s="1"/>
  <c r="CD329" i="18" s="1"/>
  <c r="CD330" i="18" s="1"/>
  <c r="CD331" i="18" s="1"/>
  <c r="CD332" i="18" s="1"/>
  <c r="CD333" i="18" s="1"/>
  <c r="CD334" i="18" s="1"/>
  <c r="CD335" i="18" s="1"/>
  <c r="CD336" i="18" s="1"/>
  <c r="CD337" i="18" s="1"/>
  <c r="CD338" i="18" s="1"/>
  <c r="CD339" i="18" s="1"/>
  <c r="CD340" i="18" s="1"/>
  <c r="CD341" i="18" s="1"/>
  <c r="CD342" i="18" s="1"/>
  <c r="CD343" i="18" s="1"/>
  <c r="CD344" i="18" s="1"/>
  <c r="CD345" i="18" s="1"/>
  <c r="CD346" i="18" s="1"/>
  <c r="CD347" i="18" s="1"/>
  <c r="CD348" i="18" s="1"/>
  <c r="CD349" i="18" s="1"/>
  <c r="CD350" i="18" s="1"/>
  <c r="CD351" i="18" s="1"/>
  <c r="CD352" i="18" s="1"/>
  <c r="CD353" i="18" s="1"/>
  <c r="CD354" i="18" s="1"/>
  <c r="CD355" i="18" s="1"/>
  <c r="CD356" i="18" s="1"/>
  <c r="CD357" i="18" s="1"/>
  <c r="CD358" i="18" s="1"/>
  <c r="CD359" i="18" s="1"/>
  <c r="CD360" i="18" s="1"/>
  <c r="CD361" i="18" s="1"/>
  <c r="CD362" i="18" s="1"/>
  <c r="CD363" i="18" s="1"/>
  <c r="CD364" i="18" s="1"/>
  <c r="CD365" i="18" s="1"/>
  <c r="CD366" i="18" s="1"/>
  <c r="CD367" i="18" s="1"/>
  <c r="CD368" i="18" s="1"/>
  <c r="CD369" i="18" s="1"/>
  <c r="CD370" i="18" s="1"/>
  <c r="CD371" i="18" s="1"/>
  <c r="CD372" i="18" s="1"/>
  <c r="CD373" i="18" s="1"/>
  <c r="CD374" i="18" s="1"/>
  <c r="CD375" i="18" s="1"/>
  <c r="CD376" i="18" s="1"/>
  <c r="CD377" i="18" s="1"/>
  <c r="CD378" i="18" s="1"/>
  <c r="CD379" i="18" s="1"/>
  <c r="CD380" i="18" s="1"/>
  <c r="CD381" i="18" s="1"/>
  <c r="CD382" i="18" s="1"/>
  <c r="CD383" i="18" s="1"/>
  <c r="CD384" i="18" s="1"/>
  <c r="CD385" i="18" s="1"/>
  <c r="CD386" i="18" s="1"/>
  <c r="CD387" i="18" s="1"/>
  <c r="CD388" i="18" s="1"/>
  <c r="CD389" i="18" s="1"/>
  <c r="CD390" i="18" s="1"/>
  <c r="CD391" i="18" s="1"/>
  <c r="CD392" i="18" s="1"/>
  <c r="CD393" i="18" s="1"/>
  <c r="CD394" i="18" s="1"/>
  <c r="CD395" i="18" s="1"/>
  <c r="CD396" i="18" s="1"/>
  <c r="CD397" i="18" s="1"/>
  <c r="CD398" i="18" s="1"/>
  <c r="CD399" i="18" s="1"/>
  <c r="CD400" i="18" s="1"/>
  <c r="CD401" i="18" s="1"/>
  <c r="CD402" i="18" s="1"/>
  <c r="CD403" i="18" s="1"/>
  <c r="CD404" i="18" s="1"/>
  <c r="CD405" i="18" s="1"/>
  <c r="CD406" i="18" s="1"/>
  <c r="CD407" i="18" s="1"/>
  <c r="CD408" i="18" s="1"/>
  <c r="CD409" i="18" s="1"/>
  <c r="CD410" i="18" s="1"/>
  <c r="CD411" i="18" s="1"/>
  <c r="CD412" i="18" s="1"/>
  <c r="CD413" i="18" s="1"/>
  <c r="CD414" i="18" s="1"/>
  <c r="CD415" i="18" s="1"/>
  <c r="CD416" i="18" s="1"/>
  <c r="CD417" i="18" s="1"/>
  <c r="CD418" i="18" s="1"/>
  <c r="CD419" i="18" s="1"/>
  <c r="CD420" i="18" s="1"/>
  <c r="CD421" i="18" s="1"/>
  <c r="CD422" i="18" s="1"/>
  <c r="CD423" i="18" s="1"/>
  <c r="CD424" i="18" s="1"/>
  <c r="AW41" i="18"/>
  <c r="AK41" i="18"/>
  <c r="CK204" i="18" l="1"/>
  <c r="BB198" i="18"/>
  <c r="BA198" i="18" s="1"/>
  <c r="BD198" i="18"/>
  <c r="BC198" i="18" s="1"/>
  <c r="AP94" i="18"/>
  <c r="AO94" i="18" s="1"/>
  <c r="CI143" i="18"/>
  <c r="AR94" i="18"/>
  <c r="AQ94" i="18" s="1"/>
  <c r="CG91" i="18" s="1"/>
  <c r="AL89" i="18"/>
  <c r="AK89" i="18" s="1"/>
  <c r="CF86" i="18" s="1"/>
  <c r="CF85" i="18"/>
  <c r="C289" i="18"/>
  <c r="E289" i="18"/>
  <c r="F289" i="18"/>
  <c r="H289" i="18"/>
  <c r="J289" i="18"/>
  <c r="C290" i="18"/>
  <c r="E290" i="18"/>
  <c r="F290" i="18"/>
  <c r="H290" i="18"/>
  <c r="J290" i="18"/>
  <c r="C291" i="18"/>
  <c r="E291" i="18"/>
  <c r="F291" i="18"/>
  <c r="H291" i="18"/>
  <c r="J291" i="18"/>
  <c r="C292" i="18"/>
  <c r="E292" i="18"/>
  <c r="F292" i="18"/>
  <c r="H292" i="18"/>
  <c r="J292" i="18"/>
  <c r="C293" i="18"/>
  <c r="E293" i="18"/>
  <c r="F293" i="18"/>
  <c r="H293" i="18"/>
  <c r="J293" i="18"/>
  <c r="C294" i="18"/>
  <c r="E294" i="18"/>
  <c r="F294" i="18"/>
  <c r="H294" i="18"/>
  <c r="J294" i="18"/>
  <c r="C295" i="18"/>
  <c r="E295" i="18"/>
  <c r="F295" i="18"/>
  <c r="H295" i="18"/>
  <c r="J295" i="18"/>
  <c r="C296" i="18"/>
  <c r="E296" i="18"/>
  <c r="F296" i="18"/>
  <c r="H296" i="18"/>
  <c r="J296" i="18"/>
  <c r="C297" i="18"/>
  <c r="E297" i="18"/>
  <c r="F297" i="18"/>
  <c r="H297" i="18"/>
  <c r="J297" i="18"/>
  <c r="C298" i="18"/>
  <c r="E298" i="18"/>
  <c r="F298" i="18"/>
  <c r="H298" i="18"/>
  <c r="J298" i="18"/>
  <c r="C299" i="18"/>
  <c r="E299" i="18"/>
  <c r="F299" i="18"/>
  <c r="H299" i="18"/>
  <c r="J299" i="18"/>
  <c r="C300" i="18"/>
  <c r="E300" i="18"/>
  <c r="F300" i="18"/>
  <c r="H300" i="18"/>
  <c r="J300" i="18"/>
  <c r="C301" i="18"/>
  <c r="E301" i="18"/>
  <c r="F301" i="18"/>
  <c r="H301" i="18"/>
  <c r="J301" i="18"/>
  <c r="C302" i="18"/>
  <c r="E302" i="18"/>
  <c r="F302" i="18"/>
  <c r="H302" i="18"/>
  <c r="J302" i="18"/>
  <c r="C303" i="18"/>
  <c r="E303" i="18"/>
  <c r="F303" i="18"/>
  <c r="H303" i="18"/>
  <c r="J303" i="18"/>
  <c r="C304" i="18"/>
  <c r="E304" i="18"/>
  <c r="F304" i="18"/>
  <c r="H304" i="18"/>
  <c r="J304" i="18"/>
  <c r="C305" i="18"/>
  <c r="E305" i="18"/>
  <c r="F305" i="18"/>
  <c r="H305" i="18"/>
  <c r="J305" i="18"/>
  <c r="C306" i="18"/>
  <c r="E306" i="18"/>
  <c r="F306" i="18"/>
  <c r="H306" i="18"/>
  <c r="J306" i="18"/>
  <c r="C307" i="18"/>
  <c r="E307" i="18"/>
  <c r="F307" i="18"/>
  <c r="H307" i="18"/>
  <c r="J307" i="18"/>
  <c r="C308" i="18"/>
  <c r="E308" i="18"/>
  <c r="F308" i="18"/>
  <c r="H308" i="18"/>
  <c r="J308" i="18"/>
  <c r="C309" i="18"/>
  <c r="E309" i="18"/>
  <c r="F309" i="18"/>
  <c r="H309" i="18"/>
  <c r="J309" i="18"/>
  <c r="C310" i="18"/>
  <c r="E310" i="18"/>
  <c r="F310" i="18"/>
  <c r="H310" i="18"/>
  <c r="J310" i="18"/>
  <c r="C311" i="18"/>
  <c r="E311" i="18"/>
  <c r="F311" i="18"/>
  <c r="H311" i="18"/>
  <c r="J311" i="18"/>
  <c r="C312" i="18"/>
  <c r="E312" i="18"/>
  <c r="F312" i="18"/>
  <c r="H312" i="18"/>
  <c r="J312" i="18"/>
  <c r="C313" i="18"/>
  <c r="E313" i="18"/>
  <c r="F313" i="18"/>
  <c r="H313" i="18"/>
  <c r="J313" i="18"/>
  <c r="C314" i="18"/>
  <c r="E314" i="18"/>
  <c r="F314" i="18"/>
  <c r="H314" i="18"/>
  <c r="J314" i="18"/>
  <c r="C315" i="18"/>
  <c r="E315" i="18"/>
  <c r="F315" i="18"/>
  <c r="H315" i="18"/>
  <c r="J315" i="18"/>
  <c r="C316" i="18"/>
  <c r="E316" i="18"/>
  <c r="F316" i="18"/>
  <c r="H316" i="18"/>
  <c r="J316" i="18"/>
  <c r="C317" i="18"/>
  <c r="E317" i="18"/>
  <c r="F317" i="18"/>
  <c r="H317" i="18"/>
  <c r="J317" i="18"/>
  <c r="C318" i="18"/>
  <c r="E318" i="18"/>
  <c r="F318" i="18"/>
  <c r="H318" i="18"/>
  <c r="J318" i="18"/>
  <c r="C319" i="18"/>
  <c r="E319" i="18"/>
  <c r="F319" i="18"/>
  <c r="H319" i="18"/>
  <c r="J319" i="18"/>
  <c r="C320" i="18"/>
  <c r="E320" i="18"/>
  <c r="F320" i="18"/>
  <c r="H320" i="18"/>
  <c r="J320" i="18"/>
  <c r="C321" i="18"/>
  <c r="E321" i="18"/>
  <c r="F321" i="18"/>
  <c r="H321" i="18"/>
  <c r="J321" i="18"/>
  <c r="C322" i="18"/>
  <c r="E322" i="18"/>
  <c r="F322" i="18"/>
  <c r="H322" i="18"/>
  <c r="J322" i="18"/>
  <c r="C323" i="18"/>
  <c r="E323" i="18"/>
  <c r="F323" i="18"/>
  <c r="H323" i="18"/>
  <c r="J323" i="18"/>
  <c r="C324" i="18"/>
  <c r="E324" i="18"/>
  <c r="F324" i="18"/>
  <c r="H324" i="18"/>
  <c r="J324" i="18"/>
  <c r="C325" i="18"/>
  <c r="E325" i="18"/>
  <c r="F325" i="18"/>
  <c r="H325" i="18"/>
  <c r="J325" i="18"/>
  <c r="C326" i="18"/>
  <c r="E326" i="18"/>
  <c r="F326" i="18"/>
  <c r="H326" i="18"/>
  <c r="J326" i="18"/>
  <c r="C327" i="18"/>
  <c r="E327" i="18"/>
  <c r="F327" i="18"/>
  <c r="H327" i="18"/>
  <c r="J327" i="18"/>
  <c r="C328" i="18"/>
  <c r="E328" i="18"/>
  <c r="F328" i="18"/>
  <c r="H328" i="18"/>
  <c r="J328" i="18"/>
  <c r="C329" i="18"/>
  <c r="E329" i="18"/>
  <c r="F329" i="18"/>
  <c r="H329" i="18"/>
  <c r="J329" i="18"/>
  <c r="C330" i="18"/>
  <c r="E330" i="18"/>
  <c r="F330" i="18"/>
  <c r="H330" i="18"/>
  <c r="J330" i="18"/>
  <c r="C331" i="18"/>
  <c r="E331" i="18"/>
  <c r="F331" i="18"/>
  <c r="H331" i="18"/>
  <c r="J331" i="18"/>
  <c r="CK205" i="18" l="1"/>
  <c r="BB199" i="18"/>
  <c r="BA199" i="18" s="1"/>
  <c r="BD199" i="18"/>
  <c r="BC199" i="18" s="1"/>
  <c r="CJ184" i="18"/>
  <c r="AP95" i="18"/>
  <c r="AO95" i="18" s="1"/>
  <c r="CI144" i="18"/>
  <c r="M64" i="18"/>
  <c r="Q64" i="18"/>
  <c r="U64" i="18"/>
  <c r="U63" i="18"/>
  <c r="M63" i="18"/>
  <c r="Q63" i="18"/>
  <c r="R63" i="18" s="1"/>
  <c r="U62" i="18"/>
  <c r="Q62" i="18"/>
  <c r="M62" i="18"/>
  <c r="Q61" i="18"/>
  <c r="R61" i="18" s="1"/>
  <c r="M61" i="18"/>
  <c r="U61" i="18"/>
  <c r="M60" i="18"/>
  <c r="Q60" i="18"/>
  <c r="R60" i="18" s="1"/>
  <c r="U60" i="18"/>
  <c r="AR95" i="18"/>
  <c r="AQ95" i="18" s="1"/>
  <c r="CG92" i="18" s="1"/>
  <c r="U59" i="18"/>
  <c r="Q59" i="18"/>
  <c r="M59" i="18"/>
  <c r="R64" i="18" l="1"/>
  <c r="R65" i="18"/>
  <c r="R62" i="18"/>
  <c r="Z60" i="18"/>
  <c r="N60" i="18"/>
  <c r="Z62" i="18"/>
  <c r="N62" i="18"/>
  <c r="Z63" i="18"/>
  <c r="N63" i="18"/>
  <c r="Z64" i="18"/>
  <c r="N64" i="18"/>
  <c r="N65" i="18"/>
  <c r="Z59" i="18"/>
  <c r="Z61" i="18"/>
  <c r="N61" i="18"/>
  <c r="CK206" i="18"/>
  <c r="BB200" i="18"/>
  <c r="BA200" i="18" s="1"/>
  <c r="BD200" i="18"/>
  <c r="BC200" i="18" s="1"/>
  <c r="CJ185" i="18"/>
  <c r="AP96" i="18"/>
  <c r="AO96" i="18" s="1"/>
  <c r="CI145" i="18"/>
  <c r="AR96" i="18"/>
  <c r="AQ96" i="18" s="1"/>
  <c r="CG93" i="18" s="1"/>
  <c r="CK207" i="18" l="1"/>
  <c r="BB201" i="18"/>
  <c r="BA201" i="18" s="1"/>
  <c r="BD201" i="18"/>
  <c r="BC201" i="18" s="1"/>
  <c r="CJ187" i="18"/>
  <c r="CJ186" i="18"/>
  <c r="AP97" i="18"/>
  <c r="AO97" i="18" s="1"/>
  <c r="CI146" i="18"/>
  <c r="AR97" i="18"/>
  <c r="AQ97" i="18" s="1"/>
  <c r="CG94" i="18" s="1"/>
  <c r="F121" i="18"/>
  <c r="F119" i="18"/>
  <c r="F155" i="18"/>
  <c r="CK208" i="18" l="1"/>
  <c r="BB202" i="18"/>
  <c r="BA202" i="18" s="1"/>
  <c r="BD202" i="18"/>
  <c r="BC202" i="18" s="1"/>
  <c r="AP98" i="18"/>
  <c r="AO98" i="18" s="1"/>
  <c r="CI147" i="18"/>
  <c r="AR98" i="18"/>
  <c r="AQ98" i="18" s="1"/>
  <c r="CG95" i="18" s="1"/>
  <c r="F199" i="18"/>
  <c r="CK209" i="18" l="1"/>
  <c r="BB203" i="18"/>
  <c r="BA203" i="18" s="1"/>
  <c r="BD203" i="18"/>
  <c r="BC203" i="18" s="1"/>
  <c r="CJ188" i="18"/>
  <c r="AP99" i="18"/>
  <c r="AO99" i="18" s="1"/>
  <c r="CI148" i="18"/>
  <c r="AR99" i="18"/>
  <c r="AQ99" i="18" s="1"/>
  <c r="CG96" i="18" s="1"/>
  <c r="V17" i="18"/>
  <c r="V18" i="18" s="1"/>
  <c r="V19" i="18" s="1"/>
  <c r="F104" i="18"/>
  <c r="F64" i="18"/>
  <c r="E195" i="18"/>
  <c r="E196" i="18"/>
  <c r="E197" i="18"/>
  <c r="E198" i="18"/>
  <c r="E199" i="18"/>
  <c r="E200" i="18"/>
  <c r="E201" i="18"/>
  <c r="E202" i="18"/>
  <c r="E203" i="18"/>
  <c r="E204" i="18"/>
  <c r="E205" i="18"/>
  <c r="E206" i="18"/>
  <c r="E207" i="18"/>
  <c r="E208" i="18"/>
  <c r="E209" i="18"/>
  <c r="E210" i="18"/>
  <c r="E211" i="18"/>
  <c r="E212" i="18"/>
  <c r="E213" i="18"/>
  <c r="E214" i="18"/>
  <c r="E215" i="18"/>
  <c r="E216" i="18"/>
  <c r="E217" i="18"/>
  <c r="E218" i="18"/>
  <c r="E219" i="18"/>
  <c r="E220" i="18"/>
  <c r="E221" i="18"/>
  <c r="E222" i="18"/>
  <c r="E223" i="18"/>
  <c r="E224" i="18"/>
  <c r="E225" i="18"/>
  <c r="E226" i="18"/>
  <c r="E227" i="18"/>
  <c r="E228" i="18"/>
  <c r="E229" i="18"/>
  <c r="E230" i="18"/>
  <c r="E231" i="18"/>
  <c r="E232" i="18"/>
  <c r="E233" i="18"/>
  <c r="E234" i="18"/>
  <c r="E235" i="18"/>
  <c r="E236" i="18"/>
  <c r="E237" i="18"/>
  <c r="E238" i="18"/>
  <c r="E239" i="18"/>
  <c r="E240" i="18"/>
  <c r="E241" i="18"/>
  <c r="E242" i="18"/>
  <c r="E243" i="18"/>
  <c r="E244" i="18"/>
  <c r="E245" i="18"/>
  <c r="E246" i="18"/>
  <c r="E247" i="18"/>
  <c r="E248" i="18"/>
  <c r="E249" i="18"/>
  <c r="E250" i="18"/>
  <c r="E251" i="18"/>
  <c r="E252" i="18"/>
  <c r="E253" i="18"/>
  <c r="E254" i="18"/>
  <c r="E255" i="18"/>
  <c r="E256" i="18"/>
  <c r="E257" i="18"/>
  <c r="E258" i="18"/>
  <c r="E259" i="18"/>
  <c r="E260" i="18"/>
  <c r="E261" i="18"/>
  <c r="E262" i="18"/>
  <c r="E263" i="18"/>
  <c r="E264" i="18"/>
  <c r="E265" i="18"/>
  <c r="E266" i="18"/>
  <c r="E267" i="18"/>
  <c r="E268" i="18"/>
  <c r="E269" i="18"/>
  <c r="E270" i="18"/>
  <c r="E271" i="18"/>
  <c r="E272" i="18"/>
  <c r="E273" i="18"/>
  <c r="E274" i="18"/>
  <c r="E275" i="18"/>
  <c r="E276" i="18"/>
  <c r="E277" i="18"/>
  <c r="E278" i="18"/>
  <c r="E279" i="18"/>
  <c r="E280" i="18"/>
  <c r="E281" i="18"/>
  <c r="E282" i="18"/>
  <c r="E283" i="18"/>
  <c r="E284" i="18"/>
  <c r="E285" i="18"/>
  <c r="E286" i="18"/>
  <c r="E287" i="18"/>
  <c r="E288" i="18"/>
  <c r="E193" i="18"/>
  <c r="E194" i="18"/>
  <c r="CK210" i="18" l="1"/>
  <c r="BD204" i="18"/>
  <c r="BC204" i="18" s="1"/>
  <c r="BB204" i="18"/>
  <c r="BA204" i="18" s="1"/>
  <c r="CJ189" i="18"/>
  <c r="AP100" i="18"/>
  <c r="AO100" i="18" s="1"/>
  <c r="CI149" i="18"/>
  <c r="AR100" i="18"/>
  <c r="AQ100" i="18" s="1"/>
  <c r="CG97" i="18" s="1"/>
  <c r="F130" i="18"/>
  <c r="CK211" i="18" l="1"/>
  <c r="BJ230" i="18"/>
  <c r="BI230" i="18" s="1"/>
  <c r="BH230" i="18"/>
  <c r="BG230" i="18" s="1"/>
  <c r="BD205" i="18"/>
  <c r="BC205" i="18" s="1"/>
  <c r="BB205" i="18"/>
  <c r="BA205" i="18" s="1"/>
  <c r="CJ190" i="18"/>
  <c r="AP101" i="18"/>
  <c r="AO101" i="18" s="1"/>
  <c r="CI150" i="18"/>
  <c r="AR101" i="18"/>
  <c r="AQ101" i="18" s="1"/>
  <c r="CG98" i="18" s="1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4" i="18"/>
  <c r="J95" i="18"/>
  <c r="J96" i="18"/>
  <c r="J97" i="18"/>
  <c r="J98" i="18"/>
  <c r="J99" i="18"/>
  <c r="J100" i="18"/>
  <c r="J101" i="18"/>
  <c r="J102" i="18"/>
  <c r="J103" i="18"/>
  <c r="J104" i="18"/>
  <c r="J105" i="18"/>
  <c r="J106" i="18"/>
  <c r="J107" i="18"/>
  <c r="J108" i="18"/>
  <c r="J109" i="18"/>
  <c r="J110" i="18"/>
  <c r="J111" i="18"/>
  <c r="J112" i="18"/>
  <c r="J113" i="18"/>
  <c r="J114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0" i="18"/>
  <c r="J131" i="18"/>
  <c r="J132" i="18"/>
  <c r="J133" i="18"/>
  <c r="J134" i="18"/>
  <c r="J135" i="18"/>
  <c r="J136" i="18"/>
  <c r="J137" i="18"/>
  <c r="J138" i="18"/>
  <c r="J139" i="18"/>
  <c r="J140" i="18"/>
  <c r="J141" i="18"/>
  <c r="J142" i="18"/>
  <c r="J143" i="18"/>
  <c r="J144" i="18"/>
  <c r="J145" i="18"/>
  <c r="J146" i="18"/>
  <c r="J147" i="18"/>
  <c r="J148" i="18"/>
  <c r="J149" i="18"/>
  <c r="J150" i="18"/>
  <c r="J151" i="18"/>
  <c r="J152" i="18"/>
  <c r="J153" i="18"/>
  <c r="J154" i="18"/>
  <c r="J155" i="18"/>
  <c r="J156" i="18"/>
  <c r="J157" i="18"/>
  <c r="J158" i="18"/>
  <c r="J159" i="18"/>
  <c r="J160" i="18"/>
  <c r="J161" i="18"/>
  <c r="J162" i="18"/>
  <c r="J163" i="18"/>
  <c r="J164" i="18"/>
  <c r="J165" i="18"/>
  <c r="J166" i="18"/>
  <c r="J167" i="18"/>
  <c r="J168" i="18"/>
  <c r="J169" i="18"/>
  <c r="J170" i="18"/>
  <c r="J171" i="18"/>
  <c r="J172" i="18"/>
  <c r="J173" i="18"/>
  <c r="J174" i="18"/>
  <c r="J175" i="18"/>
  <c r="J176" i="18"/>
  <c r="J177" i="18"/>
  <c r="J178" i="18"/>
  <c r="J179" i="18"/>
  <c r="J180" i="18"/>
  <c r="J181" i="18"/>
  <c r="J182" i="18"/>
  <c r="J183" i="18"/>
  <c r="J184" i="18"/>
  <c r="J185" i="18"/>
  <c r="J186" i="18"/>
  <c r="J187" i="18"/>
  <c r="J188" i="18"/>
  <c r="J189" i="18"/>
  <c r="J190" i="18"/>
  <c r="J191" i="18"/>
  <c r="J192" i="18"/>
  <c r="J193" i="18"/>
  <c r="J194" i="18"/>
  <c r="J195" i="18"/>
  <c r="J196" i="18"/>
  <c r="J197" i="18"/>
  <c r="J198" i="18"/>
  <c r="J199" i="18"/>
  <c r="J200" i="18"/>
  <c r="J201" i="18"/>
  <c r="J202" i="18"/>
  <c r="J203" i="18"/>
  <c r="J204" i="18"/>
  <c r="J205" i="18"/>
  <c r="J206" i="18"/>
  <c r="J207" i="18"/>
  <c r="J208" i="18"/>
  <c r="J209" i="18"/>
  <c r="J210" i="18"/>
  <c r="J211" i="18"/>
  <c r="J212" i="18"/>
  <c r="J213" i="18"/>
  <c r="J214" i="18"/>
  <c r="J215" i="18"/>
  <c r="J216" i="18"/>
  <c r="J217" i="18"/>
  <c r="J218" i="18"/>
  <c r="J219" i="18"/>
  <c r="J220" i="18"/>
  <c r="J221" i="18"/>
  <c r="J222" i="18"/>
  <c r="J223" i="18"/>
  <c r="J224" i="18"/>
  <c r="J225" i="18"/>
  <c r="J226" i="18"/>
  <c r="J227" i="18"/>
  <c r="J228" i="18"/>
  <c r="J229" i="18"/>
  <c r="J230" i="18"/>
  <c r="J231" i="18"/>
  <c r="J232" i="18"/>
  <c r="J233" i="18"/>
  <c r="J234" i="18"/>
  <c r="J235" i="18"/>
  <c r="J236" i="18"/>
  <c r="J237" i="18"/>
  <c r="J238" i="18"/>
  <c r="J239" i="18"/>
  <c r="J240" i="18"/>
  <c r="J241" i="18"/>
  <c r="J242" i="18"/>
  <c r="J243" i="18"/>
  <c r="J244" i="18"/>
  <c r="J245" i="18"/>
  <c r="J246" i="18"/>
  <c r="J247" i="18"/>
  <c r="J248" i="18"/>
  <c r="J249" i="18"/>
  <c r="J250" i="18"/>
  <c r="J251" i="18"/>
  <c r="J252" i="18"/>
  <c r="J253" i="18"/>
  <c r="J254" i="18"/>
  <c r="J255" i="18"/>
  <c r="J256" i="18"/>
  <c r="J257" i="18"/>
  <c r="J258" i="18"/>
  <c r="J259" i="18"/>
  <c r="J260" i="18"/>
  <c r="J261" i="18"/>
  <c r="J262" i="18"/>
  <c r="J263" i="18"/>
  <c r="J264" i="18"/>
  <c r="J265" i="18"/>
  <c r="J266" i="18"/>
  <c r="J267" i="18"/>
  <c r="J268" i="18"/>
  <c r="J269" i="18"/>
  <c r="J270" i="18"/>
  <c r="J271" i="18"/>
  <c r="J272" i="18"/>
  <c r="J273" i="18"/>
  <c r="J274" i="18"/>
  <c r="J275" i="18"/>
  <c r="J276" i="18"/>
  <c r="J277" i="18"/>
  <c r="J278" i="18"/>
  <c r="J279" i="18"/>
  <c r="J280" i="18"/>
  <c r="J281" i="18"/>
  <c r="J282" i="18"/>
  <c r="J283" i="18"/>
  <c r="J284" i="18"/>
  <c r="J285" i="18"/>
  <c r="J286" i="18"/>
  <c r="J287" i="18"/>
  <c r="J288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E138" i="18"/>
  <c r="E139" i="18"/>
  <c r="E140" i="18"/>
  <c r="E141" i="18"/>
  <c r="E142" i="18"/>
  <c r="E143" i="18"/>
  <c r="E144" i="18"/>
  <c r="E145" i="18"/>
  <c r="E146" i="18"/>
  <c r="E147" i="18"/>
  <c r="E148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68" i="18"/>
  <c r="E169" i="18"/>
  <c r="E170" i="18"/>
  <c r="E171" i="18"/>
  <c r="E172" i="18"/>
  <c r="E173" i="18"/>
  <c r="E174" i="18"/>
  <c r="E175" i="18"/>
  <c r="E176" i="18"/>
  <c r="E177" i="18"/>
  <c r="E178" i="18"/>
  <c r="E179" i="18"/>
  <c r="E180" i="18"/>
  <c r="E181" i="18"/>
  <c r="E182" i="18"/>
  <c r="E183" i="18"/>
  <c r="E184" i="18"/>
  <c r="E185" i="18"/>
  <c r="E186" i="18"/>
  <c r="E187" i="18"/>
  <c r="E188" i="18"/>
  <c r="E189" i="18"/>
  <c r="E190" i="18"/>
  <c r="E191" i="18"/>
  <c r="E192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20" i="18"/>
  <c r="F122" i="18"/>
  <c r="F123" i="18"/>
  <c r="F124" i="18"/>
  <c r="F125" i="18"/>
  <c r="F126" i="18"/>
  <c r="F127" i="18"/>
  <c r="F128" i="18"/>
  <c r="F129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6" i="18"/>
  <c r="F157" i="18"/>
  <c r="F158" i="18"/>
  <c r="F159" i="18"/>
  <c r="F160" i="18"/>
  <c r="F161" i="18"/>
  <c r="F162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2" i="18"/>
  <c r="F193" i="18"/>
  <c r="F194" i="18"/>
  <c r="F195" i="18"/>
  <c r="F196" i="18"/>
  <c r="F197" i="18"/>
  <c r="F198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/>
  <c r="F232" i="18"/>
  <c r="F233" i="18"/>
  <c r="F234" i="18"/>
  <c r="F235" i="18"/>
  <c r="F236" i="18"/>
  <c r="F237" i="18"/>
  <c r="F238" i="18"/>
  <c r="F239" i="18"/>
  <c r="F240" i="18"/>
  <c r="F241" i="18"/>
  <c r="F242" i="18"/>
  <c r="F243" i="18"/>
  <c r="F244" i="18"/>
  <c r="F245" i="18"/>
  <c r="F246" i="18"/>
  <c r="F247" i="18"/>
  <c r="F248" i="18"/>
  <c r="F249" i="18"/>
  <c r="F250" i="18"/>
  <c r="F251" i="18"/>
  <c r="F252" i="18"/>
  <c r="F253" i="18"/>
  <c r="F254" i="18"/>
  <c r="F255" i="18"/>
  <c r="F256" i="18"/>
  <c r="F257" i="18"/>
  <c r="F258" i="18"/>
  <c r="F259" i="18"/>
  <c r="F260" i="18"/>
  <c r="F261" i="18"/>
  <c r="F262" i="18"/>
  <c r="F263" i="18"/>
  <c r="F264" i="18"/>
  <c r="F265" i="18"/>
  <c r="F266" i="18"/>
  <c r="F267" i="18"/>
  <c r="F268" i="18"/>
  <c r="F269" i="18"/>
  <c r="F270" i="18"/>
  <c r="F271" i="18"/>
  <c r="F272" i="18"/>
  <c r="F273" i="18"/>
  <c r="F274" i="18"/>
  <c r="F275" i="18"/>
  <c r="F276" i="18"/>
  <c r="F277" i="18"/>
  <c r="F278" i="18"/>
  <c r="F279" i="18"/>
  <c r="F280" i="18"/>
  <c r="F281" i="18"/>
  <c r="F282" i="18"/>
  <c r="F283" i="18"/>
  <c r="F284" i="18"/>
  <c r="F285" i="18"/>
  <c r="F286" i="18"/>
  <c r="F287" i="18"/>
  <c r="F288" i="18"/>
  <c r="CK212" i="18" l="1"/>
  <c r="BJ231" i="18"/>
  <c r="BI231" i="18" s="1"/>
  <c r="BH231" i="18"/>
  <c r="BG231" i="18" s="1"/>
  <c r="BD206" i="18"/>
  <c r="BC206" i="18" s="1"/>
  <c r="BB206" i="18"/>
  <c r="BA206" i="18" s="1"/>
  <c r="CJ191" i="18"/>
  <c r="AP102" i="18"/>
  <c r="AO102" i="18" s="1"/>
  <c r="CI151" i="18"/>
  <c r="AR102" i="18"/>
  <c r="AQ102" i="18" s="1"/>
  <c r="CG99" i="18" s="1"/>
  <c r="U58" i="18"/>
  <c r="U55" i="18"/>
  <c r="U51" i="18"/>
  <c r="U57" i="18"/>
  <c r="U56" i="18"/>
  <c r="U54" i="18"/>
  <c r="U53" i="18"/>
  <c r="U52" i="18"/>
  <c r="U50" i="18"/>
  <c r="U20" i="18"/>
  <c r="V20" i="18" s="1"/>
  <c r="U45" i="18"/>
  <c r="U21" i="18"/>
  <c r="U33" i="18"/>
  <c r="U48" i="18"/>
  <c r="U27" i="18"/>
  <c r="U24" i="18"/>
  <c r="U46" i="18"/>
  <c r="U43" i="18"/>
  <c r="U39" i="18"/>
  <c r="U36" i="18"/>
  <c r="U28" i="18"/>
  <c r="U25" i="18"/>
  <c r="U41" i="18"/>
  <c r="U38" i="18"/>
  <c r="U30" i="18"/>
  <c r="U26" i="18"/>
  <c r="U23" i="18"/>
  <c r="U49" i="18"/>
  <c r="U42" i="18"/>
  <c r="U35" i="18"/>
  <c r="U31" i="18"/>
  <c r="U47" i="18"/>
  <c r="U40" i="18"/>
  <c r="U37" i="18"/>
  <c r="U34" i="18"/>
  <c r="U32" i="18"/>
  <c r="U29" i="18"/>
  <c r="U22" i="18"/>
  <c r="CK213" i="18" l="1"/>
  <c r="BD207" i="18"/>
  <c r="BC207" i="18" s="1"/>
  <c r="BB207" i="18"/>
  <c r="BA207" i="18" s="1"/>
  <c r="CJ192" i="18"/>
  <c r="AP103" i="18"/>
  <c r="AO103" i="18" s="1"/>
  <c r="CI152" i="18"/>
  <c r="CI153" i="18"/>
  <c r="AR103" i="18"/>
  <c r="AQ103" i="18" s="1"/>
  <c r="CG100" i="18" s="1"/>
  <c r="V21" i="18"/>
  <c r="V22" i="18" s="1"/>
  <c r="V23" i="18" s="1"/>
  <c r="V24" i="18" s="1"/>
  <c r="V25" i="18" s="1"/>
  <c r="V26" i="18" s="1"/>
  <c r="V27" i="18" s="1"/>
  <c r="V28" i="18" s="1"/>
  <c r="V29" i="18" s="1"/>
  <c r="V30" i="18" s="1"/>
  <c r="V31" i="18" s="1"/>
  <c r="V32" i="18" s="1"/>
  <c r="V33" i="18" s="1"/>
  <c r="V34" i="18" s="1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M18" i="18"/>
  <c r="H155" i="18"/>
  <c r="H156" i="18"/>
  <c r="H157" i="18"/>
  <c r="H158" i="18"/>
  <c r="H159" i="18"/>
  <c r="H160" i="18"/>
  <c r="H161" i="18"/>
  <c r="H162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226" i="18"/>
  <c r="H227" i="18"/>
  <c r="H228" i="18"/>
  <c r="H229" i="18"/>
  <c r="H230" i="18"/>
  <c r="H231" i="18"/>
  <c r="H232" i="18"/>
  <c r="H233" i="18"/>
  <c r="H234" i="18"/>
  <c r="H235" i="18"/>
  <c r="H236" i="18"/>
  <c r="H237" i="18"/>
  <c r="H238" i="18"/>
  <c r="H239" i="18"/>
  <c r="H240" i="18"/>
  <c r="H241" i="18"/>
  <c r="H242" i="18"/>
  <c r="H243" i="18"/>
  <c r="H244" i="18"/>
  <c r="H245" i="18"/>
  <c r="H246" i="18"/>
  <c r="H247" i="18"/>
  <c r="H248" i="18"/>
  <c r="H249" i="18"/>
  <c r="H250" i="18"/>
  <c r="H251" i="18"/>
  <c r="H252" i="18"/>
  <c r="H253" i="18"/>
  <c r="H254" i="18"/>
  <c r="H255" i="18"/>
  <c r="H256" i="18"/>
  <c r="H257" i="18"/>
  <c r="H258" i="18"/>
  <c r="H259" i="18"/>
  <c r="H260" i="18"/>
  <c r="H261" i="18"/>
  <c r="H262" i="18"/>
  <c r="H263" i="18"/>
  <c r="H264" i="18"/>
  <c r="H265" i="18"/>
  <c r="H266" i="18"/>
  <c r="H267" i="18"/>
  <c r="H268" i="18"/>
  <c r="H269" i="18"/>
  <c r="H270" i="18"/>
  <c r="H271" i="18"/>
  <c r="H272" i="18"/>
  <c r="H273" i="18"/>
  <c r="H274" i="18"/>
  <c r="H275" i="18"/>
  <c r="H276" i="18"/>
  <c r="H277" i="18"/>
  <c r="H278" i="18"/>
  <c r="H279" i="18"/>
  <c r="H280" i="18"/>
  <c r="H281" i="18"/>
  <c r="H282" i="18"/>
  <c r="H283" i="18"/>
  <c r="H284" i="18"/>
  <c r="H285" i="18"/>
  <c r="H286" i="18"/>
  <c r="H287" i="18"/>
  <c r="H288" i="18"/>
  <c r="H154" i="18"/>
  <c r="Z18" i="18" l="1"/>
  <c r="N18" i="18"/>
  <c r="Q40" i="18"/>
  <c r="Q42" i="18"/>
  <c r="R42" i="18" s="1"/>
  <c r="Q41" i="18"/>
  <c r="CK214" i="18"/>
  <c r="CJ193" i="18"/>
  <c r="AP104" i="18"/>
  <c r="AO104" i="18" s="1"/>
  <c r="CI154" i="18"/>
  <c r="AR104" i="18"/>
  <c r="AQ104" i="18" s="1"/>
  <c r="CG101" i="18" s="1"/>
  <c r="Q55" i="18"/>
  <c r="Q54" i="18"/>
  <c r="R54" i="18" s="1"/>
  <c r="Q58" i="18"/>
  <c r="Q57" i="18"/>
  <c r="Q56" i="18"/>
  <c r="R56" i="18" s="1"/>
  <c r="Q53" i="18"/>
  <c r="R53" i="18" s="1"/>
  <c r="Q52" i="18"/>
  <c r="Q51" i="18"/>
  <c r="Q50" i="18"/>
  <c r="R50" i="18" s="1"/>
  <c r="Q48" i="18"/>
  <c r="R48" i="18" s="1"/>
  <c r="Q49" i="18"/>
  <c r="Q47" i="18"/>
  <c r="Q46" i="18"/>
  <c r="R46" i="18" s="1"/>
  <c r="V35" i="18"/>
  <c r="Q45" i="18"/>
  <c r="S17" i="18"/>
  <c r="Q44" i="18"/>
  <c r="Q43" i="18"/>
  <c r="R43" i="18" s="1"/>
  <c r="Q39" i="18"/>
  <c r="Q22" i="18"/>
  <c r="Q23" i="18"/>
  <c r="R23" i="18" s="1"/>
  <c r="Q24" i="18"/>
  <c r="R24" i="18" s="1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R44" i="18" l="1"/>
  <c r="R55" i="18"/>
  <c r="R40" i="18"/>
  <c r="R47" i="18"/>
  <c r="R51" i="18"/>
  <c r="R57" i="18"/>
  <c r="R45" i="18"/>
  <c r="R49" i="18"/>
  <c r="R52" i="18"/>
  <c r="R58" i="18"/>
  <c r="R59" i="18"/>
  <c r="R41" i="18"/>
  <c r="CK215" i="18"/>
  <c r="CJ194" i="18"/>
  <c r="AP105" i="18"/>
  <c r="AO105" i="18" s="1"/>
  <c r="CI155" i="18"/>
  <c r="AR105" i="18"/>
  <c r="AQ105" i="18" s="1"/>
  <c r="CG102" i="18" s="1"/>
  <c r="S18" i="18"/>
  <c r="S19" i="18" s="1"/>
  <c r="S20" i="18" s="1"/>
  <c r="S21" i="18" s="1"/>
  <c r="V36" i="18"/>
  <c r="Q30" i="18"/>
  <c r="Q25" i="18"/>
  <c r="R25" i="18" s="1"/>
  <c r="Q26" i="18"/>
  <c r="R26" i="18" s="1"/>
  <c r="Q27" i="18"/>
  <c r="R27" i="18" s="1"/>
  <c r="Q28" i="18"/>
  <c r="Q29" i="18"/>
  <c r="R29" i="18" s="1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08" i="18"/>
  <c r="R28" i="18" l="1"/>
  <c r="R30" i="18"/>
  <c r="CK216" i="18"/>
  <c r="H545" i="18"/>
  <c r="H544" i="18"/>
  <c r="CJ195" i="18"/>
  <c r="AP106" i="18"/>
  <c r="AO106" i="18" s="1"/>
  <c r="CI156" i="18"/>
  <c r="AR106" i="18"/>
  <c r="AQ106" i="18" s="1"/>
  <c r="CG103" i="18" s="1"/>
  <c r="S22" i="18"/>
  <c r="V37" i="18"/>
  <c r="Q31" i="18"/>
  <c r="R31" i="18" s="1"/>
  <c r="Q36" i="18"/>
  <c r="R36" i="18" s="1"/>
  <c r="Q38" i="18"/>
  <c r="Q34" i="18"/>
  <c r="R34" i="18" s="1"/>
  <c r="Q32" i="18"/>
  <c r="R32" i="18" s="1"/>
  <c r="Q37" i="18"/>
  <c r="R37" i="18" s="1"/>
  <c r="Q33" i="18"/>
  <c r="Q35" i="18"/>
  <c r="R35" i="18" s="1"/>
  <c r="C218" i="18"/>
  <c r="C219" i="18"/>
  <c r="C220" i="18"/>
  <c r="C221" i="18"/>
  <c r="C222" i="18"/>
  <c r="C223" i="18"/>
  <c r="C224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C240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C270" i="18"/>
  <c r="C271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C196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147" i="18"/>
  <c r="R33" i="18" l="1"/>
  <c r="R38" i="18"/>
  <c r="R39" i="18"/>
  <c r="M41" i="18"/>
  <c r="M39" i="18"/>
  <c r="M40" i="18"/>
  <c r="CK217" i="18"/>
  <c r="CJ196" i="18"/>
  <c r="AP107" i="18"/>
  <c r="AO107" i="18" s="1"/>
  <c r="CI157" i="18"/>
  <c r="AR107" i="18"/>
  <c r="AQ107" i="18" s="1"/>
  <c r="CG104" i="18" s="1"/>
  <c r="M55" i="18"/>
  <c r="M58" i="18"/>
  <c r="M57" i="18"/>
  <c r="M56" i="18"/>
  <c r="M54" i="18"/>
  <c r="M53" i="18"/>
  <c r="M52" i="18"/>
  <c r="M51" i="18"/>
  <c r="M50" i="18"/>
  <c r="S23" i="18"/>
  <c r="V38" i="18"/>
  <c r="M48" i="18"/>
  <c r="M45" i="18"/>
  <c r="M46" i="18"/>
  <c r="M47" i="18"/>
  <c r="M49" i="18"/>
  <c r="M44" i="18"/>
  <c r="M43" i="18"/>
  <c r="M42" i="18"/>
  <c r="M38" i="18"/>
  <c r="Z48" i="18" l="1"/>
  <c r="N48" i="18"/>
  <c r="Z56" i="18"/>
  <c r="N56" i="18"/>
  <c r="Z49" i="18"/>
  <c r="N49" i="18"/>
  <c r="Z47" i="18"/>
  <c r="N47" i="18"/>
  <c r="Z52" i="18"/>
  <c r="N52" i="18"/>
  <c r="Z57" i="18"/>
  <c r="N57" i="18"/>
  <c r="Z40" i="18"/>
  <c r="N40" i="18"/>
  <c r="Z51" i="18"/>
  <c r="N51" i="18"/>
  <c r="Z43" i="18"/>
  <c r="N43" i="18"/>
  <c r="Z46" i="18"/>
  <c r="N46" i="18"/>
  <c r="Z53" i="18"/>
  <c r="N53" i="18"/>
  <c r="Z58" i="18"/>
  <c r="N58" i="18"/>
  <c r="N59" i="18"/>
  <c r="Z39" i="18"/>
  <c r="N39" i="18"/>
  <c r="Z38" i="18"/>
  <c r="Z42" i="18"/>
  <c r="N42" i="18"/>
  <c r="Z44" i="18"/>
  <c r="N44" i="18"/>
  <c r="Z45" i="18"/>
  <c r="N45" i="18"/>
  <c r="Z50" i="18"/>
  <c r="N50" i="18"/>
  <c r="Z54" i="18"/>
  <c r="N54" i="18"/>
  <c r="Z55" i="18"/>
  <c r="N55" i="18"/>
  <c r="Z41" i="18"/>
  <c r="N41" i="18"/>
  <c r="CK218" i="18"/>
  <c r="CJ197" i="18"/>
  <c r="AP108" i="18"/>
  <c r="AO108" i="18" s="1"/>
  <c r="CI158" i="18"/>
  <c r="AR108" i="18"/>
  <c r="AQ108" i="18" s="1"/>
  <c r="CG105" i="18" s="1"/>
  <c r="S24" i="18"/>
  <c r="V39" i="18"/>
  <c r="CL243" i="18" l="1"/>
  <c r="CK219" i="18"/>
  <c r="CJ198" i="18"/>
  <c r="AP109" i="18"/>
  <c r="AO109" i="18" s="1"/>
  <c r="CI159" i="18"/>
  <c r="AR109" i="18"/>
  <c r="AQ109" i="18" s="1"/>
  <c r="CG106" i="18" s="1"/>
  <c r="S25" i="18"/>
  <c r="V40" i="18"/>
  <c r="CL244" i="18" l="1"/>
  <c r="CK220" i="18"/>
  <c r="CJ199" i="18"/>
  <c r="AP110" i="18"/>
  <c r="AO110" i="18" s="1"/>
  <c r="CI160" i="18"/>
  <c r="AR110" i="18"/>
  <c r="AQ110" i="18" s="1"/>
  <c r="CG107" i="18" s="1"/>
  <c r="S26" i="18"/>
  <c r="V41" i="18"/>
  <c r="CL245" i="18" l="1"/>
  <c r="CK221" i="18"/>
  <c r="CJ200" i="18"/>
  <c r="AP111" i="18"/>
  <c r="AO111" i="18" s="1"/>
  <c r="CI161" i="18"/>
  <c r="AR111" i="18"/>
  <c r="AQ111" i="18" s="1"/>
  <c r="CG108" i="18" s="1"/>
  <c r="S27" i="18"/>
  <c r="V42" i="18"/>
  <c r="CL246" i="18" l="1"/>
  <c r="CK222" i="18"/>
  <c r="CJ201" i="18"/>
  <c r="AP112" i="18"/>
  <c r="AO112" i="18" s="1"/>
  <c r="CI162" i="18"/>
  <c r="AR112" i="18"/>
  <c r="AQ112" i="18" s="1"/>
  <c r="CG109" i="18" s="1"/>
  <c r="S28" i="18"/>
  <c r="V43" i="18"/>
  <c r="CL247" i="18" l="1"/>
  <c r="CK223" i="18"/>
  <c r="CJ202" i="18"/>
  <c r="AP113" i="18"/>
  <c r="AO113" i="18" s="1"/>
  <c r="CI163" i="18"/>
  <c r="AR113" i="18"/>
  <c r="AQ113" i="18" s="1"/>
  <c r="CG110" i="18" s="1"/>
  <c r="S29" i="18"/>
  <c r="CL248" i="18" l="1"/>
  <c r="CK224" i="18"/>
  <c r="CJ203" i="18"/>
  <c r="AP114" i="18"/>
  <c r="AO114" i="18" s="1"/>
  <c r="CI164" i="18"/>
  <c r="AR114" i="18"/>
  <c r="AQ114" i="18" s="1"/>
  <c r="CG111" i="18" s="1"/>
  <c r="S30" i="18"/>
  <c r="CL249" i="18" l="1"/>
  <c r="CK225" i="18"/>
  <c r="CJ204" i="18"/>
  <c r="AP115" i="18"/>
  <c r="AO115" i="18" s="1"/>
  <c r="CI165" i="18"/>
  <c r="AR115" i="18"/>
  <c r="AQ115" i="18" s="1"/>
  <c r="CG112" i="18" s="1"/>
  <c r="S31" i="18"/>
  <c r="CL250" i="18" l="1"/>
  <c r="CK226" i="18"/>
  <c r="CJ205" i="18"/>
  <c r="AP116" i="18"/>
  <c r="AO116" i="18" s="1"/>
  <c r="CI166" i="18"/>
  <c r="AR116" i="18"/>
  <c r="AQ116" i="18" s="1"/>
  <c r="CG113" i="18" s="1"/>
  <c r="S32" i="18"/>
  <c r="CL251" i="18" l="1"/>
  <c r="CK227" i="18"/>
  <c r="CK228" i="18"/>
  <c r="CJ206" i="18"/>
  <c r="AP117" i="18"/>
  <c r="AO117" i="18" s="1"/>
  <c r="CI167" i="18"/>
  <c r="AR117" i="18"/>
  <c r="AQ117" i="18" s="1"/>
  <c r="CG114" i="18" s="1"/>
  <c r="S33" i="18"/>
  <c r="CL252" i="18" l="1"/>
  <c r="CK229" i="18"/>
  <c r="CJ208" i="18"/>
  <c r="CJ207" i="18"/>
  <c r="AP118" i="18"/>
  <c r="AO118" i="18" s="1"/>
  <c r="CI168" i="18"/>
  <c r="AR118" i="18"/>
  <c r="AQ118" i="18" s="1"/>
  <c r="CG115" i="18" s="1"/>
  <c r="S34" i="18"/>
  <c r="CL253" i="18" l="1"/>
  <c r="CK230" i="18"/>
  <c r="AP119" i="18"/>
  <c r="AO119" i="18" s="1"/>
  <c r="CI169" i="18"/>
  <c r="AR119" i="18"/>
  <c r="AQ119" i="18" s="1"/>
  <c r="CG116" i="18" s="1"/>
  <c r="S35" i="18"/>
  <c r="CL254" i="18" l="1"/>
  <c r="CJ209" i="18"/>
  <c r="CJ210" i="18"/>
  <c r="AP120" i="18"/>
  <c r="AO120" i="18" s="1"/>
  <c r="CI170" i="18"/>
  <c r="AR120" i="18"/>
  <c r="AQ120" i="18" s="1"/>
  <c r="CG117" i="18" s="1"/>
  <c r="S36" i="18"/>
  <c r="CL255" i="18" l="1"/>
  <c r="CK231" i="18"/>
  <c r="CK232" i="18"/>
  <c r="AP121" i="18"/>
  <c r="AO121" i="18" s="1"/>
  <c r="CI171" i="18"/>
  <c r="AR121" i="18"/>
  <c r="AQ121" i="18" s="1"/>
  <c r="CG118" i="18" s="1"/>
  <c r="S37" i="18"/>
  <c r="CL256" i="18" l="1"/>
  <c r="CK233" i="18"/>
  <c r="CJ211" i="18"/>
  <c r="AP122" i="18"/>
  <c r="AO122" i="18" s="1"/>
  <c r="CI172" i="18"/>
  <c r="AR122" i="18"/>
  <c r="AQ122" i="18" s="1"/>
  <c r="CG119" i="18" s="1"/>
  <c r="S38" i="18"/>
  <c r="CL257" i="18" l="1"/>
  <c r="CK234" i="18"/>
  <c r="CJ212" i="18"/>
  <c r="AP123" i="18"/>
  <c r="AO123" i="18" s="1"/>
  <c r="CI173" i="18"/>
  <c r="AR123" i="18"/>
  <c r="AQ123" i="18" s="1"/>
  <c r="CG120" i="18" s="1"/>
  <c r="S39" i="18"/>
  <c r="CL258" i="18" l="1"/>
  <c r="CK235" i="18"/>
  <c r="CJ213" i="18"/>
  <c r="AP124" i="18"/>
  <c r="AO124" i="18" s="1"/>
  <c r="CI174" i="18"/>
  <c r="AR124" i="18"/>
  <c r="AQ124" i="18" s="1"/>
  <c r="CG121" i="18" s="1"/>
  <c r="S40" i="18"/>
  <c r="CL259" i="18" l="1"/>
  <c r="CK236" i="18"/>
  <c r="CJ214" i="18"/>
  <c r="AP125" i="18"/>
  <c r="AO125" i="18" s="1"/>
  <c r="CI175" i="18"/>
  <c r="AR125" i="18"/>
  <c r="AQ125" i="18" s="1"/>
  <c r="CG122" i="18" s="1"/>
  <c r="S41" i="18"/>
  <c r="CL260" i="18" l="1"/>
  <c r="CJ215" i="18"/>
  <c r="AP126" i="18"/>
  <c r="AO126" i="18" s="1"/>
  <c r="CI176" i="18"/>
  <c r="AR126" i="18"/>
  <c r="AQ126" i="18" s="1"/>
  <c r="CG123" i="18" s="1"/>
  <c r="S42" i="18"/>
  <c r="CL261" i="18" l="1"/>
  <c r="CK238" i="18"/>
  <c r="CK237" i="18"/>
  <c r="CJ216" i="18"/>
  <c r="AP127" i="18"/>
  <c r="AO127" i="18" s="1"/>
  <c r="CI177" i="18"/>
  <c r="AR127" i="18"/>
  <c r="AQ127" i="18" s="1"/>
  <c r="CG124" i="18" s="1"/>
  <c r="S43" i="18"/>
  <c r="CL262" i="18" l="1"/>
  <c r="CK239" i="18"/>
  <c r="CJ217" i="18"/>
  <c r="AP128" i="18"/>
  <c r="AO128" i="18" s="1"/>
  <c r="CI178" i="18"/>
  <c r="AR128" i="18"/>
  <c r="AQ128" i="18" s="1"/>
  <c r="CG125" i="18" s="1"/>
  <c r="S44" i="18"/>
  <c r="S45" i="18" s="1"/>
  <c r="S46" i="18" s="1"/>
  <c r="S47" i="18" s="1"/>
  <c r="S48" i="18" s="1"/>
  <c r="S49" i="18" s="1"/>
  <c r="S50" i="18" s="1"/>
  <c r="CL263" i="18" l="1"/>
  <c r="CK240" i="18"/>
  <c r="CJ218" i="18"/>
  <c r="AP129" i="18"/>
  <c r="AO129" i="18" s="1"/>
  <c r="CI179" i="18"/>
  <c r="AR129" i="18"/>
  <c r="AQ129" i="18" s="1"/>
  <c r="CG126" i="18" s="1"/>
  <c r="S51" i="18"/>
  <c r="CL264" i="18" l="1"/>
  <c r="CK241" i="18"/>
  <c r="CJ219" i="18"/>
  <c r="AP130" i="18"/>
  <c r="AO130" i="18" s="1"/>
  <c r="CI180" i="18"/>
  <c r="AR130" i="18"/>
  <c r="AQ130" i="18" s="1"/>
  <c r="CG127" i="18" s="1"/>
  <c r="S52" i="18"/>
  <c r="CL265" i="18" l="1"/>
  <c r="CK242" i="18"/>
  <c r="CJ221" i="18"/>
  <c r="CJ220" i="18"/>
  <c r="AP131" i="18"/>
  <c r="AO131" i="18" s="1"/>
  <c r="CI181" i="18"/>
  <c r="AR131" i="18"/>
  <c r="AQ131" i="18" s="1"/>
  <c r="CG128" i="18" s="1"/>
  <c r="S53" i="18"/>
  <c r="CL266" i="18" l="1"/>
  <c r="CK243" i="18"/>
  <c r="CJ222" i="18"/>
  <c r="AP132" i="18"/>
  <c r="AO132" i="18" s="1"/>
  <c r="CI182" i="18"/>
  <c r="AR132" i="18"/>
  <c r="AQ132" i="18" s="1"/>
  <c r="CG129" i="18" s="1"/>
  <c r="S54" i="18"/>
  <c r="CL267" i="18" l="1"/>
  <c r="CK244" i="18"/>
  <c r="CJ223" i="18"/>
  <c r="AP133" i="18"/>
  <c r="AO133" i="18" s="1"/>
  <c r="CI183" i="18"/>
  <c r="AR133" i="18"/>
  <c r="AQ133" i="18" s="1"/>
  <c r="CG130" i="18" s="1"/>
  <c r="S55" i="18"/>
  <c r="CL268" i="18" l="1"/>
  <c r="CK245" i="18"/>
  <c r="CJ224" i="18"/>
  <c r="AP134" i="18"/>
  <c r="AO134" i="18" s="1"/>
  <c r="CI184" i="18"/>
  <c r="AR134" i="18"/>
  <c r="AQ134" i="18" s="1"/>
  <c r="CG131" i="18" s="1"/>
  <c r="S56" i="18"/>
  <c r="CL269" i="18" l="1"/>
  <c r="BP249" i="18"/>
  <c r="CK246" i="18" s="1"/>
  <c r="BN249" i="18"/>
  <c r="CJ225" i="18"/>
  <c r="AP135" i="18"/>
  <c r="AO135" i="18" s="1"/>
  <c r="CI185" i="18"/>
  <c r="AR135" i="18"/>
  <c r="AQ135" i="18" s="1"/>
  <c r="CG132" i="18" s="1"/>
  <c r="S57" i="18"/>
  <c r="CL270" i="18" l="1"/>
  <c r="BN250" i="18"/>
  <c r="BM250" i="18" s="1"/>
  <c r="BP250" i="18"/>
  <c r="BO250" i="18" s="1"/>
  <c r="CK247" i="18" s="1"/>
  <c r="CJ226" i="18"/>
  <c r="AP136" i="18"/>
  <c r="AO136" i="18" s="1"/>
  <c r="CI186" i="18"/>
  <c r="AR136" i="18"/>
  <c r="AQ136" i="18" s="1"/>
  <c r="CG133" i="18" s="1"/>
  <c r="S58" i="18"/>
  <c r="CL271" i="18" l="1"/>
  <c r="BP251" i="18"/>
  <c r="BO251" i="18" s="1"/>
  <c r="CK248" i="18" s="1"/>
  <c r="BN251" i="18"/>
  <c r="BM251" i="18" s="1"/>
  <c r="CJ227" i="18"/>
  <c r="AP137" i="18"/>
  <c r="AO137" i="18" s="1"/>
  <c r="CI187" i="18"/>
  <c r="AR137" i="18"/>
  <c r="AQ137" i="18" s="1"/>
  <c r="CG134" i="18" s="1"/>
  <c r="S59" i="18"/>
  <c r="CL272" i="18" l="1"/>
  <c r="BP252" i="18"/>
  <c r="BO252" i="18" s="1"/>
  <c r="CK249" i="18" s="1"/>
  <c r="BN252" i="18"/>
  <c r="BM252" i="18" s="1"/>
  <c r="CJ228" i="18"/>
  <c r="AP138" i="18"/>
  <c r="AO138" i="18" s="1"/>
  <c r="CI188" i="18"/>
  <c r="AR138" i="18"/>
  <c r="AQ138" i="18" s="1"/>
  <c r="CG135" i="18" s="1"/>
  <c r="S60" i="18"/>
  <c r="CL273" i="18" l="1"/>
  <c r="BN253" i="18"/>
  <c r="BM253" i="18" s="1"/>
  <c r="BP253" i="18"/>
  <c r="BO253" i="18" s="1"/>
  <c r="CK250" i="18" s="1"/>
  <c r="BH232" i="18"/>
  <c r="BG232" i="18" s="1"/>
  <c r="BJ232" i="18"/>
  <c r="BI232" i="18" s="1"/>
  <c r="CJ229" i="18" s="1"/>
  <c r="AP139" i="18"/>
  <c r="AO139" i="18" s="1"/>
  <c r="CI189" i="18"/>
  <c r="AR139" i="18"/>
  <c r="AQ139" i="18" s="1"/>
  <c r="CG136" i="18" s="1"/>
  <c r="S61" i="18"/>
  <c r="CL274" i="18" l="1"/>
  <c r="BN254" i="18"/>
  <c r="BM254" i="18" s="1"/>
  <c r="BP254" i="18"/>
  <c r="BO254" i="18" s="1"/>
  <c r="CK251" i="18" s="1"/>
  <c r="BH233" i="18"/>
  <c r="BG233" i="18" s="1"/>
  <c r="BJ233" i="18"/>
  <c r="BI233" i="18" s="1"/>
  <c r="CJ230" i="18" s="1"/>
  <c r="AP140" i="18"/>
  <c r="AO140" i="18" s="1"/>
  <c r="CI190" i="18"/>
  <c r="AR140" i="18"/>
  <c r="AQ140" i="18" s="1"/>
  <c r="CG137" i="18" s="1"/>
  <c r="S62" i="18"/>
  <c r="CL275" i="18" l="1"/>
  <c r="BP255" i="18"/>
  <c r="BO255" i="18" s="1"/>
  <c r="CK252" i="18" s="1"/>
  <c r="BN255" i="18"/>
  <c r="BM255" i="18" s="1"/>
  <c r="BH234" i="18"/>
  <c r="BG234" i="18" s="1"/>
  <c r="BJ234" i="18"/>
  <c r="BI234" i="18" s="1"/>
  <c r="AP141" i="18"/>
  <c r="AO141" i="18" s="1"/>
  <c r="CI191" i="18"/>
  <c r="AR141" i="18"/>
  <c r="AQ141" i="18" s="1"/>
  <c r="CG138" i="18" s="1"/>
  <c r="S63" i="18"/>
  <c r="CL276" i="18" l="1"/>
  <c r="BP256" i="18"/>
  <c r="BO256" i="18" s="1"/>
  <c r="CK253" i="18" s="1"/>
  <c r="BN256" i="18"/>
  <c r="BM256" i="18" s="1"/>
  <c r="BH235" i="18"/>
  <c r="BG235" i="18" s="1"/>
  <c r="BJ235" i="18"/>
  <c r="BI235" i="18" s="1"/>
  <c r="CJ231" i="18"/>
  <c r="AP142" i="18"/>
  <c r="AO142" i="18" s="1"/>
  <c r="CI192" i="18"/>
  <c r="AR142" i="18"/>
  <c r="AQ142" i="18" s="1"/>
  <c r="CG139" i="18" s="1"/>
  <c r="S64" i="18"/>
  <c r="CL277" i="18" l="1"/>
  <c r="BN257" i="18"/>
  <c r="BM257" i="18" s="1"/>
  <c r="BP257" i="18"/>
  <c r="BO257" i="18" s="1"/>
  <c r="CK254" i="18" s="1"/>
  <c r="BJ236" i="18"/>
  <c r="BI236" i="18" s="1"/>
  <c r="BH236" i="18"/>
  <c r="BG236" i="18" s="1"/>
  <c r="CJ232" i="18"/>
  <c r="AP143" i="18"/>
  <c r="AO143" i="18" s="1"/>
  <c r="CI193" i="18"/>
  <c r="AR143" i="18"/>
  <c r="AQ143" i="18" s="1"/>
  <c r="CG140" i="18" s="1"/>
  <c r="S65" i="18"/>
  <c r="S66" i="18" s="1"/>
  <c r="S67" i="18" s="1"/>
  <c r="S68" i="18" s="1"/>
  <c r="S69" i="18" s="1"/>
  <c r="S70" i="18" s="1"/>
  <c r="S71" i="18" s="1"/>
  <c r="S72" i="18" s="1"/>
  <c r="S73" i="18" s="1"/>
  <c r="S74" i="18" s="1"/>
  <c r="S75" i="18" s="1"/>
  <c r="S76" i="18" s="1"/>
  <c r="S77" i="18" s="1"/>
  <c r="S78" i="18" s="1"/>
  <c r="S79" i="18" s="1"/>
  <c r="S80" i="18" s="1"/>
  <c r="S81" i="18" s="1"/>
  <c r="S82" i="18" s="1"/>
  <c r="S83" i="18" s="1"/>
  <c r="S84" i="18" s="1"/>
  <c r="S85" i="18" s="1"/>
  <c r="S86" i="18" s="1"/>
  <c r="CL278" i="18" l="1"/>
  <c r="BN258" i="18"/>
  <c r="BM258" i="18" s="1"/>
  <c r="BP258" i="18"/>
  <c r="BO258" i="18" s="1"/>
  <c r="CK255" i="18" s="1"/>
  <c r="BH237" i="18"/>
  <c r="BG237" i="18" s="1"/>
  <c r="BJ237" i="18"/>
  <c r="BI237" i="18" s="1"/>
  <c r="CJ234" i="18" s="1"/>
  <c r="CJ233" i="18"/>
  <c r="AP144" i="18"/>
  <c r="AO144" i="18" s="1"/>
  <c r="CI194" i="18"/>
  <c r="AR144" i="18"/>
  <c r="AQ144" i="18" s="1"/>
  <c r="CG141" i="18" s="1"/>
  <c r="CL279" i="18" l="1"/>
  <c r="BN259" i="18"/>
  <c r="BM259" i="18" s="1"/>
  <c r="BP259" i="18"/>
  <c r="BO259" i="18" s="1"/>
  <c r="CK256" i="18" s="1"/>
  <c r="BH238" i="18"/>
  <c r="BG238" i="18" s="1"/>
  <c r="BJ238" i="18"/>
  <c r="BI238" i="18" s="1"/>
  <c r="CJ235" i="18" s="1"/>
  <c r="AP145" i="18"/>
  <c r="AO145" i="18" s="1"/>
  <c r="CI195" i="18"/>
  <c r="AR145" i="18"/>
  <c r="AQ145" i="18" s="1"/>
  <c r="CG142" i="18" s="1"/>
  <c r="CL280" i="18" l="1"/>
  <c r="BN260" i="18"/>
  <c r="BM260" i="18" s="1"/>
  <c r="BP260" i="18"/>
  <c r="BO260" i="18" s="1"/>
  <c r="CK257" i="18" s="1"/>
  <c r="BH239" i="18"/>
  <c r="BG239" i="18" s="1"/>
  <c r="BJ239" i="18"/>
  <c r="BI239" i="18" s="1"/>
  <c r="CJ236" i="18" s="1"/>
  <c r="AP146" i="18"/>
  <c r="AO146" i="18" s="1"/>
  <c r="CI196" i="18"/>
  <c r="AR146" i="18"/>
  <c r="AQ146" i="18" s="1"/>
  <c r="CG143" i="18" s="1"/>
  <c r="CL281" i="18" l="1"/>
  <c r="BP261" i="18"/>
  <c r="BO261" i="18" s="1"/>
  <c r="CK258" i="18" s="1"/>
  <c r="BN261" i="18"/>
  <c r="BM261" i="18" s="1"/>
  <c r="BH240" i="18"/>
  <c r="BG240" i="18" s="1"/>
  <c r="BJ240" i="18"/>
  <c r="BI240" i="18" s="1"/>
  <c r="CJ237" i="18" s="1"/>
  <c r="AP147" i="18"/>
  <c r="AO147" i="18" s="1"/>
  <c r="CI197" i="18"/>
  <c r="AR147" i="18"/>
  <c r="AQ147" i="18" s="1"/>
  <c r="CG144" i="18" s="1"/>
  <c r="CL282" i="18" l="1"/>
  <c r="BP262" i="18"/>
  <c r="BO262" i="18" s="1"/>
  <c r="CK259" i="18" s="1"/>
  <c r="BN262" i="18"/>
  <c r="BM262" i="18" s="1"/>
  <c r="BJ241" i="18"/>
  <c r="BI241" i="18" s="1"/>
  <c r="BH241" i="18"/>
  <c r="BG241" i="18" s="1"/>
  <c r="AP148" i="18"/>
  <c r="AO148" i="18" s="1"/>
  <c r="CI198" i="18"/>
  <c r="AR148" i="18"/>
  <c r="AQ148" i="18" s="1"/>
  <c r="CG145" i="18" s="1"/>
  <c r="CL283" i="18" l="1"/>
  <c r="BP263" i="18"/>
  <c r="BO263" i="18" s="1"/>
  <c r="CK260" i="18" s="1"/>
  <c r="BN263" i="18"/>
  <c r="BM263" i="18" s="1"/>
  <c r="BJ242" i="18"/>
  <c r="BI242" i="18" s="1"/>
  <c r="CJ239" i="18" s="1"/>
  <c r="BH242" i="18"/>
  <c r="BG242" i="18" s="1"/>
  <c r="CJ238" i="18"/>
  <c r="AP149" i="18"/>
  <c r="AO149" i="18" s="1"/>
  <c r="CI199" i="18"/>
  <c r="AR149" i="18"/>
  <c r="AQ149" i="18" s="1"/>
  <c r="CG146" i="18" s="1"/>
  <c r="CL284" i="18" l="1"/>
  <c r="BN264" i="18"/>
  <c r="BM264" i="18" s="1"/>
  <c r="BP264" i="18"/>
  <c r="BO264" i="18" s="1"/>
  <c r="CK261" i="18" s="1"/>
  <c r="BH243" i="18"/>
  <c r="BG243" i="18" s="1"/>
  <c r="BJ243" i="18"/>
  <c r="BI243" i="18" s="1"/>
  <c r="AP150" i="18"/>
  <c r="AO150" i="18" s="1"/>
  <c r="CI200" i="18"/>
  <c r="AR150" i="18"/>
  <c r="AQ150" i="18" s="1"/>
  <c r="CG147" i="18" s="1"/>
  <c r="CL285" i="18" l="1"/>
  <c r="BP265" i="18"/>
  <c r="BO265" i="18" s="1"/>
  <c r="CK262" i="18" s="1"/>
  <c r="BN265" i="18"/>
  <c r="BM265" i="18" s="1"/>
  <c r="BH244" i="18"/>
  <c r="BG244" i="18" s="1"/>
  <c r="BJ244" i="18"/>
  <c r="BI244" i="18" s="1"/>
  <c r="CJ241" i="18" s="1"/>
  <c r="CJ240" i="18"/>
  <c r="AP151" i="18"/>
  <c r="AO151" i="18" s="1"/>
  <c r="CI201" i="18"/>
  <c r="AR151" i="18"/>
  <c r="AQ151" i="18" s="1"/>
  <c r="CG148" i="18" s="1"/>
  <c r="CL286" i="18" l="1"/>
  <c r="BP266" i="18"/>
  <c r="BO266" i="18" s="1"/>
  <c r="CK263" i="18" s="1"/>
  <c r="BN266" i="18"/>
  <c r="BM266" i="18" s="1"/>
  <c r="BH245" i="18"/>
  <c r="BG245" i="18" s="1"/>
  <c r="BJ245" i="18"/>
  <c r="BI245" i="18" s="1"/>
  <c r="CJ242" i="18" s="1"/>
  <c r="AP152" i="18"/>
  <c r="AO152" i="18" s="1"/>
  <c r="CI202" i="18"/>
  <c r="AR152" i="18"/>
  <c r="AQ152" i="18" s="1"/>
  <c r="CG149" i="18" s="1"/>
  <c r="CL287" i="18" l="1"/>
  <c r="BN267" i="18"/>
  <c r="BM267" i="18" s="1"/>
  <c r="BP267" i="18"/>
  <c r="BO267" i="18" s="1"/>
  <c r="CK264" i="18" s="1"/>
  <c r="BJ246" i="18"/>
  <c r="BI246" i="18" s="1"/>
  <c r="CJ243" i="18" s="1"/>
  <c r="BH246" i="18"/>
  <c r="BG246" i="18" s="1"/>
  <c r="AP153" i="18"/>
  <c r="AO153" i="18" s="1"/>
  <c r="CI203" i="18"/>
  <c r="AR153" i="18"/>
  <c r="AQ153" i="18" s="1"/>
  <c r="CG150" i="18" s="1"/>
  <c r="CL288" i="18" l="1"/>
  <c r="BP268" i="18"/>
  <c r="BO268" i="18" s="1"/>
  <c r="CK265" i="18" s="1"/>
  <c r="BN268" i="18"/>
  <c r="BM268" i="18" s="1"/>
  <c r="BH247" i="18"/>
  <c r="BG247" i="18" s="1"/>
  <c r="BJ247" i="18"/>
  <c r="BI247" i="18" s="1"/>
  <c r="CJ244" i="18" s="1"/>
  <c r="AP154" i="18"/>
  <c r="AO154" i="18" s="1"/>
  <c r="CI204" i="18"/>
  <c r="AR154" i="18"/>
  <c r="AQ154" i="18" s="1"/>
  <c r="CG151" i="18" s="1"/>
  <c r="CL289" i="18" l="1"/>
  <c r="BP269" i="18"/>
  <c r="BO269" i="18" s="1"/>
  <c r="CK266" i="18" s="1"/>
  <c r="BN269" i="18"/>
  <c r="BM269" i="18" s="1"/>
  <c r="BJ248" i="18"/>
  <c r="BI248" i="18" s="1"/>
  <c r="CJ245" i="18" s="1"/>
  <c r="BH248" i="18"/>
  <c r="BG248" i="18" s="1"/>
  <c r="AP155" i="18"/>
  <c r="AO155" i="18" s="1"/>
  <c r="BD208" i="18"/>
  <c r="BC208" i="18" s="1"/>
  <c r="CI205" i="18" s="1"/>
  <c r="BB208" i="18"/>
  <c r="BA208" i="18" s="1"/>
  <c r="AR155" i="18"/>
  <c r="AQ155" i="18" s="1"/>
  <c r="CG152" i="18" s="1"/>
  <c r="CL290" i="18" l="1"/>
  <c r="BP270" i="18"/>
  <c r="BO270" i="18" s="1"/>
  <c r="CK267" i="18" s="1"/>
  <c r="BN270" i="18"/>
  <c r="BM270" i="18" s="1"/>
  <c r="BH249" i="18"/>
  <c r="BG249" i="18" s="1"/>
  <c r="BJ249" i="18"/>
  <c r="BI249" i="18" s="1"/>
  <c r="CJ246" i="18" s="1"/>
  <c r="AP156" i="18"/>
  <c r="AO156" i="18" s="1"/>
  <c r="BB209" i="18"/>
  <c r="BA209" i="18" s="1"/>
  <c r="BD209" i="18"/>
  <c r="BC209" i="18" s="1"/>
  <c r="CI206" i="18" s="1"/>
  <c r="AR156" i="18"/>
  <c r="AQ156" i="18" s="1"/>
  <c r="CG153" i="18" s="1"/>
  <c r="CL291" i="18" l="1"/>
  <c r="BP271" i="18"/>
  <c r="BO271" i="18" s="1"/>
  <c r="CK268" i="18" s="1"/>
  <c r="BN271" i="18"/>
  <c r="BM271" i="18" s="1"/>
  <c r="BH250" i="18"/>
  <c r="BG250" i="18" s="1"/>
  <c r="BJ250" i="18"/>
  <c r="BI250" i="18" s="1"/>
  <c r="CJ247" i="18" s="1"/>
  <c r="AP157" i="18"/>
  <c r="AO157" i="18" s="1"/>
  <c r="BB210" i="18"/>
  <c r="BA210" i="18" s="1"/>
  <c r="BD210" i="18"/>
  <c r="BC210" i="18" s="1"/>
  <c r="CI207" i="18" s="1"/>
  <c r="AR157" i="18"/>
  <c r="AQ157" i="18" s="1"/>
  <c r="CG154" i="18" s="1"/>
  <c r="CL292" i="18" l="1"/>
  <c r="BN272" i="18"/>
  <c r="BM272" i="18" s="1"/>
  <c r="BP272" i="18"/>
  <c r="BO272" i="18" s="1"/>
  <c r="CK269" i="18" s="1"/>
  <c r="BJ251" i="18"/>
  <c r="BI251" i="18" s="1"/>
  <c r="CJ248" i="18" s="1"/>
  <c r="BH251" i="18"/>
  <c r="BG251" i="18" s="1"/>
  <c r="AP158" i="18"/>
  <c r="AO158" i="18" s="1"/>
  <c r="BD211" i="18"/>
  <c r="BC211" i="18" s="1"/>
  <c r="CI208" i="18" s="1"/>
  <c r="BB211" i="18"/>
  <c r="BA211" i="18" s="1"/>
  <c r="AR158" i="18"/>
  <c r="AQ158" i="18" s="1"/>
  <c r="CG155" i="18" s="1"/>
  <c r="CL293" i="18" l="1"/>
  <c r="BN273" i="18"/>
  <c r="BM273" i="18" s="1"/>
  <c r="BP273" i="18"/>
  <c r="BO273" i="18" s="1"/>
  <c r="CK270" i="18" s="1"/>
  <c r="BH252" i="18"/>
  <c r="BG252" i="18" s="1"/>
  <c r="BJ252" i="18"/>
  <c r="BI252" i="18" s="1"/>
  <c r="CJ249" i="18" s="1"/>
  <c r="AP159" i="18"/>
  <c r="AO159" i="18" s="1"/>
  <c r="BD212" i="18"/>
  <c r="BC212" i="18" s="1"/>
  <c r="CI209" i="18" s="1"/>
  <c r="BB212" i="18"/>
  <c r="BA212" i="18" s="1"/>
  <c r="AR159" i="18"/>
  <c r="AQ159" i="18" s="1"/>
  <c r="CG156" i="18" s="1"/>
  <c r="CL294" i="18" l="1"/>
  <c r="BN274" i="18"/>
  <c r="BM274" i="18" s="1"/>
  <c r="BP274" i="18"/>
  <c r="BO274" i="18" s="1"/>
  <c r="CK271" i="18" s="1"/>
  <c r="BH253" i="18"/>
  <c r="BG253" i="18" s="1"/>
  <c r="BJ253" i="18"/>
  <c r="BI253" i="18" s="1"/>
  <c r="CJ250" i="18" s="1"/>
  <c r="AP160" i="18"/>
  <c r="AO160" i="18" s="1"/>
  <c r="BB213" i="18"/>
  <c r="BA213" i="18" s="1"/>
  <c r="BD213" i="18"/>
  <c r="BC213" i="18" s="1"/>
  <c r="CI210" i="18" s="1"/>
  <c r="AR160" i="18"/>
  <c r="AQ160" i="18" s="1"/>
  <c r="CG157" i="18" s="1"/>
  <c r="CL295" i="18" l="1"/>
  <c r="BN275" i="18"/>
  <c r="BM275" i="18" s="1"/>
  <c r="BP275" i="18"/>
  <c r="BO275" i="18" s="1"/>
  <c r="CK272" i="18" s="1"/>
  <c r="BH254" i="18"/>
  <c r="BG254" i="18" s="1"/>
  <c r="BJ254" i="18"/>
  <c r="BI254" i="18" s="1"/>
  <c r="CJ251" i="18" s="1"/>
  <c r="AP161" i="18"/>
  <c r="AO161" i="18" s="1"/>
  <c r="BB214" i="18"/>
  <c r="BA214" i="18" s="1"/>
  <c r="BD214" i="18"/>
  <c r="BC214" i="18" s="1"/>
  <c r="CI211" i="18" s="1"/>
  <c r="AR161" i="18"/>
  <c r="AQ161" i="18" s="1"/>
  <c r="CG158" i="18" s="1"/>
  <c r="CL296" i="18" l="1"/>
  <c r="BN276" i="18"/>
  <c r="BM276" i="18" s="1"/>
  <c r="BP276" i="18"/>
  <c r="BO276" i="18" s="1"/>
  <c r="CK273" i="18" s="1"/>
  <c r="AP162" i="18"/>
  <c r="AO162" i="18" s="1"/>
  <c r="BH255" i="18"/>
  <c r="BG255" i="18" s="1"/>
  <c r="BJ255" i="18"/>
  <c r="BI255" i="18" s="1"/>
  <c r="CJ252" i="18" s="1"/>
  <c r="BD215" i="18"/>
  <c r="BC215" i="18" s="1"/>
  <c r="CI212" i="18" s="1"/>
  <c r="BB215" i="18"/>
  <c r="BA215" i="18" s="1"/>
  <c r="AR162" i="18"/>
  <c r="AQ162" i="18" s="1"/>
  <c r="CG159" i="18" s="1"/>
  <c r="CL297" i="18" l="1"/>
  <c r="BN277" i="18"/>
  <c r="BM277" i="18" s="1"/>
  <c r="BP277" i="18"/>
  <c r="BO277" i="18" s="1"/>
  <c r="CK274" i="18" s="1"/>
  <c r="BH256" i="18"/>
  <c r="BG256" i="18" s="1"/>
  <c r="BJ256" i="18"/>
  <c r="BI256" i="18" s="1"/>
  <c r="CJ253" i="18" s="1"/>
  <c r="AP163" i="18"/>
  <c r="AO163" i="18" s="1"/>
  <c r="BD216" i="18"/>
  <c r="BC216" i="18" s="1"/>
  <c r="CI213" i="18" s="1"/>
  <c r="BB216" i="18"/>
  <c r="BA216" i="18" s="1"/>
  <c r="AR163" i="18"/>
  <c r="AQ163" i="18" s="1"/>
  <c r="CG160" i="18" s="1"/>
  <c r="CL298" i="18" l="1"/>
  <c r="BN278" i="18"/>
  <c r="BM278" i="18" s="1"/>
  <c r="BP278" i="18"/>
  <c r="BO278" i="18" s="1"/>
  <c r="CK275" i="18" s="1"/>
  <c r="BH257" i="18"/>
  <c r="BG257" i="18" s="1"/>
  <c r="BJ257" i="18"/>
  <c r="BI257" i="18" s="1"/>
  <c r="AP164" i="18"/>
  <c r="AO164" i="18" s="1"/>
  <c r="BB217" i="18"/>
  <c r="BA217" i="18" s="1"/>
  <c r="BD217" i="18"/>
  <c r="BC217" i="18" s="1"/>
  <c r="CI214" i="18" s="1"/>
  <c r="AR164" i="18"/>
  <c r="AQ164" i="18" s="1"/>
  <c r="CG161" i="18" s="1"/>
  <c r="CL299" i="18" l="1"/>
  <c r="BN279" i="18"/>
  <c r="BM279" i="18" s="1"/>
  <c r="BP279" i="18"/>
  <c r="BO279" i="18" s="1"/>
  <c r="CK276" i="18" s="1"/>
  <c r="CJ254" i="18"/>
  <c r="BJ258" i="18"/>
  <c r="BI258" i="18" s="1"/>
  <c r="CJ255" i="18" s="1"/>
  <c r="BH258" i="18"/>
  <c r="BG258" i="18" s="1"/>
  <c r="AP165" i="18"/>
  <c r="AO165" i="18" s="1"/>
  <c r="BB218" i="18"/>
  <c r="BA218" i="18" s="1"/>
  <c r="BD218" i="18"/>
  <c r="BC218" i="18" s="1"/>
  <c r="CI215" i="18" s="1"/>
  <c r="AR165" i="18"/>
  <c r="AQ165" i="18" s="1"/>
  <c r="CG162" i="18" s="1"/>
  <c r="CL300" i="18" l="1"/>
  <c r="BN280" i="18"/>
  <c r="BM280" i="18" s="1"/>
  <c r="BP280" i="18"/>
  <c r="BO280" i="18" s="1"/>
  <c r="CK277" i="18" s="1"/>
  <c r="BH259" i="18"/>
  <c r="BG259" i="18" s="1"/>
  <c r="BJ259" i="18"/>
  <c r="BI259" i="18" s="1"/>
  <c r="CJ256" i="18" s="1"/>
  <c r="AP166" i="18"/>
  <c r="AO166" i="18" s="1"/>
  <c r="BD219" i="18"/>
  <c r="BC219" i="18" s="1"/>
  <c r="CI216" i="18" s="1"/>
  <c r="BB219" i="18"/>
  <c r="BA219" i="18" s="1"/>
  <c r="AR166" i="18"/>
  <c r="AQ166" i="18" s="1"/>
  <c r="CG163" i="18" s="1"/>
  <c r="CL301" i="18" l="1"/>
  <c r="BN281" i="18"/>
  <c r="BM281" i="18" s="1"/>
  <c r="BP281" i="18"/>
  <c r="BO281" i="18" s="1"/>
  <c r="CK278" i="18" s="1"/>
  <c r="BH260" i="18"/>
  <c r="BG260" i="18" s="1"/>
  <c r="BJ260" i="18"/>
  <c r="BI260" i="18" s="1"/>
  <c r="CJ257" i="18" s="1"/>
  <c r="AP167" i="18"/>
  <c r="AO167" i="18" s="1"/>
  <c r="BD220" i="18"/>
  <c r="BC220" i="18" s="1"/>
  <c r="CI217" i="18" s="1"/>
  <c r="BB220" i="18"/>
  <c r="BA220" i="18" s="1"/>
  <c r="AR167" i="18"/>
  <c r="AQ167" i="18" s="1"/>
  <c r="CG164" i="18" s="1"/>
  <c r="CL302" i="18" l="1"/>
  <c r="BN282" i="18"/>
  <c r="BM282" i="18" s="1"/>
  <c r="BP282" i="18"/>
  <c r="BO282" i="18" s="1"/>
  <c r="CK279" i="18" s="1"/>
  <c r="BJ261" i="18"/>
  <c r="BI261" i="18" s="1"/>
  <c r="BH261" i="18"/>
  <c r="BG261" i="18" s="1"/>
  <c r="AP168" i="18"/>
  <c r="AO168" i="18" s="1"/>
  <c r="BB221" i="18"/>
  <c r="BA221" i="18" s="1"/>
  <c r="BD221" i="18"/>
  <c r="BC221" i="18" s="1"/>
  <c r="CI218" i="18" s="1"/>
  <c r="AR168" i="18"/>
  <c r="AQ168" i="18" s="1"/>
  <c r="CG165" i="18" s="1"/>
  <c r="CL303" i="18" l="1"/>
  <c r="BP283" i="18"/>
  <c r="BO283" i="18" s="1"/>
  <c r="CK280" i="18" s="1"/>
  <c r="BN283" i="18"/>
  <c r="BM283" i="18" s="1"/>
  <c r="BJ262" i="18"/>
  <c r="BI262" i="18" s="1"/>
  <c r="BH262" i="18"/>
  <c r="BG262" i="18" s="1"/>
  <c r="CJ258" i="18"/>
  <c r="AP169" i="18"/>
  <c r="AO169" i="18" s="1"/>
  <c r="BB222" i="18"/>
  <c r="BA222" i="18" s="1"/>
  <c r="BD222" i="18"/>
  <c r="BC222" i="18" s="1"/>
  <c r="CI219" i="18" s="1"/>
  <c r="AR169" i="18"/>
  <c r="AQ169" i="18" s="1"/>
  <c r="CG166" i="18" s="1"/>
  <c r="CL304" i="18" l="1"/>
  <c r="BN284" i="18"/>
  <c r="BM284" i="18" s="1"/>
  <c r="BP284" i="18"/>
  <c r="BO284" i="18" s="1"/>
  <c r="CK281" i="18" s="1"/>
  <c r="BH263" i="18"/>
  <c r="BG263" i="18" s="1"/>
  <c r="BJ263" i="18"/>
  <c r="BI263" i="18" s="1"/>
  <c r="CJ259" i="18"/>
  <c r="AP170" i="18"/>
  <c r="AO170" i="18" s="1"/>
  <c r="BB223" i="18"/>
  <c r="BA223" i="18" s="1"/>
  <c r="BD223" i="18"/>
  <c r="BC223" i="18" s="1"/>
  <c r="CI220" i="18" s="1"/>
  <c r="AR170" i="18"/>
  <c r="AQ170" i="18" s="1"/>
  <c r="CG167" i="18" s="1"/>
  <c r="CL305" i="18" l="1"/>
  <c r="BN285" i="18"/>
  <c r="BM285" i="18" s="1"/>
  <c r="BP285" i="18"/>
  <c r="BO285" i="18" s="1"/>
  <c r="CK282" i="18" s="1"/>
  <c r="BH264" i="18"/>
  <c r="BG264" i="18" s="1"/>
  <c r="BJ264" i="18"/>
  <c r="BI264" i="18" s="1"/>
  <c r="CJ260" i="18"/>
  <c r="AP171" i="18"/>
  <c r="AO171" i="18" s="1"/>
  <c r="BB224" i="18"/>
  <c r="BA224" i="18" s="1"/>
  <c r="BD224" i="18"/>
  <c r="BC224" i="18" s="1"/>
  <c r="CI221" i="18" s="1"/>
  <c r="AR171" i="18"/>
  <c r="AQ171" i="18" s="1"/>
  <c r="CG168" i="18" s="1"/>
  <c r="CL306" i="18" l="1"/>
  <c r="BP286" i="18"/>
  <c r="BO286" i="18" s="1"/>
  <c r="CK283" i="18" s="1"/>
  <c r="BN286" i="18"/>
  <c r="BM286" i="18" s="1"/>
  <c r="BJ265" i="18"/>
  <c r="BI265" i="18" s="1"/>
  <c r="BH265" i="18"/>
  <c r="BG265" i="18" s="1"/>
  <c r="CJ261" i="18"/>
  <c r="AP172" i="18"/>
  <c r="AO172" i="18" s="1"/>
  <c r="BB225" i="18"/>
  <c r="BA225" i="18" s="1"/>
  <c r="BD225" i="18"/>
  <c r="BC225" i="18" s="1"/>
  <c r="CI222" i="18" s="1"/>
  <c r="AR172" i="18"/>
  <c r="AQ172" i="18" s="1"/>
  <c r="CG169" i="18" s="1"/>
  <c r="CL307" i="18" l="1"/>
  <c r="BP287" i="18"/>
  <c r="BO287" i="18" s="1"/>
  <c r="CK284" i="18" s="1"/>
  <c r="BN287" i="18"/>
  <c r="BM287" i="18" s="1"/>
  <c r="BJ266" i="18"/>
  <c r="BI266" i="18" s="1"/>
  <c r="CJ263" i="18" s="1"/>
  <c r="BH266" i="18"/>
  <c r="BG266" i="18" s="1"/>
  <c r="CJ262" i="18"/>
  <c r="AP173" i="18"/>
  <c r="AO173" i="18" s="1"/>
  <c r="BB226" i="18"/>
  <c r="BA226" i="18" s="1"/>
  <c r="BD226" i="18"/>
  <c r="BC226" i="18" s="1"/>
  <c r="CI223" i="18" s="1"/>
  <c r="AR173" i="18"/>
  <c r="AQ173" i="18" s="1"/>
  <c r="CG170" i="18" s="1"/>
  <c r="CL308" i="18" l="1"/>
  <c r="BN288" i="18"/>
  <c r="BM288" i="18" s="1"/>
  <c r="BP288" i="18"/>
  <c r="BO288" i="18" s="1"/>
  <c r="CK285" i="18" s="1"/>
  <c r="BH267" i="18"/>
  <c r="BG267" i="18" s="1"/>
  <c r="BJ267" i="18"/>
  <c r="BI267" i="18" s="1"/>
  <c r="CJ264" i="18" s="1"/>
  <c r="AP174" i="18"/>
  <c r="AO174" i="18" s="1"/>
  <c r="BB227" i="18"/>
  <c r="BA227" i="18" s="1"/>
  <c r="BD227" i="18"/>
  <c r="BC227" i="18" s="1"/>
  <c r="CI224" i="18" s="1"/>
  <c r="AR174" i="18"/>
  <c r="AQ174" i="18" s="1"/>
  <c r="CG171" i="18" s="1"/>
  <c r="CL309" i="18" l="1"/>
  <c r="BP289" i="18"/>
  <c r="BO289" i="18" s="1"/>
  <c r="CK286" i="18" s="1"/>
  <c r="BN289" i="18"/>
  <c r="BM289" i="18" s="1"/>
  <c r="BH268" i="18"/>
  <c r="BG268" i="18" s="1"/>
  <c r="BJ268" i="18"/>
  <c r="BI268" i="18" s="1"/>
  <c r="AP175" i="18"/>
  <c r="AO175" i="18" s="1"/>
  <c r="BB228" i="18"/>
  <c r="BA228" i="18" s="1"/>
  <c r="BD228" i="18"/>
  <c r="BC228" i="18" s="1"/>
  <c r="CI225" i="18" s="1"/>
  <c r="AR175" i="18"/>
  <c r="AQ175" i="18" s="1"/>
  <c r="CG172" i="18" s="1"/>
  <c r="CL310" i="18" l="1"/>
  <c r="BN290" i="18"/>
  <c r="BM290" i="18" s="1"/>
  <c r="BP290" i="18"/>
  <c r="BO290" i="18" s="1"/>
  <c r="CK287" i="18" s="1"/>
  <c r="BJ269" i="18"/>
  <c r="BI269" i="18" s="1"/>
  <c r="BH269" i="18"/>
  <c r="BG269" i="18" s="1"/>
  <c r="CJ265" i="18"/>
  <c r="AP176" i="18"/>
  <c r="AO176" i="18" s="1"/>
  <c r="BB229" i="18"/>
  <c r="BA229" i="18" s="1"/>
  <c r="BD229" i="18"/>
  <c r="BC229" i="18" s="1"/>
  <c r="CI226" i="18" s="1"/>
  <c r="AR176" i="18"/>
  <c r="AQ176" i="18" s="1"/>
  <c r="CG173" i="18" s="1"/>
  <c r="CL311" i="18" l="1"/>
  <c r="BP291" i="18"/>
  <c r="BO291" i="18" s="1"/>
  <c r="CK288" i="18" s="1"/>
  <c r="BN291" i="18"/>
  <c r="BM291" i="18" s="1"/>
  <c r="BJ270" i="18"/>
  <c r="BI270" i="18" s="1"/>
  <c r="CJ267" i="18" s="1"/>
  <c r="BH270" i="18"/>
  <c r="BG270" i="18" s="1"/>
  <c r="CJ266" i="18"/>
  <c r="AP177" i="18"/>
  <c r="AO177" i="18" s="1"/>
  <c r="BB230" i="18"/>
  <c r="BA230" i="18" s="1"/>
  <c r="BD230" i="18"/>
  <c r="BC230" i="18" s="1"/>
  <c r="CI227" i="18" s="1"/>
  <c r="AR177" i="18"/>
  <c r="AQ177" i="18" s="1"/>
  <c r="CG174" i="18" s="1"/>
  <c r="CL312" i="18" l="1"/>
  <c r="BP292" i="18"/>
  <c r="BO292" i="18" s="1"/>
  <c r="CK289" i="18" s="1"/>
  <c r="BN292" i="18"/>
  <c r="BM292" i="18" s="1"/>
  <c r="BJ271" i="18"/>
  <c r="BI271" i="18" s="1"/>
  <c r="CJ268" i="18" s="1"/>
  <c r="BH271" i="18"/>
  <c r="BG271" i="18" s="1"/>
  <c r="AP178" i="18"/>
  <c r="AO178" i="18" s="1"/>
  <c r="BB231" i="18"/>
  <c r="BA231" i="18" s="1"/>
  <c r="BD231" i="18"/>
  <c r="BC231" i="18" s="1"/>
  <c r="CI228" i="18" s="1"/>
  <c r="AR178" i="18"/>
  <c r="AQ178" i="18" s="1"/>
  <c r="CG175" i="18" s="1"/>
  <c r="CL313" i="18" l="1"/>
  <c r="BN293" i="18"/>
  <c r="BM293" i="18" s="1"/>
  <c r="BP293" i="18"/>
  <c r="BO293" i="18" s="1"/>
  <c r="CK290" i="18" s="1"/>
  <c r="BJ272" i="18"/>
  <c r="BI272" i="18" s="1"/>
  <c r="CJ269" i="18" s="1"/>
  <c r="BH272" i="18"/>
  <c r="BG272" i="18" s="1"/>
  <c r="AP179" i="18"/>
  <c r="AO179" i="18" s="1"/>
  <c r="BB232" i="18"/>
  <c r="BA232" i="18" s="1"/>
  <c r="BD232" i="18"/>
  <c r="BC232" i="18" s="1"/>
  <c r="CI229" i="18" s="1"/>
  <c r="AR179" i="18"/>
  <c r="AQ179" i="18" s="1"/>
  <c r="CG176" i="18" s="1"/>
  <c r="CL314" i="18" l="1"/>
  <c r="BN294" i="18"/>
  <c r="BM294" i="18" s="1"/>
  <c r="BP294" i="18"/>
  <c r="BO294" i="18" s="1"/>
  <c r="CK291" i="18" s="1"/>
  <c r="BJ273" i="18"/>
  <c r="BI273" i="18" s="1"/>
  <c r="BH273" i="18"/>
  <c r="BG273" i="18" s="1"/>
  <c r="AP180" i="18"/>
  <c r="AO180" i="18" s="1"/>
  <c r="BB233" i="18"/>
  <c r="BA233" i="18" s="1"/>
  <c r="BD233" i="18"/>
  <c r="BC233" i="18" s="1"/>
  <c r="CI230" i="18" s="1"/>
  <c r="AR180" i="18"/>
  <c r="AQ180" i="18" s="1"/>
  <c r="CG177" i="18" s="1"/>
  <c r="CL315" i="18" l="1"/>
  <c r="BP295" i="18"/>
  <c r="BO295" i="18" s="1"/>
  <c r="CK292" i="18" s="1"/>
  <c r="BN295" i="18"/>
  <c r="BM295" i="18" s="1"/>
  <c r="CJ270" i="18"/>
  <c r="BJ274" i="18"/>
  <c r="BI274" i="18" s="1"/>
  <c r="BH274" i="18"/>
  <c r="BG274" i="18" s="1"/>
  <c r="AP181" i="18"/>
  <c r="AO181" i="18" s="1"/>
  <c r="BB234" i="18"/>
  <c r="BA234" i="18" s="1"/>
  <c r="BD234" i="18"/>
  <c r="BC234" i="18" s="1"/>
  <c r="CI231" i="18" s="1"/>
  <c r="AR181" i="18"/>
  <c r="AQ181" i="18" s="1"/>
  <c r="CG178" i="18" s="1"/>
  <c r="CL316" i="18" l="1"/>
  <c r="BN296" i="18"/>
  <c r="BM296" i="18" s="1"/>
  <c r="BP296" i="18"/>
  <c r="BO296" i="18" s="1"/>
  <c r="CK293" i="18" s="1"/>
  <c r="CJ271" i="18"/>
  <c r="BJ275" i="18"/>
  <c r="BI275" i="18" s="1"/>
  <c r="BH275" i="18"/>
  <c r="BG275" i="18" s="1"/>
  <c r="AP182" i="18"/>
  <c r="AO182" i="18" s="1"/>
  <c r="BB235" i="18"/>
  <c r="BA235" i="18" s="1"/>
  <c r="BD235" i="18"/>
  <c r="BC235" i="18" s="1"/>
  <c r="CI232" i="18" s="1"/>
  <c r="AR182" i="18"/>
  <c r="AQ182" i="18" s="1"/>
  <c r="CG179" i="18" s="1"/>
  <c r="CL317" i="18" l="1"/>
  <c r="BN297" i="18"/>
  <c r="BM297" i="18" s="1"/>
  <c r="BP297" i="18"/>
  <c r="BO297" i="18" s="1"/>
  <c r="CK294" i="18" s="1"/>
  <c r="CJ272" i="18"/>
  <c r="BJ276" i="18"/>
  <c r="BI276" i="18" s="1"/>
  <c r="BH276" i="18"/>
  <c r="BG276" i="18" s="1"/>
  <c r="AP183" i="18"/>
  <c r="AO183" i="18" s="1"/>
  <c r="BB236" i="18"/>
  <c r="BA236" i="18" s="1"/>
  <c r="BD236" i="18"/>
  <c r="BC236" i="18" s="1"/>
  <c r="CI233" i="18" s="1"/>
  <c r="AR183" i="18"/>
  <c r="AQ183" i="18" s="1"/>
  <c r="CG180" i="18" s="1"/>
  <c r="CL318" i="18" l="1"/>
  <c r="BN298" i="18"/>
  <c r="BM298" i="18" s="1"/>
  <c r="BP298" i="18"/>
  <c r="BO298" i="18" s="1"/>
  <c r="CK295" i="18" s="1"/>
  <c r="CJ273" i="18"/>
  <c r="BJ277" i="18"/>
  <c r="BI277" i="18" s="1"/>
  <c r="BH277" i="18"/>
  <c r="BG277" i="18" s="1"/>
  <c r="AP184" i="18"/>
  <c r="AO184" i="18" s="1"/>
  <c r="BB237" i="18"/>
  <c r="BA237" i="18" s="1"/>
  <c r="BD237" i="18"/>
  <c r="BC237" i="18" s="1"/>
  <c r="CI234" i="18" s="1"/>
  <c r="AR184" i="18"/>
  <c r="AQ184" i="18" s="1"/>
  <c r="CG181" i="18" s="1"/>
  <c r="CL319" i="18" l="1"/>
  <c r="BN299" i="18"/>
  <c r="BM299" i="18" s="1"/>
  <c r="BP299" i="18"/>
  <c r="BO299" i="18" s="1"/>
  <c r="CK296" i="18" s="1"/>
  <c r="CJ274" i="18"/>
  <c r="BH278" i="18"/>
  <c r="BG278" i="18" s="1"/>
  <c r="BJ278" i="18"/>
  <c r="BI278" i="18" s="1"/>
  <c r="CJ275" i="18" s="1"/>
  <c r="AP185" i="18"/>
  <c r="AO185" i="18" s="1"/>
  <c r="BB238" i="18"/>
  <c r="BA238" i="18" s="1"/>
  <c r="BD238" i="18"/>
  <c r="BC238" i="18" s="1"/>
  <c r="CI235" i="18" s="1"/>
  <c r="AR185" i="18"/>
  <c r="AQ185" i="18" s="1"/>
  <c r="CG182" i="18" s="1"/>
  <c r="CL320" i="18" l="1"/>
  <c r="BN300" i="18"/>
  <c r="BM300" i="18" s="1"/>
  <c r="BP300" i="18"/>
  <c r="BO300" i="18" s="1"/>
  <c r="CK297" i="18" s="1"/>
  <c r="BJ279" i="18"/>
  <c r="BI279" i="18" s="1"/>
  <c r="BH279" i="18"/>
  <c r="BG279" i="18" s="1"/>
  <c r="AP186" i="18"/>
  <c r="AO186" i="18" s="1"/>
  <c r="BB239" i="18"/>
  <c r="BA239" i="18" s="1"/>
  <c r="BD239" i="18"/>
  <c r="BC239" i="18" s="1"/>
  <c r="CI236" i="18" s="1"/>
  <c r="AR186" i="18"/>
  <c r="AQ186" i="18" s="1"/>
  <c r="CG183" i="18" s="1"/>
  <c r="CL321" i="18" l="1"/>
  <c r="BP301" i="18"/>
  <c r="BO301" i="18" s="1"/>
  <c r="CK298" i="18" s="1"/>
  <c r="BN301" i="18"/>
  <c r="BM301" i="18" s="1"/>
  <c r="CJ276" i="18"/>
  <c r="BJ280" i="18"/>
  <c r="BI280" i="18" s="1"/>
  <c r="BH280" i="18"/>
  <c r="BG280" i="18" s="1"/>
  <c r="AP187" i="18"/>
  <c r="AO187" i="18" s="1"/>
  <c r="BD240" i="18"/>
  <c r="BC240" i="18" s="1"/>
  <c r="CI237" i="18" s="1"/>
  <c r="BB240" i="18"/>
  <c r="BA240" i="18" s="1"/>
  <c r="AR187" i="18"/>
  <c r="AQ187" i="18" s="1"/>
  <c r="CG184" i="18" s="1"/>
  <c r="CL322" i="18" l="1"/>
  <c r="BP302" i="18"/>
  <c r="BO302" i="18" s="1"/>
  <c r="CK299" i="18" s="1"/>
  <c r="BN302" i="18"/>
  <c r="BM302" i="18" s="1"/>
  <c r="CJ277" i="18"/>
  <c r="BJ281" i="18"/>
  <c r="BI281" i="18" s="1"/>
  <c r="BH281" i="18"/>
  <c r="BG281" i="18" s="1"/>
  <c r="AP188" i="18"/>
  <c r="AO188" i="18" s="1"/>
  <c r="BD241" i="18"/>
  <c r="BC241" i="18" s="1"/>
  <c r="CI238" i="18" s="1"/>
  <c r="BB241" i="18"/>
  <c r="BA241" i="18" s="1"/>
  <c r="AR188" i="18"/>
  <c r="AQ188" i="18" s="1"/>
  <c r="CG185" i="18" s="1"/>
  <c r="CL323" i="18" l="1"/>
  <c r="BP303" i="18"/>
  <c r="BO303" i="18" s="1"/>
  <c r="CK300" i="18" s="1"/>
  <c r="BN303" i="18"/>
  <c r="BM303" i="18" s="1"/>
  <c r="CJ278" i="18"/>
  <c r="BJ282" i="18"/>
  <c r="BI282" i="18" s="1"/>
  <c r="BH282" i="18"/>
  <c r="BG282" i="18" s="1"/>
  <c r="AP189" i="18"/>
  <c r="AO189" i="18" s="1"/>
  <c r="BB242" i="18"/>
  <c r="BA242" i="18" s="1"/>
  <c r="BD242" i="18"/>
  <c r="BC242" i="18" s="1"/>
  <c r="CI239" i="18" s="1"/>
  <c r="AR189" i="18"/>
  <c r="AQ189" i="18" s="1"/>
  <c r="CG186" i="18" s="1"/>
  <c r="CL324" i="18" l="1"/>
  <c r="BN304" i="18"/>
  <c r="BM304" i="18" s="1"/>
  <c r="BP304" i="18"/>
  <c r="BO304" i="18" s="1"/>
  <c r="CK301" i="18" s="1"/>
  <c r="CJ279" i="18"/>
  <c r="BH283" i="18"/>
  <c r="BG283" i="18" s="1"/>
  <c r="BJ283" i="18"/>
  <c r="BI283" i="18" s="1"/>
  <c r="CJ280" i="18" s="1"/>
  <c r="AP190" i="18"/>
  <c r="AO190" i="18" s="1"/>
  <c r="BB243" i="18"/>
  <c r="BA243" i="18" s="1"/>
  <c r="BD243" i="18"/>
  <c r="BC243" i="18" s="1"/>
  <c r="CI240" i="18" s="1"/>
  <c r="AR190" i="18"/>
  <c r="AQ190" i="18" s="1"/>
  <c r="CG187" i="18" s="1"/>
  <c r="CL325" i="18" l="1"/>
  <c r="BP305" i="18"/>
  <c r="BO305" i="18" s="1"/>
  <c r="CK302" i="18" s="1"/>
  <c r="BN305" i="18"/>
  <c r="BM305" i="18" s="1"/>
  <c r="AP191" i="18"/>
  <c r="AO191" i="18" s="1"/>
  <c r="BH284" i="18"/>
  <c r="BG284" i="18" s="1"/>
  <c r="BJ284" i="18"/>
  <c r="BI284" i="18" s="1"/>
  <c r="CJ281" i="18" s="1"/>
  <c r="BD244" i="18"/>
  <c r="BC244" i="18" s="1"/>
  <c r="CI241" i="18" s="1"/>
  <c r="BB244" i="18"/>
  <c r="BA244" i="18" s="1"/>
  <c r="AR191" i="18"/>
  <c r="AQ191" i="18" s="1"/>
  <c r="CG188" i="18" s="1"/>
  <c r="CL326" i="18" l="1"/>
  <c r="BN306" i="18"/>
  <c r="BM306" i="18" s="1"/>
  <c r="BP306" i="18"/>
  <c r="BO306" i="18" s="1"/>
  <c r="CK303" i="18" s="1"/>
  <c r="BJ285" i="18"/>
  <c r="BI285" i="18" s="1"/>
  <c r="CJ282" i="18" s="1"/>
  <c r="BH285" i="18"/>
  <c r="BG285" i="18" s="1"/>
  <c r="AP192" i="18"/>
  <c r="AO192" i="18" s="1"/>
  <c r="BB245" i="18"/>
  <c r="BA245" i="18" s="1"/>
  <c r="BD245" i="18"/>
  <c r="BC245" i="18" s="1"/>
  <c r="CI242" i="18" s="1"/>
  <c r="AR192" i="18"/>
  <c r="AQ192" i="18" s="1"/>
  <c r="CG189" i="18" s="1"/>
  <c r="CL327" i="18" l="1"/>
  <c r="BP307" i="18"/>
  <c r="BO307" i="18" s="1"/>
  <c r="CK304" i="18" s="1"/>
  <c r="BN307" i="18"/>
  <c r="BM307" i="18" s="1"/>
  <c r="BJ286" i="18"/>
  <c r="BI286" i="18" s="1"/>
  <c r="BH286" i="18"/>
  <c r="BG286" i="18" s="1"/>
  <c r="AP193" i="18"/>
  <c r="AO193" i="18" s="1"/>
  <c r="BB246" i="18"/>
  <c r="BA246" i="18" s="1"/>
  <c r="BD246" i="18"/>
  <c r="BC246" i="18" s="1"/>
  <c r="CI243" i="18" s="1"/>
  <c r="AR193" i="18"/>
  <c r="AQ193" i="18" s="1"/>
  <c r="CG190" i="18" s="1"/>
  <c r="CL328" i="18" l="1"/>
  <c r="BP308" i="18"/>
  <c r="BO308" i="18" s="1"/>
  <c r="CK305" i="18" s="1"/>
  <c r="BN308" i="18"/>
  <c r="BM308" i="18" s="1"/>
  <c r="CJ283" i="18"/>
  <c r="BJ287" i="18"/>
  <c r="BI287" i="18" s="1"/>
  <c r="BH287" i="18"/>
  <c r="BG287" i="18" s="1"/>
  <c r="AP194" i="18"/>
  <c r="AO194" i="18" s="1"/>
  <c r="BB247" i="18"/>
  <c r="BA247" i="18" s="1"/>
  <c r="BD247" i="18"/>
  <c r="BC247" i="18" s="1"/>
  <c r="CI244" i="18" s="1"/>
  <c r="AR194" i="18"/>
  <c r="AQ194" i="18" s="1"/>
  <c r="CG191" i="18" s="1"/>
  <c r="CL329" i="18" l="1"/>
  <c r="BP309" i="18"/>
  <c r="BO309" i="18" s="1"/>
  <c r="CK306" i="18" s="1"/>
  <c r="BN309" i="18"/>
  <c r="BM309" i="18" s="1"/>
  <c r="CJ284" i="18"/>
  <c r="BJ288" i="18"/>
  <c r="BI288" i="18" s="1"/>
  <c r="BH288" i="18"/>
  <c r="BG288" i="18" s="1"/>
  <c r="AP195" i="18"/>
  <c r="AO195" i="18" s="1"/>
  <c r="BD248" i="18"/>
  <c r="BC248" i="18" s="1"/>
  <c r="CI245" i="18" s="1"/>
  <c r="BB248" i="18"/>
  <c r="BA248" i="18" s="1"/>
  <c r="AR195" i="18"/>
  <c r="AQ195" i="18" s="1"/>
  <c r="CG192" i="18" s="1"/>
  <c r="CL330" i="18" l="1"/>
  <c r="BN310" i="18"/>
  <c r="BM310" i="18" s="1"/>
  <c r="BP310" i="18"/>
  <c r="BO310" i="18" s="1"/>
  <c r="CK307" i="18" s="1"/>
  <c r="CJ285" i="18"/>
  <c r="BH289" i="18"/>
  <c r="BG289" i="18" s="1"/>
  <c r="BJ289" i="18"/>
  <c r="BI289" i="18" s="1"/>
  <c r="AP196" i="18"/>
  <c r="AO196" i="18" s="1"/>
  <c r="BB249" i="18"/>
  <c r="BA249" i="18" s="1"/>
  <c r="BD249" i="18"/>
  <c r="BC249" i="18" s="1"/>
  <c r="CI246" i="18" s="1"/>
  <c r="AR196" i="18"/>
  <c r="AQ196" i="18" s="1"/>
  <c r="CG193" i="18" s="1"/>
  <c r="CL331" i="18" l="1"/>
  <c r="BN311" i="18"/>
  <c r="BM311" i="18" s="1"/>
  <c r="BP311" i="18"/>
  <c r="BO311" i="18" s="1"/>
  <c r="CK308" i="18" s="1"/>
  <c r="CJ286" i="18"/>
  <c r="BH290" i="18"/>
  <c r="BG290" i="18" s="1"/>
  <c r="BJ290" i="18"/>
  <c r="BI290" i="18" s="1"/>
  <c r="CJ287" i="18" s="1"/>
  <c r="AP197" i="18"/>
  <c r="AO197" i="18" s="1"/>
  <c r="BB250" i="18"/>
  <c r="BA250" i="18" s="1"/>
  <c r="BD250" i="18"/>
  <c r="BC250" i="18" s="1"/>
  <c r="CI247" i="18" s="1"/>
  <c r="AR197" i="18"/>
  <c r="AQ197" i="18" s="1"/>
  <c r="CG194" i="18" s="1"/>
  <c r="CL332" i="18" l="1"/>
  <c r="BN312" i="18"/>
  <c r="BM312" i="18" s="1"/>
  <c r="BP312" i="18"/>
  <c r="BO312" i="18" s="1"/>
  <c r="CK309" i="18" s="1"/>
  <c r="BJ291" i="18"/>
  <c r="BI291" i="18" s="1"/>
  <c r="CJ288" i="18" s="1"/>
  <c r="BH291" i="18"/>
  <c r="BG291" i="18" s="1"/>
  <c r="AP198" i="18"/>
  <c r="AO198" i="18" s="1"/>
  <c r="BB251" i="18"/>
  <c r="BA251" i="18" s="1"/>
  <c r="BD251" i="18"/>
  <c r="BC251" i="18" s="1"/>
  <c r="CI248" i="18" s="1"/>
  <c r="AR198" i="18"/>
  <c r="AQ198" i="18" s="1"/>
  <c r="CG195" i="18" s="1"/>
  <c r="CL333" i="18" l="1"/>
  <c r="BP313" i="18"/>
  <c r="BO313" i="18" s="1"/>
  <c r="CK310" i="18" s="1"/>
  <c r="BN313" i="18"/>
  <c r="BM313" i="18" s="1"/>
  <c r="BJ292" i="18"/>
  <c r="BI292" i="18" s="1"/>
  <c r="BH292" i="18"/>
  <c r="BG292" i="18" s="1"/>
  <c r="AP199" i="18"/>
  <c r="AO199" i="18" s="1"/>
  <c r="BD252" i="18"/>
  <c r="BC252" i="18" s="1"/>
  <c r="CI249" i="18" s="1"/>
  <c r="BB252" i="18"/>
  <c r="BA252" i="18" s="1"/>
  <c r="AR199" i="18"/>
  <c r="AQ199" i="18" s="1"/>
  <c r="CG196" i="18" s="1"/>
  <c r="CL334" i="18" l="1"/>
  <c r="BN314" i="18"/>
  <c r="BM314" i="18" s="1"/>
  <c r="BP314" i="18"/>
  <c r="BO314" i="18" s="1"/>
  <c r="CK311" i="18" s="1"/>
  <c r="CJ289" i="18"/>
  <c r="BJ293" i="18"/>
  <c r="BI293" i="18" s="1"/>
  <c r="BH293" i="18"/>
  <c r="BG293" i="18" s="1"/>
  <c r="AP200" i="18"/>
  <c r="AO200" i="18" s="1"/>
  <c r="BB253" i="18"/>
  <c r="BA253" i="18" s="1"/>
  <c r="BD253" i="18"/>
  <c r="BC253" i="18" s="1"/>
  <c r="CI250" i="18" s="1"/>
  <c r="AR200" i="18"/>
  <c r="AQ200" i="18" s="1"/>
  <c r="CG197" i="18" s="1"/>
  <c r="CL335" i="18" l="1"/>
  <c r="BN315" i="18"/>
  <c r="BM315" i="18" s="1"/>
  <c r="BP315" i="18"/>
  <c r="BO315" i="18" s="1"/>
  <c r="CK312" i="18" s="1"/>
  <c r="CJ290" i="18"/>
  <c r="BJ294" i="18"/>
  <c r="BI294" i="18" s="1"/>
  <c r="BH294" i="18"/>
  <c r="BG294" i="18" s="1"/>
  <c r="AP201" i="18"/>
  <c r="AO201" i="18" s="1"/>
  <c r="BB254" i="18"/>
  <c r="BA254" i="18" s="1"/>
  <c r="BD254" i="18"/>
  <c r="BC254" i="18" s="1"/>
  <c r="CI251" i="18" s="1"/>
  <c r="AR201" i="18"/>
  <c r="AQ201" i="18" s="1"/>
  <c r="CG198" i="18" s="1"/>
  <c r="CL336" i="18" l="1"/>
  <c r="BP316" i="18"/>
  <c r="BO316" i="18" s="1"/>
  <c r="CK313" i="18" s="1"/>
  <c r="BN316" i="18"/>
  <c r="BM316" i="18" s="1"/>
  <c r="CJ291" i="18"/>
  <c r="BH295" i="18"/>
  <c r="BG295" i="18" s="1"/>
  <c r="BJ295" i="18"/>
  <c r="BI295" i="18" s="1"/>
  <c r="CJ292" i="18" s="1"/>
  <c r="AP202" i="18"/>
  <c r="AO202" i="18" s="1"/>
  <c r="BB255" i="18"/>
  <c r="BA255" i="18" s="1"/>
  <c r="BD255" i="18"/>
  <c r="BC255" i="18" s="1"/>
  <c r="CI252" i="18" s="1"/>
  <c r="AR202" i="18"/>
  <c r="AQ202" i="18" s="1"/>
  <c r="CG199" i="18" s="1"/>
  <c r="CL337" i="18" l="1"/>
  <c r="BP317" i="18"/>
  <c r="BO317" i="18" s="1"/>
  <c r="CK314" i="18" s="1"/>
  <c r="BN317" i="18"/>
  <c r="BM317" i="18" s="1"/>
  <c r="BH296" i="18"/>
  <c r="BG296" i="18" s="1"/>
  <c r="BJ296" i="18"/>
  <c r="BI296" i="18" s="1"/>
  <c r="CJ293" i="18" s="1"/>
  <c r="AP203" i="18"/>
  <c r="AO203" i="18" s="1"/>
  <c r="BD256" i="18"/>
  <c r="BC256" i="18" s="1"/>
  <c r="CI253" i="18" s="1"/>
  <c r="BB256" i="18"/>
  <c r="BA256" i="18" s="1"/>
  <c r="AR203" i="18"/>
  <c r="AQ203" i="18" s="1"/>
  <c r="CG200" i="18" s="1"/>
  <c r="CL338" i="18" l="1"/>
  <c r="BN318" i="18"/>
  <c r="BM318" i="18" s="1"/>
  <c r="BP318" i="18"/>
  <c r="BO318" i="18" s="1"/>
  <c r="CK315" i="18" s="1"/>
  <c r="BH297" i="18"/>
  <c r="BG297" i="18" s="1"/>
  <c r="BJ297" i="18"/>
  <c r="BI297" i="18" s="1"/>
  <c r="CJ294" i="18" s="1"/>
  <c r="AP204" i="18"/>
  <c r="AO204" i="18" s="1"/>
  <c r="BB257" i="18"/>
  <c r="BA257" i="18" s="1"/>
  <c r="BD257" i="18"/>
  <c r="BC257" i="18" s="1"/>
  <c r="CI254" i="18" s="1"/>
  <c r="AR204" i="18"/>
  <c r="AQ204" i="18" s="1"/>
  <c r="CG201" i="18" s="1"/>
  <c r="CL339" i="18" l="1"/>
  <c r="BN319" i="18"/>
  <c r="BM319" i="18" s="1"/>
  <c r="BP319" i="18"/>
  <c r="BO319" i="18" s="1"/>
  <c r="CK316" i="18" s="1"/>
  <c r="BH298" i="18"/>
  <c r="BG298" i="18" s="1"/>
  <c r="BJ298" i="18"/>
  <c r="BI298" i="18" s="1"/>
  <c r="CJ295" i="18" s="1"/>
  <c r="AP205" i="18"/>
  <c r="AO205" i="18" s="1"/>
  <c r="BB258" i="18"/>
  <c r="BA258" i="18" s="1"/>
  <c r="BD258" i="18"/>
  <c r="BC258" i="18" s="1"/>
  <c r="CI255" i="18" s="1"/>
  <c r="AR205" i="18"/>
  <c r="AQ205" i="18" s="1"/>
  <c r="CG202" i="18" s="1"/>
  <c r="CL340" i="18" l="1"/>
  <c r="BP320" i="18"/>
  <c r="BO320" i="18" s="1"/>
  <c r="CK317" i="18" s="1"/>
  <c r="BN320" i="18"/>
  <c r="BM320" i="18" s="1"/>
  <c r="BJ299" i="18"/>
  <c r="BI299" i="18" s="1"/>
  <c r="CJ296" i="18" s="1"/>
  <c r="BH299" i="18"/>
  <c r="BG299" i="18" s="1"/>
  <c r="AP206" i="18"/>
  <c r="AO206" i="18" s="1"/>
  <c r="BB259" i="18"/>
  <c r="BA259" i="18" s="1"/>
  <c r="BD259" i="18"/>
  <c r="BC259" i="18" s="1"/>
  <c r="CI256" i="18" s="1"/>
  <c r="AR206" i="18"/>
  <c r="AQ206" i="18" s="1"/>
  <c r="CG203" i="18" s="1"/>
  <c r="CL341" i="18" l="1"/>
  <c r="BN321" i="18"/>
  <c r="BM321" i="18" s="1"/>
  <c r="BP321" i="18"/>
  <c r="BO321" i="18" s="1"/>
  <c r="CK318" i="18" s="1"/>
  <c r="BH300" i="18"/>
  <c r="BG300" i="18" s="1"/>
  <c r="BJ300" i="18"/>
  <c r="BI300" i="18" s="1"/>
  <c r="CJ297" i="18" s="1"/>
  <c r="AP207" i="18"/>
  <c r="AO207" i="18" s="1"/>
  <c r="BB260" i="18"/>
  <c r="BA260" i="18" s="1"/>
  <c r="BD260" i="18"/>
  <c r="BC260" i="18" s="1"/>
  <c r="CI257" i="18" s="1"/>
  <c r="AR207" i="18"/>
  <c r="AQ207" i="18" s="1"/>
  <c r="CG204" i="18" s="1"/>
  <c r="CL342" i="18" l="1"/>
  <c r="BN322" i="18"/>
  <c r="BM322" i="18" s="1"/>
  <c r="BP322" i="18"/>
  <c r="BO322" i="18" s="1"/>
  <c r="CK319" i="18" s="1"/>
  <c r="BJ301" i="18"/>
  <c r="BI301" i="18" s="1"/>
  <c r="CJ298" i="18" s="1"/>
  <c r="BH301" i="18"/>
  <c r="BG301" i="18" s="1"/>
  <c r="AP208" i="18"/>
  <c r="AO208" i="18" s="1"/>
  <c r="BB261" i="18"/>
  <c r="BA261" i="18" s="1"/>
  <c r="BD261" i="18"/>
  <c r="BC261" i="18" s="1"/>
  <c r="CI258" i="18" s="1"/>
  <c r="AR208" i="18"/>
  <c r="AQ208" i="18" s="1"/>
  <c r="CG205" i="18" s="1"/>
  <c r="CL343" i="18" l="1"/>
  <c r="BN323" i="18"/>
  <c r="BM323" i="18" s="1"/>
  <c r="BP323" i="18"/>
  <c r="BO323" i="18" s="1"/>
  <c r="CK320" i="18" s="1"/>
  <c r="AP209" i="18"/>
  <c r="AO209" i="18" s="1"/>
  <c r="BH302" i="18"/>
  <c r="BG302" i="18" s="1"/>
  <c r="BJ302" i="18"/>
  <c r="BI302" i="18" s="1"/>
  <c r="CJ299" i="18" s="1"/>
  <c r="BB262" i="18"/>
  <c r="BA262" i="18" s="1"/>
  <c r="BD262" i="18"/>
  <c r="BC262" i="18" s="1"/>
  <c r="CI259" i="18" s="1"/>
  <c r="AR209" i="18"/>
  <c r="AQ209" i="18" s="1"/>
  <c r="CG206" i="18" s="1"/>
  <c r="CL344" i="18" l="1"/>
  <c r="BN324" i="18"/>
  <c r="BM324" i="18" s="1"/>
  <c r="BP324" i="18"/>
  <c r="BO324" i="18" s="1"/>
  <c r="CK321" i="18" s="1"/>
  <c r="BH303" i="18"/>
  <c r="BG303" i="18" s="1"/>
  <c r="BJ303" i="18"/>
  <c r="BI303" i="18" s="1"/>
  <c r="CJ300" i="18" s="1"/>
  <c r="AP210" i="18"/>
  <c r="AO210" i="18" s="1"/>
  <c r="BB263" i="18"/>
  <c r="BA263" i="18" s="1"/>
  <c r="BD263" i="18"/>
  <c r="BC263" i="18" s="1"/>
  <c r="CI260" i="18" s="1"/>
  <c r="AR210" i="18"/>
  <c r="AQ210" i="18" s="1"/>
  <c r="CG207" i="18" s="1"/>
  <c r="CL345" i="18" l="1"/>
  <c r="BN325" i="18"/>
  <c r="BM325" i="18" s="1"/>
  <c r="BP325" i="18"/>
  <c r="BO325" i="18" s="1"/>
  <c r="CK322" i="18" s="1"/>
  <c r="BH304" i="18"/>
  <c r="BG304" i="18" s="1"/>
  <c r="BJ304" i="18"/>
  <c r="BI304" i="18" s="1"/>
  <c r="CJ301" i="18" s="1"/>
  <c r="AP211" i="18"/>
  <c r="AO211" i="18" s="1"/>
  <c r="BB264" i="18"/>
  <c r="BA264" i="18" s="1"/>
  <c r="BD264" i="18"/>
  <c r="BC264" i="18" s="1"/>
  <c r="CI261" i="18" s="1"/>
  <c r="AR211" i="18"/>
  <c r="AQ211" i="18" s="1"/>
  <c r="CG208" i="18" s="1"/>
  <c r="CL346" i="18" l="1"/>
  <c r="BN326" i="18"/>
  <c r="BM326" i="18" s="1"/>
  <c r="BP326" i="18"/>
  <c r="BO326" i="18" s="1"/>
  <c r="CK323" i="18" s="1"/>
  <c r="BH305" i="18"/>
  <c r="BG305" i="18" s="1"/>
  <c r="BJ305" i="18"/>
  <c r="BI305" i="18" s="1"/>
  <c r="CJ302" i="18" s="1"/>
  <c r="AP212" i="18"/>
  <c r="AO212" i="18" s="1"/>
  <c r="BB265" i="18"/>
  <c r="BA265" i="18" s="1"/>
  <c r="BD265" i="18"/>
  <c r="BC265" i="18" s="1"/>
  <c r="CI262" i="18" s="1"/>
  <c r="AR212" i="18"/>
  <c r="AQ212" i="18" s="1"/>
  <c r="CG209" i="18" s="1"/>
  <c r="CL347" i="18" l="1"/>
  <c r="BP327" i="18"/>
  <c r="BO327" i="18" s="1"/>
  <c r="CK324" i="18" s="1"/>
  <c r="BN327" i="18"/>
  <c r="BM327" i="18" s="1"/>
  <c r="BH306" i="18"/>
  <c r="BG306" i="18" s="1"/>
  <c r="BJ306" i="18"/>
  <c r="BI306" i="18" s="1"/>
  <c r="CJ303" i="18" s="1"/>
  <c r="AP213" i="18"/>
  <c r="AO213" i="18" s="1"/>
  <c r="BB266" i="18"/>
  <c r="BA266" i="18" s="1"/>
  <c r="BD266" i="18"/>
  <c r="BC266" i="18" s="1"/>
  <c r="CI263" i="18" s="1"/>
  <c r="AR213" i="18"/>
  <c r="AQ213" i="18" s="1"/>
  <c r="CG210" i="18" s="1"/>
  <c r="CL348" i="18" l="1"/>
  <c r="BN328" i="18"/>
  <c r="BM328" i="18" s="1"/>
  <c r="BP328" i="18"/>
  <c r="BO328" i="18" s="1"/>
  <c r="CK325" i="18" s="1"/>
  <c r="BH307" i="18"/>
  <c r="BG307" i="18" s="1"/>
  <c r="BJ307" i="18"/>
  <c r="BI307" i="18" s="1"/>
  <c r="CJ304" i="18" s="1"/>
  <c r="AP214" i="18"/>
  <c r="AO214" i="18" s="1"/>
  <c r="BB267" i="18"/>
  <c r="BA267" i="18" s="1"/>
  <c r="BD267" i="18"/>
  <c r="BC267" i="18" s="1"/>
  <c r="CI264" i="18" s="1"/>
  <c r="AR214" i="18"/>
  <c r="AQ214" i="18" s="1"/>
  <c r="CG211" i="18" s="1"/>
  <c r="CL349" i="18" l="1"/>
  <c r="BP329" i="18"/>
  <c r="BO329" i="18" s="1"/>
  <c r="CK326" i="18" s="1"/>
  <c r="BN329" i="18"/>
  <c r="BM329" i="18" s="1"/>
  <c r="BH308" i="18"/>
  <c r="BG308" i="18" s="1"/>
  <c r="BJ308" i="18"/>
  <c r="BI308" i="18" s="1"/>
  <c r="CJ305" i="18" s="1"/>
  <c r="AP215" i="18"/>
  <c r="AO215" i="18" s="1"/>
  <c r="BB268" i="18"/>
  <c r="BA268" i="18" s="1"/>
  <c r="BD268" i="18"/>
  <c r="BC268" i="18" s="1"/>
  <c r="CI265" i="18" s="1"/>
  <c r="AR215" i="18"/>
  <c r="AQ215" i="18" s="1"/>
  <c r="CG212" i="18" s="1"/>
  <c r="CL350" i="18" l="1"/>
  <c r="BN330" i="18"/>
  <c r="BM330" i="18" s="1"/>
  <c r="BP330" i="18"/>
  <c r="BO330" i="18" s="1"/>
  <c r="CK327" i="18" s="1"/>
  <c r="BH309" i="18"/>
  <c r="BG309" i="18" s="1"/>
  <c r="BJ309" i="18"/>
  <c r="BI309" i="18" s="1"/>
  <c r="CJ306" i="18" s="1"/>
  <c r="AP216" i="18"/>
  <c r="AO216" i="18" s="1"/>
  <c r="BB269" i="18"/>
  <c r="BA269" i="18" s="1"/>
  <c r="BD269" i="18"/>
  <c r="BC269" i="18" s="1"/>
  <c r="CI266" i="18" s="1"/>
  <c r="AR216" i="18"/>
  <c r="AQ216" i="18" s="1"/>
  <c r="CG213" i="18" s="1"/>
  <c r="CL351" i="18" l="1"/>
  <c r="BP331" i="18"/>
  <c r="BO331" i="18" s="1"/>
  <c r="CK328" i="18" s="1"/>
  <c r="BN331" i="18"/>
  <c r="BM331" i="18" s="1"/>
  <c r="BH310" i="18"/>
  <c r="BG310" i="18" s="1"/>
  <c r="BJ310" i="18"/>
  <c r="BI310" i="18" s="1"/>
  <c r="CJ307" i="18" s="1"/>
  <c r="AP217" i="18"/>
  <c r="AO217" i="18" s="1"/>
  <c r="BB270" i="18"/>
  <c r="BA270" i="18" s="1"/>
  <c r="BD270" i="18"/>
  <c r="BC270" i="18" s="1"/>
  <c r="CI267" i="18" s="1"/>
  <c r="AR217" i="18"/>
  <c r="AQ217" i="18" s="1"/>
  <c r="CG214" i="18" s="1"/>
  <c r="CL352" i="18" l="1"/>
  <c r="BN332" i="18"/>
  <c r="BM332" i="18" s="1"/>
  <c r="BP332" i="18"/>
  <c r="BO332" i="18" s="1"/>
  <c r="CK329" i="18" s="1"/>
  <c r="BH311" i="18"/>
  <c r="BG311" i="18" s="1"/>
  <c r="BJ311" i="18"/>
  <c r="BI311" i="18" s="1"/>
  <c r="CJ308" i="18" s="1"/>
  <c r="AP218" i="18"/>
  <c r="AO218" i="18" s="1"/>
  <c r="BB271" i="18"/>
  <c r="BA271" i="18" s="1"/>
  <c r="BD271" i="18"/>
  <c r="BC271" i="18" s="1"/>
  <c r="CI268" i="18" s="1"/>
  <c r="AR218" i="18"/>
  <c r="AQ218" i="18" s="1"/>
  <c r="CG215" i="18" s="1"/>
  <c r="CL353" i="18" l="1"/>
  <c r="BN333" i="18"/>
  <c r="BM333" i="18" s="1"/>
  <c r="BP333" i="18"/>
  <c r="BO333" i="18" s="1"/>
  <c r="CK330" i="18" s="1"/>
  <c r="BH312" i="18"/>
  <c r="BG312" i="18" s="1"/>
  <c r="BJ312" i="18"/>
  <c r="BI312" i="18" s="1"/>
  <c r="CJ309" i="18" s="1"/>
  <c r="AP219" i="18"/>
  <c r="AO219" i="18" s="1"/>
  <c r="BB272" i="18"/>
  <c r="BA272" i="18" s="1"/>
  <c r="BD272" i="18"/>
  <c r="BC272" i="18" s="1"/>
  <c r="CI269" i="18" s="1"/>
  <c r="AR219" i="18"/>
  <c r="AQ219" i="18" s="1"/>
  <c r="CG216" i="18" s="1"/>
  <c r="CL354" i="18" l="1"/>
  <c r="BP334" i="18"/>
  <c r="BO334" i="18" s="1"/>
  <c r="CK331" i="18" s="1"/>
  <c r="BN334" i="18"/>
  <c r="BM334" i="18" s="1"/>
  <c r="BH313" i="18"/>
  <c r="BG313" i="18" s="1"/>
  <c r="BJ313" i="18"/>
  <c r="BI313" i="18" s="1"/>
  <c r="CJ310" i="18" s="1"/>
  <c r="AP220" i="18"/>
  <c r="AO220" i="18" s="1"/>
  <c r="BB273" i="18"/>
  <c r="BA273" i="18" s="1"/>
  <c r="BD273" i="18"/>
  <c r="BC273" i="18" s="1"/>
  <c r="CI270" i="18" s="1"/>
  <c r="AR220" i="18"/>
  <c r="AQ220" i="18" s="1"/>
  <c r="CG217" i="18" s="1"/>
  <c r="CL355" i="18" l="1"/>
  <c r="BN335" i="18"/>
  <c r="BM335" i="18" s="1"/>
  <c r="BP335" i="18"/>
  <c r="BO335" i="18" s="1"/>
  <c r="CK332" i="18" s="1"/>
  <c r="BJ314" i="18"/>
  <c r="BI314" i="18" s="1"/>
  <c r="CJ311" i="18" s="1"/>
  <c r="BH314" i="18"/>
  <c r="BG314" i="18" s="1"/>
  <c r="AP221" i="18"/>
  <c r="AO221" i="18" s="1"/>
  <c r="BB274" i="18"/>
  <c r="BA274" i="18" s="1"/>
  <c r="BD274" i="18"/>
  <c r="BC274" i="18" s="1"/>
  <c r="CI271" i="18" s="1"/>
  <c r="AR221" i="18"/>
  <c r="AQ221" i="18" s="1"/>
  <c r="CG218" i="18" s="1"/>
  <c r="CL356" i="18" l="1"/>
  <c r="BN336" i="18"/>
  <c r="BM336" i="18" s="1"/>
  <c r="BP336" i="18"/>
  <c r="BO336" i="18" s="1"/>
  <c r="CK333" i="18" s="1"/>
  <c r="BJ315" i="18"/>
  <c r="BI315" i="18" s="1"/>
  <c r="CJ312" i="18" s="1"/>
  <c r="BH315" i="18"/>
  <c r="BG315" i="18" s="1"/>
  <c r="AP222" i="18"/>
  <c r="AO222" i="18" s="1"/>
  <c r="BB275" i="18"/>
  <c r="BA275" i="18" s="1"/>
  <c r="BD275" i="18"/>
  <c r="BC275" i="18" s="1"/>
  <c r="CI272" i="18" s="1"/>
  <c r="AR222" i="18"/>
  <c r="AQ222" i="18" s="1"/>
  <c r="CG219" i="18" s="1"/>
  <c r="CL357" i="18" l="1"/>
  <c r="BN337" i="18"/>
  <c r="BM337" i="18" s="1"/>
  <c r="BP337" i="18"/>
  <c r="BO337" i="18" s="1"/>
  <c r="CK334" i="18" s="1"/>
  <c r="BH316" i="18"/>
  <c r="BG316" i="18" s="1"/>
  <c r="BJ316" i="18"/>
  <c r="BI316" i="18" s="1"/>
  <c r="CJ313" i="18" s="1"/>
  <c r="AP223" i="18"/>
  <c r="AO223" i="18" s="1"/>
  <c r="BB276" i="18"/>
  <c r="BA276" i="18" s="1"/>
  <c r="BD276" i="18"/>
  <c r="BC276" i="18" s="1"/>
  <c r="CI273" i="18" s="1"/>
  <c r="AR223" i="18"/>
  <c r="AQ223" i="18" s="1"/>
  <c r="CG220" i="18" s="1"/>
  <c r="CL358" i="18" l="1"/>
  <c r="BP338" i="18"/>
  <c r="BO338" i="18" s="1"/>
  <c r="CK335" i="18" s="1"/>
  <c r="BN338" i="18"/>
  <c r="BM338" i="18" s="1"/>
  <c r="BJ317" i="18"/>
  <c r="BI317" i="18" s="1"/>
  <c r="CJ314" i="18" s="1"/>
  <c r="BH317" i="18"/>
  <c r="BG317" i="18" s="1"/>
  <c r="AP224" i="18"/>
  <c r="AO224" i="18" s="1"/>
  <c r="BB277" i="18"/>
  <c r="BA277" i="18" s="1"/>
  <c r="BD277" i="18"/>
  <c r="BC277" i="18" s="1"/>
  <c r="CI274" i="18" s="1"/>
  <c r="AR224" i="18"/>
  <c r="AQ224" i="18" s="1"/>
  <c r="CG221" i="18" s="1"/>
  <c r="CL359" i="18" l="1"/>
  <c r="BN339" i="18"/>
  <c r="BM339" i="18" s="1"/>
  <c r="BP339" i="18"/>
  <c r="BO339" i="18" s="1"/>
  <c r="CK336" i="18" s="1"/>
  <c r="BJ318" i="18"/>
  <c r="BI318" i="18" s="1"/>
  <c r="CJ315" i="18" s="1"/>
  <c r="BH318" i="18"/>
  <c r="BG318" i="18" s="1"/>
  <c r="AP225" i="18"/>
  <c r="AO225" i="18" s="1"/>
  <c r="BB278" i="18"/>
  <c r="BA278" i="18" s="1"/>
  <c r="BD278" i="18"/>
  <c r="BC278" i="18" s="1"/>
  <c r="CI275" i="18" s="1"/>
  <c r="AR225" i="18"/>
  <c r="AQ225" i="18" s="1"/>
  <c r="CG222" i="18" s="1"/>
  <c r="CL360" i="18" l="1"/>
  <c r="BP340" i="18"/>
  <c r="BO340" i="18" s="1"/>
  <c r="CK337" i="18" s="1"/>
  <c r="BN340" i="18"/>
  <c r="BM340" i="18" s="1"/>
  <c r="BJ319" i="18"/>
  <c r="BI319" i="18" s="1"/>
  <c r="CJ316" i="18" s="1"/>
  <c r="BH319" i="18"/>
  <c r="BG319" i="18" s="1"/>
  <c r="AP226" i="18"/>
  <c r="AO226" i="18" s="1"/>
  <c r="BB279" i="18"/>
  <c r="BA279" i="18" s="1"/>
  <c r="BD279" i="18"/>
  <c r="BC279" i="18" s="1"/>
  <c r="CI276" i="18" s="1"/>
  <c r="AR226" i="18"/>
  <c r="AQ226" i="18" s="1"/>
  <c r="CG223" i="18" s="1"/>
  <c r="CL361" i="18" l="1"/>
  <c r="BP341" i="18"/>
  <c r="BO341" i="18" s="1"/>
  <c r="CK338" i="18" s="1"/>
  <c r="BN341" i="18"/>
  <c r="BM341" i="18" s="1"/>
  <c r="BJ320" i="18"/>
  <c r="BI320" i="18" s="1"/>
  <c r="CJ317" i="18" s="1"/>
  <c r="BH320" i="18"/>
  <c r="BG320" i="18" s="1"/>
  <c r="AP227" i="18"/>
  <c r="AO227" i="18" s="1"/>
  <c r="BB280" i="18"/>
  <c r="BA280" i="18" s="1"/>
  <c r="BD280" i="18"/>
  <c r="BC280" i="18" s="1"/>
  <c r="CI277" i="18" s="1"/>
  <c r="AR227" i="18"/>
  <c r="AQ227" i="18" s="1"/>
  <c r="CG224" i="18" s="1"/>
  <c r="CL362" i="18" l="1"/>
  <c r="BN342" i="18"/>
  <c r="BM342" i="18" s="1"/>
  <c r="BP342" i="18"/>
  <c r="BO342" i="18" s="1"/>
  <c r="CK339" i="18" s="1"/>
  <c r="BH321" i="18"/>
  <c r="BG321" i="18" s="1"/>
  <c r="BJ321" i="18"/>
  <c r="BI321" i="18" s="1"/>
  <c r="CJ318" i="18" s="1"/>
  <c r="AP228" i="18"/>
  <c r="AO228" i="18" s="1"/>
  <c r="BB281" i="18"/>
  <c r="BA281" i="18" s="1"/>
  <c r="BD281" i="18"/>
  <c r="BC281" i="18" s="1"/>
  <c r="CI278" i="18" s="1"/>
  <c r="AR228" i="18"/>
  <c r="AQ228" i="18" s="1"/>
  <c r="CG225" i="18" s="1"/>
  <c r="CL363" i="18" l="1"/>
  <c r="BP343" i="18"/>
  <c r="BO343" i="18" s="1"/>
  <c r="CK340" i="18" s="1"/>
  <c r="BN343" i="18"/>
  <c r="BM343" i="18" s="1"/>
  <c r="BH322" i="18"/>
  <c r="BG322" i="18" s="1"/>
  <c r="BJ322" i="18"/>
  <c r="BI322" i="18" s="1"/>
  <c r="CJ319" i="18" s="1"/>
  <c r="AP229" i="18"/>
  <c r="AO229" i="18" s="1"/>
  <c r="BB282" i="18"/>
  <c r="BA282" i="18" s="1"/>
  <c r="BD282" i="18"/>
  <c r="BC282" i="18" s="1"/>
  <c r="CI279" i="18" s="1"/>
  <c r="AR229" i="18"/>
  <c r="AQ229" i="18" s="1"/>
  <c r="CG226" i="18" s="1"/>
  <c r="CL364" i="18" l="1"/>
  <c r="BN344" i="18"/>
  <c r="BM344" i="18" s="1"/>
  <c r="BP344" i="18"/>
  <c r="BO344" i="18" s="1"/>
  <c r="CK341" i="18" s="1"/>
  <c r="BH323" i="18"/>
  <c r="BG323" i="18" s="1"/>
  <c r="BJ323" i="18"/>
  <c r="BI323" i="18" s="1"/>
  <c r="CJ320" i="18" s="1"/>
  <c r="AP230" i="18"/>
  <c r="AO230" i="18" s="1"/>
  <c r="BB283" i="18"/>
  <c r="BA283" i="18" s="1"/>
  <c r="BD283" i="18"/>
  <c r="BC283" i="18" s="1"/>
  <c r="CI280" i="18" s="1"/>
  <c r="AR230" i="18"/>
  <c r="AQ230" i="18" s="1"/>
  <c r="CG227" i="18" s="1"/>
  <c r="CL365" i="18" l="1"/>
  <c r="BN345" i="18"/>
  <c r="BM345" i="18" s="1"/>
  <c r="BP345" i="18"/>
  <c r="BO345" i="18" s="1"/>
  <c r="CK342" i="18" s="1"/>
  <c r="BH324" i="18"/>
  <c r="BG324" i="18" s="1"/>
  <c r="BJ324" i="18"/>
  <c r="BI324" i="18" s="1"/>
  <c r="CJ321" i="18" s="1"/>
  <c r="AP231" i="18"/>
  <c r="AO231" i="18" s="1"/>
  <c r="BB284" i="18"/>
  <c r="BA284" i="18" s="1"/>
  <c r="BD284" i="18"/>
  <c r="BC284" i="18" s="1"/>
  <c r="CI281" i="18" s="1"/>
  <c r="AR231" i="18"/>
  <c r="AQ231" i="18" s="1"/>
  <c r="CG228" i="18" s="1"/>
  <c r="CL366" i="18" l="1"/>
  <c r="BP346" i="18"/>
  <c r="BO346" i="18" s="1"/>
  <c r="CK343" i="18" s="1"/>
  <c r="BN346" i="18"/>
  <c r="BM346" i="18" s="1"/>
  <c r="BH325" i="18"/>
  <c r="BG325" i="18" s="1"/>
  <c r="BJ325" i="18"/>
  <c r="BI325" i="18" s="1"/>
  <c r="CJ322" i="18" s="1"/>
  <c r="AP232" i="18"/>
  <c r="AO232" i="18" s="1"/>
  <c r="BB285" i="18"/>
  <c r="BA285" i="18" s="1"/>
  <c r="BD285" i="18"/>
  <c r="BC285" i="18" s="1"/>
  <c r="CI282" i="18" s="1"/>
  <c r="AR232" i="18"/>
  <c r="AQ232" i="18" s="1"/>
  <c r="CG229" i="18" s="1"/>
  <c r="CL367" i="18" l="1"/>
  <c r="BN347" i="18"/>
  <c r="BM347" i="18" s="1"/>
  <c r="BP347" i="18"/>
  <c r="BO347" i="18" s="1"/>
  <c r="CK344" i="18" s="1"/>
  <c r="BH326" i="18"/>
  <c r="BG326" i="18" s="1"/>
  <c r="BJ326" i="18"/>
  <c r="BI326" i="18" s="1"/>
  <c r="CJ323" i="18" s="1"/>
  <c r="AP233" i="18"/>
  <c r="AO233" i="18" s="1"/>
  <c r="BB286" i="18"/>
  <c r="BA286" i="18" s="1"/>
  <c r="BD286" i="18"/>
  <c r="BC286" i="18" s="1"/>
  <c r="CI283" i="18" s="1"/>
  <c r="AR233" i="18"/>
  <c r="AQ233" i="18" s="1"/>
  <c r="CG230" i="18" s="1"/>
  <c r="CL368" i="18" l="1"/>
  <c r="BP348" i="18"/>
  <c r="BO348" i="18" s="1"/>
  <c r="CK345" i="18" s="1"/>
  <c r="BN348" i="18"/>
  <c r="BM348" i="18" s="1"/>
  <c r="BH327" i="18"/>
  <c r="BG327" i="18" s="1"/>
  <c r="BJ327" i="18"/>
  <c r="BI327" i="18" s="1"/>
  <c r="CJ324" i="18" s="1"/>
  <c r="AP234" i="18"/>
  <c r="AO234" i="18" s="1"/>
  <c r="BB287" i="18"/>
  <c r="BA287" i="18" s="1"/>
  <c r="BD287" i="18"/>
  <c r="BC287" i="18" s="1"/>
  <c r="CI284" i="18" s="1"/>
  <c r="AR234" i="18"/>
  <c r="AQ234" i="18" s="1"/>
  <c r="CG231" i="18" s="1"/>
  <c r="CL369" i="18" l="1"/>
  <c r="BN349" i="18"/>
  <c r="BM349" i="18" s="1"/>
  <c r="BP349" i="18"/>
  <c r="BO349" i="18" s="1"/>
  <c r="CK346" i="18" s="1"/>
  <c r="BJ328" i="18"/>
  <c r="BI328" i="18" s="1"/>
  <c r="CJ325" i="18" s="1"/>
  <c r="BH328" i="18"/>
  <c r="BG328" i="18" s="1"/>
  <c r="AP235" i="18"/>
  <c r="AO235" i="18" s="1"/>
  <c r="BB288" i="18"/>
  <c r="BA288" i="18" s="1"/>
  <c r="BD288" i="18"/>
  <c r="BC288" i="18" s="1"/>
  <c r="CI285" i="18" s="1"/>
  <c r="AR235" i="18"/>
  <c r="AQ235" i="18" s="1"/>
  <c r="CG232" i="18" s="1"/>
  <c r="CL370" i="18" l="1"/>
  <c r="BP350" i="18"/>
  <c r="BO350" i="18" s="1"/>
  <c r="CK347" i="18" s="1"/>
  <c r="BN350" i="18"/>
  <c r="BM350" i="18" s="1"/>
  <c r="BH329" i="18"/>
  <c r="BG329" i="18" s="1"/>
  <c r="BJ329" i="18"/>
  <c r="BI329" i="18" s="1"/>
  <c r="CJ326" i="18" s="1"/>
  <c r="AP236" i="18"/>
  <c r="AO236" i="18" s="1"/>
  <c r="BB289" i="18"/>
  <c r="BA289" i="18" s="1"/>
  <c r="BD289" i="18"/>
  <c r="BC289" i="18" s="1"/>
  <c r="CI286" i="18" s="1"/>
  <c r="AR236" i="18"/>
  <c r="AQ236" i="18" s="1"/>
  <c r="CG233" i="18" s="1"/>
  <c r="CL371" i="18" l="1"/>
  <c r="BP351" i="18"/>
  <c r="BO351" i="18" s="1"/>
  <c r="CK348" i="18" s="1"/>
  <c r="BN351" i="18"/>
  <c r="BM351" i="18" s="1"/>
  <c r="BH330" i="18"/>
  <c r="BG330" i="18" s="1"/>
  <c r="BJ330" i="18"/>
  <c r="BI330" i="18" s="1"/>
  <c r="CJ327" i="18" s="1"/>
  <c r="AP237" i="18"/>
  <c r="AO237" i="18" s="1"/>
  <c r="BB290" i="18"/>
  <c r="BA290" i="18" s="1"/>
  <c r="BD290" i="18"/>
  <c r="BC290" i="18" s="1"/>
  <c r="CI287" i="18" s="1"/>
  <c r="AR237" i="18"/>
  <c r="AQ237" i="18" s="1"/>
  <c r="CG234" i="18" s="1"/>
  <c r="CL372" i="18" l="1"/>
  <c r="BN352" i="18"/>
  <c r="BM352" i="18" s="1"/>
  <c r="BP352" i="18"/>
  <c r="BO352" i="18" s="1"/>
  <c r="CK349" i="18" s="1"/>
  <c r="BH331" i="18"/>
  <c r="BG331" i="18" s="1"/>
  <c r="BJ331" i="18"/>
  <c r="BI331" i="18" s="1"/>
  <c r="CJ328" i="18" s="1"/>
  <c r="AP238" i="18"/>
  <c r="AO238" i="18" s="1"/>
  <c r="BB291" i="18"/>
  <c r="BA291" i="18" s="1"/>
  <c r="BD291" i="18"/>
  <c r="BC291" i="18" s="1"/>
  <c r="CI288" i="18" s="1"/>
  <c r="AR238" i="18"/>
  <c r="AQ238" i="18" s="1"/>
  <c r="CG235" i="18" s="1"/>
  <c r="CL373" i="18" l="1"/>
  <c r="BN353" i="18"/>
  <c r="BM353" i="18" s="1"/>
  <c r="BP353" i="18"/>
  <c r="BO353" i="18" s="1"/>
  <c r="CK350" i="18" s="1"/>
  <c r="BJ332" i="18"/>
  <c r="BI332" i="18" s="1"/>
  <c r="CJ329" i="18" s="1"/>
  <c r="BH332" i="18"/>
  <c r="BG332" i="18" s="1"/>
  <c r="AP239" i="18"/>
  <c r="AO239" i="18" s="1"/>
  <c r="BB292" i="18"/>
  <c r="BA292" i="18" s="1"/>
  <c r="BD292" i="18"/>
  <c r="BC292" i="18" s="1"/>
  <c r="CI289" i="18" s="1"/>
  <c r="AR239" i="18"/>
  <c r="AQ239" i="18" s="1"/>
  <c r="CG236" i="18" s="1"/>
  <c r="CL374" i="18" l="1"/>
  <c r="BP354" i="18"/>
  <c r="BO354" i="18" s="1"/>
  <c r="CK351" i="18" s="1"/>
  <c r="BN354" i="18"/>
  <c r="BM354" i="18" s="1"/>
  <c r="BJ333" i="18"/>
  <c r="BI333" i="18" s="1"/>
  <c r="CJ330" i="18" s="1"/>
  <c r="BH333" i="18"/>
  <c r="BG333" i="18" s="1"/>
  <c r="AP240" i="18"/>
  <c r="AO240" i="18" s="1"/>
  <c r="BB293" i="18"/>
  <c r="BA293" i="18" s="1"/>
  <c r="BD293" i="18"/>
  <c r="BC293" i="18" s="1"/>
  <c r="CI290" i="18" s="1"/>
  <c r="AR240" i="18"/>
  <c r="AQ240" i="18" s="1"/>
  <c r="CG237" i="18" s="1"/>
  <c r="CL375" i="18" l="1"/>
  <c r="BP355" i="18"/>
  <c r="BO355" i="18" s="1"/>
  <c r="CK352" i="18" s="1"/>
  <c r="BN355" i="18"/>
  <c r="BM355" i="18" s="1"/>
  <c r="BJ334" i="18"/>
  <c r="BI334" i="18" s="1"/>
  <c r="CJ331" i="18" s="1"/>
  <c r="BH334" i="18"/>
  <c r="BG334" i="18" s="1"/>
  <c r="AP241" i="18"/>
  <c r="AO241" i="18" s="1"/>
  <c r="BB294" i="18"/>
  <c r="BA294" i="18" s="1"/>
  <c r="BD294" i="18"/>
  <c r="BC294" i="18" s="1"/>
  <c r="CI291" i="18" s="1"/>
  <c r="AR241" i="18"/>
  <c r="AQ241" i="18" s="1"/>
  <c r="CG238" i="18" s="1"/>
  <c r="CL376" i="18" l="1"/>
  <c r="BP356" i="18"/>
  <c r="BO356" i="18" s="1"/>
  <c r="CK353" i="18" s="1"/>
  <c r="BN356" i="18"/>
  <c r="BM356" i="18" s="1"/>
  <c r="BH335" i="18"/>
  <c r="BG335" i="18" s="1"/>
  <c r="BJ335" i="18"/>
  <c r="BI335" i="18" s="1"/>
  <c r="CJ332" i="18" s="1"/>
  <c r="AP242" i="18"/>
  <c r="AO242" i="18" s="1"/>
  <c r="BB295" i="18"/>
  <c r="BA295" i="18" s="1"/>
  <c r="BD295" i="18"/>
  <c r="BC295" i="18" s="1"/>
  <c r="CI292" i="18" s="1"/>
  <c r="AR242" i="18"/>
  <c r="AQ242" i="18" s="1"/>
  <c r="CG239" i="18" s="1"/>
  <c r="CL377" i="18" l="1"/>
  <c r="BP357" i="18"/>
  <c r="BO357" i="18" s="1"/>
  <c r="CK354" i="18" s="1"/>
  <c r="BN357" i="18"/>
  <c r="BM357" i="18" s="1"/>
  <c r="BH336" i="18"/>
  <c r="BG336" i="18" s="1"/>
  <c r="BJ336" i="18"/>
  <c r="BI336" i="18" s="1"/>
  <c r="CJ333" i="18" s="1"/>
  <c r="AP243" i="18"/>
  <c r="AO243" i="18" s="1"/>
  <c r="BB296" i="18"/>
  <c r="BA296" i="18" s="1"/>
  <c r="BD296" i="18"/>
  <c r="BC296" i="18" s="1"/>
  <c r="CI293" i="18" s="1"/>
  <c r="AR243" i="18"/>
  <c r="AQ243" i="18" s="1"/>
  <c r="CG240" i="18" s="1"/>
  <c r="CL378" i="18" l="1"/>
  <c r="BP358" i="18"/>
  <c r="BO358" i="18" s="1"/>
  <c r="CK355" i="18" s="1"/>
  <c r="BN358" i="18"/>
  <c r="BM358" i="18" s="1"/>
  <c r="BH337" i="18"/>
  <c r="BG337" i="18" s="1"/>
  <c r="BJ337" i="18"/>
  <c r="BI337" i="18" s="1"/>
  <c r="CJ334" i="18" s="1"/>
  <c r="AP244" i="18"/>
  <c r="AO244" i="18" s="1"/>
  <c r="BB297" i="18"/>
  <c r="BA297" i="18" s="1"/>
  <c r="BD297" i="18"/>
  <c r="BC297" i="18" s="1"/>
  <c r="CI294" i="18" s="1"/>
  <c r="AR244" i="18"/>
  <c r="AQ244" i="18" s="1"/>
  <c r="CG241" i="18" s="1"/>
  <c r="CL379" i="18" l="1"/>
  <c r="BP359" i="18"/>
  <c r="BO359" i="18" s="1"/>
  <c r="CK356" i="18" s="1"/>
  <c r="BN359" i="18"/>
  <c r="BM359" i="18" s="1"/>
  <c r="BH338" i="18"/>
  <c r="BG338" i="18" s="1"/>
  <c r="BJ338" i="18"/>
  <c r="BI338" i="18" s="1"/>
  <c r="CJ335" i="18" s="1"/>
  <c r="AP245" i="18"/>
  <c r="AO245" i="18" s="1"/>
  <c r="BB298" i="18"/>
  <c r="BA298" i="18" s="1"/>
  <c r="BD298" i="18"/>
  <c r="BC298" i="18" s="1"/>
  <c r="CI295" i="18" s="1"/>
  <c r="AR245" i="18"/>
  <c r="AQ245" i="18" s="1"/>
  <c r="CG242" i="18" s="1"/>
  <c r="CL380" i="18" l="1"/>
  <c r="BN360" i="18"/>
  <c r="BM360" i="18" s="1"/>
  <c r="BP360" i="18"/>
  <c r="BO360" i="18" s="1"/>
  <c r="CK357" i="18" s="1"/>
  <c r="BH339" i="18"/>
  <c r="BG339" i="18" s="1"/>
  <c r="BJ339" i="18"/>
  <c r="BI339" i="18" s="1"/>
  <c r="CJ336" i="18" s="1"/>
  <c r="AP246" i="18"/>
  <c r="AO246" i="18" s="1"/>
  <c r="BB299" i="18"/>
  <c r="BA299" i="18" s="1"/>
  <c r="BD299" i="18"/>
  <c r="BC299" i="18" s="1"/>
  <c r="CI296" i="18" s="1"/>
  <c r="AR246" i="18"/>
  <c r="AQ246" i="18" s="1"/>
  <c r="CG243" i="18" s="1"/>
  <c r="CL381" i="18" l="1"/>
  <c r="BN361" i="18"/>
  <c r="BM361" i="18" s="1"/>
  <c r="BP361" i="18"/>
  <c r="BO361" i="18" s="1"/>
  <c r="CK358" i="18" s="1"/>
  <c r="BH340" i="18"/>
  <c r="BG340" i="18" s="1"/>
  <c r="BJ340" i="18"/>
  <c r="BI340" i="18" s="1"/>
  <c r="CJ337" i="18" s="1"/>
  <c r="AP247" i="18"/>
  <c r="AO247" i="18" s="1"/>
  <c r="BB300" i="18"/>
  <c r="BA300" i="18" s="1"/>
  <c r="BD300" i="18"/>
  <c r="BC300" i="18" s="1"/>
  <c r="CI297" i="18" s="1"/>
  <c r="AR247" i="18"/>
  <c r="AQ247" i="18" s="1"/>
  <c r="CG244" i="18" s="1"/>
  <c r="CL382" i="18" l="1"/>
  <c r="BP362" i="18"/>
  <c r="BO362" i="18" s="1"/>
  <c r="CK359" i="18" s="1"/>
  <c r="BN362" i="18"/>
  <c r="BM362" i="18" s="1"/>
  <c r="BH341" i="18"/>
  <c r="BG341" i="18" s="1"/>
  <c r="BJ341" i="18"/>
  <c r="BI341" i="18" s="1"/>
  <c r="CJ338" i="18" s="1"/>
  <c r="AP248" i="18"/>
  <c r="AO248" i="18" s="1"/>
  <c r="BB301" i="18"/>
  <c r="BA301" i="18" s="1"/>
  <c r="BD301" i="18"/>
  <c r="BC301" i="18" s="1"/>
  <c r="CI298" i="18" s="1"/>
  <c r="AR248" i="18"/>
  <c r="AQ248" i="18" s="1"/>
  <c r="CG245" i="18" s="1"/>
  <c r="CL383" i="18" l="1"/>
  <c r="BP363" i="18"/>
  <c r="BO363" i="18" s="1"/>
  <c r="CK360" i="18" s="1"/>
  <c r="BN363" i="18"/>
  <c r="BM363" i="18" s="1"/>
  <c r="BH342" i="18"/>
  <c r="BG342" i="18" s="1"/>
  <c r="BJ342" i="18"/>
  <c r="BI342" i="18" s="1"/>
  <c r="CJ339" i="18" s="1"/>
  <c r="AP249" i="18"/>
  <c r="AO249" i="18" s="1"/>
  <c r="BB302" i="18"/>
  <c r="BA302" i="18" s="1"/>
  <c r="BD302" i="18"/>
  <c r="BC302" i="18" s="1"/>
  <c r="CI299" i="18" s="1"/>
  <c r="AR249" i="18"/>
  <c r="AQ249" i="18" s="1"/>
  <c r="CG246" i="18" s="1"/>
  <c r="CL384" i="18" l="1"/>
  <c r="BP364" i="18"/>
  <c r="BO364" i="18" s="1"/>
  <c r="CK361" i="18" s="1"/>
  <c r="BN364" i="18"/>
  <c r="BM364" i="18" s="1"/>
  <c r="BH343" i="18"/>
  <c r="BG343" i="18" s="1"/>
  <c r="BJ343" i="18"/>
  <c r="BI343" i="18" s="1"/>
  <c r="CJ340" i="18" s="1"/>
  <c r="AP250" i="18"/>
  <c r="AO250" i="18" s="1"/>
  <c r="BB303" i="18"/>
  <c r="BA303" i="18" s="1"/>
  <c r="BD303" i="18"/>
  <c r="BC303" i="18" s="1"/>
  <c r="CI300" i="18" s="1"/>
  <c r="AR250" i="18"/>
  <c r="AQ250" i="18" s="1"/>
  <c r="CG247" i="18" s="1"/>
  <c r="CL385" i="18" l="1"/>
  <c r="BP365" i="18"/>
  <c r="BO365" i="18" s="1"/>
  <c r="CK362" i="18" s="1"/>
  <c r="BN365" i="18"/>
  <c r="BM365" i="18" s="1"/>
  <c r="BH344" i="18"/>
  <c r="BG344" i="18" s="1"/>
  <c r="BJ344" i="18"/>
  <c r="BI344" i="18" s="1"/>
  <c r="CJ341" i="18" s="1"/>
  <c r="AP251" i="18"/>
  <c r="AO251" i="18" s="1"/>
  <c r="BB304" i="18"/>
  <c r="BA304" i="18" s="1"/>
  <c r="BD304" i="18"/>
  <c r="BC304" i="18" s="1"/>
  <c r="CI301" i="18" s="1"/>
  <c r="AR251" i="18"/>
  <c r="AQ251" i="18" s="1"/>
  <c r="CG248" i="18" s="1"/>
  <c r="CL386" i="18" l="1"/>
  <c r="BP366" i="18"/>
  <c r="BO366" i="18" s="1"/>
  <c r="CK363" i="18" s="1"/>
  <c r="BN366" i="18"/>
  <c r="BM366" i="18" s="1"/>
  <c r="BH345" i="18"/>
  <c r="BG345" i="18" s="1"/>
  <c r="BJ345" i="18"/>
  <c r="BI345" i="18" s="1"/>
  <c r="CJ342" i="18" s="1"/>
  <c r="AP252" i="18"/>
  <c r="AO252" i="18" s="1"/>
  <c r="BB305" i="18"/>
  <c r="BA305" i="18" s="1"/>
  <c r="BD305" i="18"/>
  <c r="BC305" i="18" s="1"/>
  <c r="CI302" i="18" s="1"/>
  <c r="AR252" i="18"/>
  <c r="AQ252" i="18" s="1"/>
  <c r="CG249" i="18" s="1"/>
  <c r="CL387" i="18" l="1"/>
  <c r="BN367" i="18"/>
  <c r="BM367" i="18" s="1"/>
  <c r="BP367" i="18"/>
  <c r="BO367" i="18" s="1"/>
  <c r="CK364" i="18" s="1"/>
  <c r="BH346" i="18"/>
  <c r="BG346" i="18" s="1"/>
  <c r="BJ346" i="18"/>
  <c r="BI346" i="18" s="1"/>
  <c r="AP253" i="18"/>
  <c r="AO253" i="18" s="1"/>
  <c r="BB306" i="18"/>
  <c r="BA306" i="18" s="1"/>
  <c r="BD306" i="18"/>
  <c r="BC306" i="18" s="1"/>
  <c r="CI303" i="18" s="1"/>
  <c r="AR253" i="18"/>
  <c r="AQ253" i="18" s="1"/>
  <c r="CG250" i="18" s="1"/>
  <c r="CL388" i="18" l="1"/>
  <c r="BP368" i="18"/>
  <c r="BO368" i="18" s="1"/>
  <c r="CK365" i="18" s="1"/>
  <c r="BN368" i="18"/>
  <c r="BM368" i="18" s="1"/>
  <c r="BH347" i="18"/>
  <c r="BG347" i="18" s="1"/>
  <c r="BJ347" i="18"/>
  <c r="BI347" i="18" s="1"/>
  <c r="CJ343" i="18"/>
  <c r="AP254" i="18"/>
  <c r="AO254" i="18" s="1"/>
  <c r="BB307" i="18"/>
  <c r="BA307" i="18" s="1"/>
  <c r="BD307" i="18"/>
  <c r="BC307" i="18" s="1"/>
  <c r="CI304" i="18" s="1"/>
  <c r="AR254" i="18"/>
  <c r="AQ254" i="18" s="1"/>
  <c r="CG251" i="18" s="1"/>
  <c r="CL389" i="18" l="1"/>
  <c r="BN369" i="18"/>
  <c r="BM369" i="18" s="1"/>
  <c r="BP369" i="18"/>
  <c r="BO369" i="18" s="1"/>
  <c r="CK366" i="18" s="1"/>
  <c r="BH348" i="18"/>
  <c r="BG348" i="18" s="1"/>
  <c r="BJ348" i="18"/>
  <c r="BI348" i="18" s="1"/>
  <c r="CJ344" i="18"/>
  <c r="AP255" i="18"/>
  <c r="AO255" i="18" s="1"/>
  <c r="BB308" i="18"/>
  <c r="BA308" i="18" s="1"/>
  <c r="BD308" i="18"/>
  <c r="BC308" i="18" s="1"/>
  <c r="CI305" i="18" s="1"/>
  <c r="AR255" i="18"/>
  <c r="AQ255" i="18" s="1"/>
  <c r="CG252" i="18" s="1"/>
  <c r="CL390" i="18" l="1"/>
  <c r="BN370" i="18"/>
  <c r="BM370" i="18" s="1"/>
  <c r="BP370" i="18"/>
  <c r="BO370" i="18" s="1"/>
  <c r="CK367" i="18" s="1"/>
  <c r="BH349" i="18"/>
  <c r="BG349" i="18" s="1"/>
  <c r="BJ349" i="18"/>
  <c r="BI349" i="18" s="1"/>
  <c r="CJ346" i="18" s="1"/>
  <c r="CJ345" i="18"/>
  <c r="AP256" i="18"/>
  <c r="AO256" i="18" s="1"/>
  <c r="BB309" i="18"/>
  <c r="BA309" i="18" s="1"/>
  <c r="BD309" i="18"/>
  <c r="BC309" i="18" s="1"/>
  <c r="CI306" i="18" s="1"/>
  <c r="AR256" i="18"/>
  <c r="AQ256" i="18" s="1"/>
  <c r="CG253" i="18" s="1"/>
  <c r="CL391" i="18" l="1"/>
  <c r="BP371" i="18"/>
  <c r="BO371" i="18" s="1"/>
  <c r="CK368" i="18" s="1"/>
  <c r="BN371" i="18"/>
  <c r="BM371" i="18" s="1"/>
  <c r="BH350" i="18"/>
  <c r="BG350" i="18" s="1"/>
  <c r="BJ350" i="18"/>
  <c r="BI350" i="18" s="1"/>
  <c r="CJ347" i="18" s="1"/>
  <c r="AP257" i="18"/>
  <c r="AO257" i="18" s="1"/>
  <c r="BB310" i="18"/>
  <c r="BA310" i="18" s="1"/>
  <c r="BD310" i="18"/>
  <c r="BC310" i="18" s="1"/>
  <c r="CI307" i="18" s="1"/>
  <c r="AR257" i="18"/>
  <c r="AQ257" i="18" s="1"/>
  <c r="CG254" i="18" s="1"/>
  <c r="CL392" i="18" l="1"/>
  <c r="BP372" i="18"/>
  <c r="BO372" i="18" s="1"/>
  <c r="CK369" i="18" s="1"/>
  <c r="BN372" i="18"/>
  <c r="BM372" i="18" s="1"/>
  <c r="BH351" i="18"/>
  <c r="BG351" i="18" s="1"/>
  <c r="BJ351" i="18"/>
  <c r="BI351" i="18" s="1"/>
  <c r="CJ348" i="18" s="1"/>
  <c r="AP258" i="18"/>
  <c r="AO258" i="18" s="1"/>
  <c r="BB311" i="18"/>
  <c r="BA311" i="18" s="1"/>
  <c r="BD311" i="18"/>
  <c r="BC311" i="18" s="1"/>
  <c r="CI308" i="18" s="1"/>
  <c r="AR258" i="18"/>
  <c r="AQ258" i="18" s="1"/>
  <c r="CG255" i="18" s="1"/>
  <c r="CL393" i="18" l="1"/>
  <c r="BP373" i="18"/>
  <c r="BO373" i="18" s="1"/>
  <c r="CK370" i="18" s="1"/>
  <c r="BN373" i="18"/>
  <c r="BM373" i="18" s="1"/>
  <c r="BH352" i="18"/>
  <c r="BG352" i="18" s="1"/>
  <c r="BJ352" i="18"/>
  <c r="BI352" i="18" s="1"/>
  <c r="CJ349" i="18" s="1"/>
  <c r="AP259" i="18"/>
  <c r="AO259" i="18" s="1"/>
  <c r="BB312" i="18"/>
  <c r="BA312" i="18" s="1"/>
  <c r="BD312" i="18"/>
  <c r="BC312" i="18" s="1"/>
  <c r="CI309" i="18" s="1"/>
  <c r="AR259" i="18"/>
  <c r="AQ259" i="18" s="1"/>
  <c r="CG256" i="18" s="1"/>
  <c r="CL394" i="18" l="1"/>
  <c r="BP374" i="18"/>
  <c r="BO374" i="18" s="1"/>
  <c r="CK371" i="18" s="1"/>
  <c r="BN374" i="18"/>
  <c r="BM374" i="18" s="1"/>
  <c r="BH353" i="18"/>
  <c r="BG353" i="18" s="1"/>
  <c r="BJ353" i="18"/>
  <c r="BI353" i="18" s="1"/>
  <c r="CJ350" i="18" s="1"/>
  <c r="AP260" i="18"/>
  <c r="AO260" i="18" s="1"/>
  <c r="BB313" i="18"/>
  <c r="BA313" i="18" s="1"/>
  <c r="BD313" i="18"/>
  <c r="BC313" i="18" s="1"/>
  <c r="CI310" i="18" s="1"/>
  <c r="AR260" i="18"/>
  <c r="AQ260" i="18" s="1"/>
  <c r="CG257" i="18" s="1"/>
  <c r="CL395" i="18" l="1"/>
  <c r="BN375" i="18"/>
  <c r="BM375" i="18" s="1"/>
  <c r="BP375" i="18"/>
  <c r="BO375" i="18" s="1"/>
  <c r="CK372" i="18" s="1"/>
  <c r="BH354" i="18"/>
  <c r="BG354" i="18" s="1"/>
  <c r="BJ354" i="18"/>
  <c r="BI354" i="18" s="1"/>
  <c r="CJ351" i="18" s="1"/>
  <c r="AP261" i="18"/>
  <c r="AO261" i="18" s="1"/>
  <c r="BB314" i="18"/>
  <c r="BA314" i="18" s="1"/>
  <c r="BD314" i="18"/>
  <c r="BC314" i="18" s="1"/>
  <c r="CI311" i="18" s="1"/>
  <c r="AR261" i="18"/>
  <c r="AQ261" i="18" s="1"/>
  <c r="CG258" i="18" s="1"/>
  <c r="CL396" i="18" l="1"/>
  <c r="BN376" i="18"/>
  <c r="BM376" i="18" s="1"/>
  <c r="BP376" i="18"/>
  <c r="BO376" i="18" s="1"/>
  <c r="CK373" i="18" s="1"/>
  <c r="BH355" i="18"/>
  <c r="BG355" i="18" s="1"/>
  <c r="BJ355" i="18"/>
  <c r="BI355" i="18" s="1"/>
  <c r="AP262" i="18"/>
  <c r="AO262" i="18" s="1"/>
  <c r="BB315" i="18"/>
  <c r="BA315" i="18" s="1"/>
  <c r="BD315" i="18"/>
  <c r="BC315" i="18" s="1"/>
  <c r="CI312" i="18" s="1"/>
  <c r="AR262" i="18"/>
  <c r="AQ262" i="18" s="1"/>
  <c r="CG259" i="18" s="1"/>
  <c r="CL397" i="18" l="1"/>
  <c r="BP377" i="18"/>
  <c r="BO377" i="18" s="1"/>
  <c r="CK374" i="18" s="1"/>
  <c r="BN377" i="18"/>
  <c r="BM377" i="18" s="1"/>
  <c r="BH356" i="18"/>
  <c r="BG356" i="18" s="1"/>
  <c r="BJ356" i="18"/>
  <c r="BI356" i="18" s="1"/>
  <c r="CJ352" i="18"/>
  <c r="AP263" i="18"/>
  <c r="AO263" i="18" s="1"/>
  <c r="BB316" i="18"/>
  <c r="BA316" i="18" s="1"/>
  <c r="BD316" i="18"/>
  <c r="BC316" i="18" s="1"/>
  <c r="CI313" i="18" s="1"/>
  <c r="AR263" i="18"/>
  <c r="AQ263" i="18" s="1"/>
  <c r="CG260" i="18" s="1"/>
  <c r="CL398" i="18" l="1"/>
  <c r="BP378" i="18"/>
  <c r="BO378" i="18" s="1"/>
  <c r="CK375" i="18" s="1"/>
  <c r="BN378" i="18"/>
  <c r="BM378" i="18" s="1"/>
  <c r="BH357" i="18"/>
  <c r="BG357" i="18" s="1"/>
  <c r="BJ357" i="18"/>
  <c r="BI357" i="18" s="1"/>
  <c r="CJ354" i="18" s="1"/>
  <c r="CJ353" i="18"/>
  <c r="AP264" i="18"/>
  <c r="AO264" i="18" s="1"/>
  <c r="BB317" i="18"/>
  <c r="BA317" i="18" s="1"/>
  <c r="BD317" i="18"/>
  <c r="BC317" i="18" s="1"/>
  <c r="CI314" i="18" s="1"/>
  <c r="AR264" i="18"/>
  <c r="AQ264" i="18" s="1"/>
  <c r="CG261" i="18" s="1"/>
  <c r="CL399" i="18" l="1"/>
  <c r="BP379" i="18"/>
  <c r="BO379" i="18" s="1"/>
  <c r="CK376" i="18" s="1"/>
  <c r="BN379" i="18"/>
  <c r="BM379" i="18" s="1"/>
  <c r="BH358" i="18"/>
  <c r="BG358" i="18" s="1"/>
  <c r="BJ358" i="18"/>
  <c r="BI358" i="18" s="1"/>
  <c r="CJ355" i="18" s="1"/>
  <c r="AP265" i="18"/>
  <c r="AO265" i="18" s="1"/>
  <c r="BB318" i="18"/>
  <c r="BA318" i="18" s="1"/>
  <c r="BD318" i="18"/>
  <c r="BC318" i="18" s="1"/>
  <c r="CI315" i="18" s="1"/>
  <c r="AR265" i="18"/>
  <c r="AQ265" i="18" s="1"/>
  <c r="CG262" i="18" s="1"/>
  <c r="CL400" i="18" l="1"/>
  <c r="BP380" i="18"/>
  <c r="BO380" i="18" s="1"/>
  <c r="CK377" i="18" s="1"/>
  <c r="BN380" i="18"/>
  <c r="BM380" i="18" s="1"/>
  <c r="BH359" i="18"/>
  <c r="BG359" i="18" s="1"/>
  <c r="BJ359" i="18"/>
  <c r="BI359" i="18" s="1"/>
  <c r="CJ356" i="18" s="1"/>
  <c r="AP266" i="18"/>
  <c r="AO266" i="18" s="1"/>
  <c r="BB319" i="18"/>
  <c r="BA319" i="18" s="1"/>
  <c r="BD319" i="18"/>
  <c r="BC319" i="18" s="1"/>
  <c r="CI316" i="18" s="1"/>
  <c r="AR266" i="18"/>
  <c r="AQ266" i="18" s="1"/>
  <c r="CG263" i="18" s="1"/>
  <c r="CL401" i="18" l="1"/>
  <c r="BP381" i="18"/>
  <c r="BO381" i="18" s="1"/>
  <c r="CK378" i="18" s="1"/>
  <c r="BN381" i="18"/>
  <c r="BM381" i="18" s="1"/>
  <c r="BH360" i="18"/>
  <c r="BG360" i="18" s="1"/>
  <c r="BJ360" i="18"/>
  <c r="BI360" i="18" s="1"/>
  <c r="CJ357" i="18" s="1"/>
  <c r="AP267" i="18"/>
  <c r="AO267" i="18" s="1"/>
  <c r="BB320" i="18"/>
  <c r="BA320" i="18" s="1"/>
  <c r="BD320" i="18"/>
  <c r="BC320" i="18" s="1"/>
  <c r="CI317" i="18" s="1"/>
  <c r="AR267" i="18"/>
  <c r="AQ267" i="18" s="1"/>
  <c r="CG264" i="18" s="1"/>
  <c r="CL402" i="18" l="1"/>
  <c r="BN382" i="18"/>
  <c r="BM382" i="18" s="1"/>
  <c r="BP382" i="18"/>
  <c r="BO382" i="18" s="1"/>
  <c r="CK379" i="18" s="1"/>
  <c r="BH361" i="18"/>
  <c r="BG361" i="18" s="1"/>
  <c r="BJ361" i="18"/>
  <c r="BI361" i="18" s="1"/>
  <c r="CJ358" i="18" s="1"/>
  <c r="AP268" i="18"/>
  <c r="AO268" i="18" s="1"/>
  <c r="BB321" i="18"/>
  <c r="BA321" i="18" s="1"/>
  <c r="BD321" i="18"/>
  <c r="BC321" i="18" s="1"/>
  <c r="CI318" i="18" s="1"/>
  <c r="AR268" i="18"/>
  <c r="AQ268" i="18" s="1"/>
  <c r="CG265" i="18" s="1"/>
  <c r="CL403" i="18" l="1"/>
  <c r="BN383" i="18"/>
  <c r="BM383" i="18" s="1"/>
  <c r="BP383" i="18"/>
  <c r="BO383" i="18" s="1"/>
  <c r="CK380" i="18" s="1"/>
  <c r="BH362" i="18"/>
  <c r="BG362" i="18" s="1"/>
  <c r="BJ362" i="18"/>
  <c r="BI362" i="18" s="1"/>
  <c r="CJ359" i="18" s="1"/>
  <c r="AP269" i="18"/>
  <c r="AO269" i="18" s="1"/>
  <c r="BB322" i="18"/>
  <c r="BA322" i="18" s="1"/>
  <c r="BD322" i="18"/>
  <c r="BC322" i="18" s="1"/>
  <c r="CI319" i="18" s="1"/>
  <c r="AR269" i="18"/>
  <c r="AQ269" i="18" s="1"/>
  <c r="CG266" i="18" s="1"/>
  <c r="CL404" i="18" l="1"/>
  <c r="BP384" i="18"/>
  <c r="BO384" i="18" s="1"/>
  <c r="CK381" i="18" s="1"/>
  <c r="BN384" i="18"/>
  <c r="BM384" i="18" s="1"/>
  <c r="BH363" i="18"/>
  <c r="BG363" i="18" s="1"/>
  <c r="BJ363" i="18"/>
  <c r="BI363" i="18" s="1"/>
  <c r="CJ360" i="18" s="1"/>
  <c r="AP270" i="18"/>
  <c r="AO270" i="18" s="1"/>
  <c r="BB323" i="18"/>
  <c r="BA323" i="18" s="1"/>
  <c r="BD323" i="18"/>
  <c r="BC323" i="18" s="1"/>
  <c r="CI320" i="18" s="1"/>
  <c r="AR270" i="18"/>
  <c r="AQ270" i="18" s="1"/>
  <c r="CG267" i="18" s="1"/>
  <c r="CL405" i="18" l="1"/>
  <c r="BN385" i="18"/>
  <c r="BM385" i="18" s="1"/>
  <c r="BP385" i="18"/>
  <c r="BO385" i="18" s="1"/>
  <c r="CK382" i="18" s="1"/>
  <c r="BH364" i="18"/>
  <c r="BG364" i="18" s="1"/>
  <c r="BJ364" i="18"/>
  <c r="BI364" i="18" s="1"/>
  <c r="CJ361" i="18" s="1"/>
  <c r="AP271" i="18"/>
  <c r="AO271" i="18" s="1"/>
  <c r="BB324" i="18"/>
  <c r="BA324" i="18" s="1"/>
  <c r="BD324" i="18"/>
  <c r="BC324" i="18" s="1"/>
  <c r="CI321" i="18" s="1"/>
  <c r="AR271" i="18"/>
  <c r="AQ271" i="18" s="1"/>
  <c r="CG268" i="18" s="1"/>
  <c r="CL406" i="18" l="1"/>
  <c r="BP386" i="18"/>
  <c r="BO386" i="18" s="1"/>
  <c r="CK383" i="18" s="1"/>
  <c r="BN386" i="18"/>
  <c r="BM386" i="18" s="1"/>
  <c r="BJ365" i="18"/>
  <c r="BI365" i="18" s="1"/>
  <c r="CJ362" i="18" s="1"/>
  <c r="BH365" i="18"/>
  <c r="BG365" i="18" s="1"/>
  <c r="AP272" i="18"/>
  <c r="AO272" i="18" s="1"/>
  <c r="BB325" i="18"/>
  <c r="BA325" i="18" s="1"/>
  <c r="BD325" i="18"/>
  <c r="BC325" i="18" s="1"/>
  <c r="CI322" i="18" s="1"/>
  <c r="AR272" i="18"/>
  <c r="AQ272" i="18" s="1"/>
  <c r="CG269" i="18" s="1"/>
  <c r="CL407" i="18" l="1"/>
  <c r="BN387" i="18"/>
  <c r="BM387" i="18" s="1"/>
  <c r="BP387" i="18"/>
  <c r="BO387" i="18" s="1"/>
  <c r="CK384" i="18" s="1"/>
  <c r="BH366" i="18"/>
  <c r="BG366" i="18" s="1"/>
  <c r="BJ366" i="18"/>
  <c r="BI366" i="18" s="1"/>
  <c r="CJ363" i="18" s="1"/>
  <c r="AP273" i="18"/>
  <c r="AO273" i="18" s="1"/>
  <c r="BB326" i="18"/>
  <c r="BA326" i="18" s="1"/>
  <c r="BD326" i="18"/>
  <c r="BC326" i="18" s="1"/>
  <c r="CI323" i="18" s="1"/>
  <c r="AR273" i="18"/>
  <c r="AQ273" i="18" s="1"/>
  <c r="CG270" i="18" s="1"/>
  <c r="CL408" i="18" l="1"/>
  <c r="BP388" i="18"/>
  <c r="BO388" i="18" s="1"/>
  <c r="CK385" i="18" s="1"/>
  <c r="BN388" i="18"/>
  <c r="BM388" i="18" s="1"/>
  <c r="BH367" i="18"/>
  <c r="BG367" i="18" s="1"/>
  <c r="BJ367" i="18"/>
  <c r="BI367" i="18" s="1"/>
  <c r="CJ364" i="18" s="1"/>
  <c r="AP274" i="18"/>
  <c r="AO274" i="18" s="1"/>
  <c r="BB327" i="18"/>
  <c r="BA327" i="18" s="1"/>
  <c r="BD327" i="18"/>
  <c r="BC327" i="18" s="1"/>
  <c r="CI324" i="18" s="1"/>
  <c r="AR274" i="18"/>
  <c r="AQ274" i="18" s="1"/>
  <c r="CG271" i="18" s="1"/>
  <c r="BP389" i="18" l="1"/>
  <c r="BO389" i="18" s="1"/>
  <c r="CK386" i="18" s="1"/>
  <c r="BN389" i="18"/>
  <c r="BM389" i="18" s="1"/>
  <c r="BH368" i="18"/>
  <c r="BG368" i="18" s="1"/>
  <c r="BJ368" i="18"/>
  <c r="BI368" i="18" s="1"/>
  <c r="CJ365" i="18" s="1"/>
  <c r="AP275" i="18"/>
  <c r="AO275" i="18" s="1"/>
  <c r="BB328" i="18"/>
  <c r="BA328" i="18" s="1"/>
  <c r="BD328" i="18"/>
  <c r="BC328" i="18" s="1"/>
  <c r="CI325" i="18" s="1"/>
  <c r="AR275" i="18"/>
  <c r="AQ275" i="18" s="1"/>
  <c r="CG272" i="18" s="1"/>
  <c r="BP390" i="18" l="1"/>
  <c r="BO390" i="18" s="1"/>
  <c r="CK387" i="18" s="1"/>
  <c r="BN390" i="18"/>
  <c r="BM390" i="18" s="1"/>
  <c r="BH369" i="18"/>
  <c r="BG369" i="18" s="1"/>
  <c r="BJ369" i="18"/>
  <c r="BI369" i="18" s="1"/>
  <c r="AP276" i="18"/>
  <c r="AO276" i="18" s="1"/>
  <c r="BB329" i="18"/>
  <c r="BA329" i="18" s="1"/>
  <c r="BD329" i="18"/>
  <c r="BC329" i="18" s="1"/>
  <c r="CI326" i="18" s="1"/>
  <c r="AR276" i="18"/>
  <c r="AQ276" i="18" s="1"/>
  <c r="CG273" i="18" s="1"/>
  <c r="BN391" i="18" l="1"/>
  <c r="BM391" i="18" s="1"/>
  <c r="BP391" i="18"/>
  <c r="BO391" i="18" s="1"/>
  <c r="CK388" i="18" s="1"/>
  <c r="BH370" i="18"/>
  <c r="BG370" i="18" s="1"/>
  <c r="BJ370" i="18"/>
  <c r="BI370" i="18" s="1"/>
  <c r="CJ366" i="18"/>
  <c r="AP277" i="18"/>
  <c r="AO277" i="18" s="1"/>
  <c r="BB330" i="18"/>
  <c r="BA330" i="18" s="1"/>
  <c r="BD330" i="18"/>
  <c r="BC330" i="18" s="1"/>
  <c r="CI327" i="18" s="1"/>
  <c r="AR277" i="18"/>
  <c r="AQ277" i="18" s="1"/>
  <c r="CG274" i="18" s="1"/>
  <c r="BP392" i="18" l="1"/>
  <c r="BO392" i="18" s="1"/>
  <c r="CK389" i="18" s="1"/>
  <c r="BN392" i="18"/>
  <c r="BM392" i="18" s="1"/>
  <c r="BJ371" i="18"/>
  <c r="BI371" i="18" s="1"/>
  <c r="BH371" i="18"/>
  <c r="BG371" i="18" s="1"/>
  <c r="CJ367" i="18"/>
  <c r="AP278" i="18"/>
  <c r="AO278" i="18" s="1"/>
  <c r="BB331" i="18"/>
  <c r="BA331" i="18" s="1"/>
  <c r="BD331" i="18"/>
  <c r="BC331" i="18" s="1"/>
  <c r="CI328" i="18" s="1"/>
  <c r="AR278" i="18"/>
  <c r="AQ278" i="18" s="1"/>
  <c r="CG275" i="18" s="1"/>
  <c r="BP393" i="18" l="1"/>
  <c r="BO393" i="18" s="1"/>
  <c r="CK390" i="18" s="1"/>
  <c r="BN393" i="18"/>
  <c r="BM393" i="18" s="1"/>
  <c r="BJ372" i="18"/>
  <c r="BI372" i="18" s="1"/>
  <c r="BH372" i="18"/>
  <c r="BG372" i="18" s="1"/>
  <c r="CJ368" i="18"/>
  <c r="AP279" i="18"/>
  <c r="AO279" i="18" s="1"/>
  <c r="BB332" i="18"/>
  <c r="BA332" i="18" s="1"/>
  <c r="BD332" i="18"/>
  <c r="BC332" i="18" s="1"/>
  <c r="CI329" i="18" s="1"/>
  <c r="AR279" i="18"/>
  <c r="AQ279" i="18" s="1"/>
  <c r="CG276" i="18" s="1"/>
  <c r="BP394" i="18" l="1"/>
  <c r="BO394" i="18" s="1"/>
  <c r="CK391" i="18" s="1"/>
  <c r="BN394" i="18"/>
  <c r="BM394" i="18" s="1"/>
  <c r="BJ373" i="18"/>
  <c r="BI373" i="18" s="1"/>
  <c r="BH373" i="18"/>
  <c r="BG373" i="18" s="1"/>
  <c r="CJ369" i="18"/>
  <c r="AP280" i="18"/>
  <c r="AO280" i="18" s="1"/>
  <c r="BB333" i="18"/>
  <c r="BA333" i="18" s="1"/>
  <c r="BD333" i="18"/>
  <c r="BC333" i="18" s="1"/>
  <c r="CI330" i="18" s="1"/>
  <c r="AR280" i="18"/>
  <c r="AQ280" i="18" s="1"/>
  <c r="CG277" i="18" s="1"/>
  <c r="BN395" i="18" l="1"/>
  <c r="BM395" i="18" s="1"/>
  <c r="BP395" i="18"/>
  <c r="BO395" i="18" s="1"/>
  <c r="CK392" i="18" s="1"/>
  <c r="BJ374" i="18"/>
  <c r="BI374" i="18" s="1"/>
  <c r="CJ371" i="18" s="1"/>
  <c r="BH374" i="18"/>
  <c r="BG374" i="18" s="1"/>
  <c r="CJ370" i="18"/>
  <c r="AP281" i="18"/>
  <c r="AO281" i="18" s="1"/>
  <c r="BB334" i="18"/>
  <c r="BA334" i="18" s="1"/>
  <c r="BD334" i="18"/>
  <c r="BC334" i="18" s="1"/>
  <c r="CI331" i="18" s="1"/>
  <c r="AR281" i="18"/>
  <c r="AQ281" i="18" s="1"/>
  <c r="CG278" i="18" s="1"/>
  <c r="BP396" i="18" l="1"/>
  <c r="BO396" i="18" s="1"/>
  <c r="CK393" i="18" s="1"/>
  <c r="BN396" i="18"/>
  <c r="BM396" i="18" s="1"/>
  <c r="BJ375" i="18"/>
  <c r="BI375" i="18" s="1"/>
  <c r="CJ372" i="18" s="1"/>
  <c r="BH375" i="18"/>
  <c r="BG375" i="18" s="1"/>
  <c r="AP282" i="18"/>
  <c r="AO282" i="18" s="1"/>
  <c r="BB335" i="18"/>
  <c r="BA335" i="18" s="1"/>
  <c r="BD335" i="18"/>
  <c r="BC335" i="18" s="1"/>
  <c r="CI332" i="18" s="1"/>
  <c r="AR282" i="18"/>
  <c r="AQ282" i="18" s="1"/>
  <c r="CG279" i="18" s="1"/>
  <c r="BP397" i="18" l="1"/>
  <c r="BO397" i="18" s="1"/>
  <c r="CK394" i="18" s="1"/>
  <c r="BN397" i="18"/>
  <c r="BM397" i="18" s="1"/>
  <c r="BH376" i="18"/>
  <c r="BG376" i="18" s="1"/>
  <c r="BJ376" i="18"/>
  <c r="BI376" i="18" s="1"/>
  <c r="CJ373" i="18" s="1"/>
  <c r="AP283" i="18"/>
  <c r="AO283" i="18" s="1"/>
  <c r="BB336" i="18"/>
  <c r="BA336" i="18" s="1"/>
  <c r="BD336" i="18"/>
  <c r="BC336" i="18" s="1"/>
  <c r="CI333" i="18" s="1"/>
  <c r="AR283" i="18"/>
  <c r="AQ283" i="18" s="1"/>
  <c r="CG280" i="18" s="1"/>
  <c r="BP398" i="18" l="1"/>
  <c r="BO398" i="18" s="1"/>
  <c r="CK395" i="18" s="1"/>
  <c r="BN398" i="18"/>
  <c r="BM398" i="18" s="1"/>
  <c r="BJ377" i="18"/>
  <c r="BI377" i="18" s="1"/>
  <c r="BH377" i="18"/>
  <c r="BG377" i="18" s="1"/>
  <c r="AP284" i="18"/>
  <c r="AO284" i="18" s="1"/>
  <c r="BB337" i="18"/>
  <c r="BA337" i="18" s="1"/>
  <c r="BD337" i="18"/>
  <c r="BC337" i="18" s="1"/>
  <c r="CI334" i="18" s="1"/>
  <c r="AR284" i="18"/>
  <c r="AQ284" i="18" s="1"/>
  <c r="CG281" i="18" s="1"/>
  <c r="BN399" i="18" l="1"/>
  <c r="BM399" i="18" s="1"/>
  <c r="BP399" i="18"/>
  <c r="BO399" i="18" s="1"/>
  <c r="CK396" i="18" s="1"/>
  <c r="BJ378" i="18"/>
  <c r="BI378" i="18" s="1"/>
  <c r="BH378" i="18"/>
  <c r="BG378" i="18" s="1"/>
  <c r="CJ374" i="18"/>
  <c r="AP285" i="18"/>
  <c r="AO285" i="18" s="1"/>
  <c r="BB338" i="18"/>
  <c r="BA338" i="18" s="1"/>
  <c r="BD338" i="18"/>
  <c r="BC338" i="18" s="1"/>
  <c r="CI335" i="18" s="1"/>
  <c r="AR285" i="18"/>
  <c r="AQ285" i="18" s="1"/>
  <c r="CG282" i="18" s="1"/>
  <c r="BN400" i="18" l="1"/>
  <c r="BM400" i="18" s="1"/>
  <c r="BP400" i="18"/>
  <c r="BO400" i="18" s="1"/>
  <c r="CK397" i="18" s="1"/>
  <c r="BH379" i="18"/>
  <c r="BG379" i="18" s="1"/>
  <c r="BJ379" i="18"/>
  <c r="BI379" i="18" s="1"/>
  <c r="CJ375" i="18"/>
  <c r="AP286" i="18"/>
  <c r="AO286" i="18" s="1"/>
  <c r="BB339" i="18"/>
  <c r="BA339" i="18" s="1"/>
  <c r="BD339" i="18"/>
  <c r="BC339" i="18" s="1"/>
  <c r="CI336" i="18" s="1"/>
  <c r="AR286" i="18"/>
  <c r="AQ286" i="18" s="1"/>
  <c r="CG283" i="18" s="1"/>
  <c r="BN401" i="18" l="1"/>
  <c r="BM401" i="18" s="1"/>
  <c r="BP401" i="18"/>
  <c r="BO401" i="18" s="1"/>
  <c r="CK398" i="18" s="1"/>
  <c r="BH380" i="18"/>
  <c r="BG380" i="18" s="1"/>
  <c r="BJ380" i="18"/>
  <c r="BI380" i="18" s="1"/>
  <c r="CJ376" i="18"/>
  <c r="AP287" i="18"/>
  <c r="AO287" i="18" s="1"/>
  <c r="BB340" i="18"/>
  <c r="BA340" i="18" s="1"/>
  <c r="BD340" i="18"/>
  <c r="BC340" i="18" s="1"/>
  <c r="CI337" i="18" s="1"/>
  <c r="AR287" i="18"/>
  <c r="AQ287" i="18" s="1"/>
  <c r="CG284" i="18" s="1"/>
  <c r="BP402" i="18" l="1"/>
  <c r="BO402" i="18" s="1"/>
  <c r="CK399" i="18" s="1"/>
  <c r="BN402" i="18"/>
  <c r="BM402" i="18" s="1"/>
  <c r="BH381" i="18"/>
  <c r="BG381" i="18" s="1"/>
  <c r="BJ381" i="18"/>
  <c r="BI381" i="18" s="1"/>
  <c r="CJ377" i="18"/>
  <c r="AP288" i="18"/>
  <c r="AO288" i="18" s="1"/>
  <c r="BB341" i="18"/>
  <c r="BA341" i="18" s="1"/>
  <c r="BD341" i="18"/>
  <c r="BC341" i="18" s="1"/>
  <c r="CI338" i="18" s="1"/>
  <c r="AR288" i="18"/>
  <c r="AQ288" i="18" s="1"/>
  <c r="CG285" i="18" s="1"/>
  <c r="BN403" i="18" l="1"/>
  <c r="BM403" i="18" s="1"/>
  <c r="BP403" i="18"/>
  <c r="BO403" i="18" s="1"/>
  <c r="CK400" i="18" s="1"/>
  <c r="BJ382" i="18"/>
  <c r="BI382" i="18" s="1"/>
  <c r="BH382" i="18"/>
  <c r="BG382" i="18" s="1"/>
  <c r="CJ378" i="18"/>
  <c r="AP289" i="18"/>
  <c r="AO289" i="18" s="1"/>
  <c r="BB342" i="18"/>
  <c r="BA342" i="18" s="1"/>
  <c r="BD342" i="18"/>
  <c r="BC342" i="18" s="1"/>
  <c r="CI339" i="18" s="1"/>
  <c r="AR289" i="18"/>
  <c r="AQ289" i="18" s="1"/>
  <c r="CG286" i="18" s="1"/>
  <c r="BN404" i="18" l="1"/>
  <c r="BM404" i="18" s="1"/>
  <c r="BP404" i="18"/>
  <c r="BO404" i="18" s="1"/>
  <c r="CK401" i="18" s="1"/>
  <c r="BH383" i="18"/>
  <c r="BG383" i="18" s="1"/>
  <c r="BJ383" i="18"/>
  <c r="BI383" i="18" s="1"/>
  <c r="CJ380" i="18" s="1"/>
  <c r="CJ379" i="18"/>
  <c r="AP290" i="18"/>
  <c r="AO290" i="18" s="1"/>
  <c r="BB343" i="18"/>
  <c r="BA343" i="18" s="1"/>
  <c r="BD343" i="18"/>
  <c r="BC343" i="18" s="1"/>
  <c r="CI340" i="18" s="1"/>
  <c r="AR290" i="18"/>
  <c r="AQ290" i="18" s="1"/>
  <c r="CG287" i="18" s="1"/>
  <c r="BN405" i="18" l="1"/>
  <c r="BM405" i="18" s="1"/>
  <c r="BP405" i="18"/>
  <c r="BO405" i="18" s="1"/>
  <c r="CK402" i="18" s="1"/>
  <c r="BJ384" i="18"/>
  <c r="BI384" i="18" s="1"/>
  <c r="CJ381" i="18" s="1"/>
  <c r="BH384" i="18"/>
  <c r="BG384" i="18" s="1"/>
  <c r="AP291" i="18"/>
  <c r="AO291" i="18" s="1"/>
  <c r="BB344" i="18"/>
  <c r="BA344" i="18" s="1"/>
  <c r="BD344" i="18"/>
  <c r="BC344" i="18" s="1"/>
  <c r="CI341" i="18" s="1"/>
  <c r="AR291" i="18"/>
  <c r="AQ291" i="18" s="1"/>
  <c r="CG288" i="18" s="1"/>
  <c r="BN406" i="18" l="1"/>
  <c r="BM406" i="18" s="1"/>
  <c r="BP406" i="18"/>
  <c r="BO406" i="18" s="1"/>
  <c r="CK403" i="18" s="1"/>
  <c r="BJ385" i="18"/>
  <c r="BI385" i="18" s="1"/>
  <c r="CJ382" i="18" s="1"/>
  <c r="BH385" i="18"/>
  <c r="BG385" i="18" s="1"/>
  <c r="AP292" i="18"/>
  <c r="AO292" i="18" s="1"/>
  <c r="BB345" i="18"/>
  <c r="BA345" i="18" s="1"/>
  <c r="BD345" i="18"/>
  <c r="BC345" i="18" s="1"/>
  <c r="CI342" i="18" s="1"/>
  <c r="AR292" i="18"/>
  <c r="AQ292" i="18" s="1"/>
  <c r="CG289" i="18" s="1"/>
  <c r="BN407" i="18" l="1"/>
  <c r="BM407" i="18" s="1"/>
  <c r="BP407" i="18"/>
  <c r="BO407" i="18" s="1"/>
  <c r="CK404" i="18" s="1"/>
  <c r="BH386" i="18"/>
  <c r="BG386" i="18" s="1"/>
  <c r="BJ386" i="18"/>
  <c r="BI386" i="18" s="1"/>
  <c r="AP293" i="18"/>
  <c r="BB346" i="18"/>
  <c r="BA346" i="18" s="1"/>
  <c r="BD346" i="18"/>
  <c r="BC346" i="18" s="1"/>
  <c r="CI343" i="18" s="1"/>
  <c r="AR293" i="18"/>
  <c r="AQ293" i="18" s="1"/>
  <c r="CG290" i="18" s="1"/>
  <c r="AO293" i="18"/>
  <c r="BN408" i="18" l="1"/>
  <c r="BM408" i="18" s="1"/>
  <c r="BP408" i="18"/>
  <c r="BO408" i="18" s="1"/>
  <c r="CK405" i="18" s="1"/>
  <c r="BH387" i="18"/>
  <c r="BG387" i="18" s="1"/>
  <c r="BJ387" i="18"/>
  <c r="BI387" i="18" s="1"/>
  <c r="CJ384" i="18" s="1"/>
  <c r="CJ383" i="18"/>
  <c r="AP294" i="18"/>
  <c r="AO294" i="18" s="1"/>
  <c r="BB347" i="18"/>
  <c r="BA347" i="18" s="1"/>
  <c r="BD347" i="18"/>
  <c r="BC347" i="18" s="1"/>
  <c r="CI344" i="18" s="1"/>
  <c r="AR294" i="18"/>
  <c r="AQ294" i="18" s="1"/>
  <c r="CG291" i="18" s="1"/>
  <c r="BN409" i="18" l="1"/>
  <c r="BM409" i="18" s="1"/>
  <c r="BP409" i="18"/>
  <c r="BO409" i="18" s="1"/>
  <c r="CK406" i="18" s="1"/>
  <c r="BJ388" i="18"/>
  <c r="BI388" i="18" s="1"/>
  <c r="CJ385" i="18" s="1"/>
  <c r="BH388" i="18"/>
  <c r="BG388" i="18" s="1"/>
  <c r="AP295" i="18"/>
  <c r="AO295" i="18" s="1"/>
  <c r="BB348" i="18"/>
  <c r="BA348" i="18" s="1"/>
  <c r="BD348" i="18"/>
  <c r="BC348" i="18" s="1"/>
  <c r="CI345" i="18" s="1"/>
  <c r="AR295" i="18"/>
  <c r="AQ295" i="18" s="1"/>
  <c r="CG292" i="18" s="1"/>
  <c r="BP410" i="18" l="1"/>
  <c r="BO410" i="18" s="1"/>
  <c r="CK407" i="18" s="1"/>
  <c r="BN410" i="18"/>
  <c r="BM410" i="18" s="1"/>
  <c r="BJ389" i="18"/>
  <c r="BI389" i="18" s="1"/>
  <c r="CJ386" i="18" s="1"/>
  <c r="BH389" i="18"/>
  <c r="BG389" i="18" s="1"/>
  <c r="AP296" i="18"/>
  <c r="AO296" i="18" s="1"/>
  <c r="BB349" i="18"/>
  <c r="BA349" i="18" s="1"/>
  <c r="BD349" i="18"/>
  <c r="BC349" i="18" s="1"/>
  <c r="CI346" i="18" s="1"/>
  <c r="AR296" i="18"/>
  <c r="AQ296" i="18" s="1"/>
  <c r="CG293" i="18" s="1"/>
  <c r="BN411" i="18" l="1"/>
  <c r="BM411" i="18" s="1"/>
  <c r="BP411" i="18"/>
  <c r="BO411" i="18" s="1"/>
  <c r="CK408" i="18" s="1"/>
  <c r="BH390" i="18"/>
  <c r="BG390" i="18" s="1"/>
  <c r="BJ390" i="18"/>
  <c r="BI390" i="18" s="1"/>
  <c r="AP297" i="18"/>
  <c r="AO297" i="18" s="1"/>
  <c r="BB350" i="18"/>
  <c r="BA350" i="18" s="1"/>
  <c r="BD350" i="18"/>
  <c r="BC350" i="18" s="1"/>
  <c r="CI347" i="18" s="1"/>
  <c r="AR297" i="18"/>
  <c r="AQ297" i="18" s="1"/>
  <c r="CG294" i="18" s="1"/>
  <c r="BJ391" i="18" l="1"/>
  <c r="BI391" i="18" s="1"/>
  <c r="BH391" i="18"/>
  <c r="BG391" i="18" s="1"/>
  <c r="CJ387" i="18"/>
  <c r="AP298" i="18"/>
  <c r="AO298" i="18" s="1"/>
  <c r="BB351" i="18"/>
  <c r="BA351" i="18" s="1"/>
  <c r="BD351" i="18"/>
  <c r="BC351" i="18" s="1"/>
  <c r="CI348" i="18" s="1"/>
  <c r="AR298" i="18"/>
  <c r="AQ298" i="18" s="1"/>
  <c r="CG295" i="18" s="1"/>
  <c r="BH392" i="18" l="1"/>
  <c r="BG392" i="18" s="1"/>
  <c r="BJ392" i="18"/>
  <c r="BI392" i="18" s="1"/>
  <c r="CJ388" i="18"/>
  <c r="AP299" i="18"/>
  <c r="AO299" i="18" s="1"/>
  <c r="BB352" i="18"/>
  <c r="BA352" i="18" s="1"/>
  <c r="BD352" i="18"/>
  <c r="BC352" i="18" s="1"/>
  <c r="CI349" i="18" s="1"/>
  <c r="AR299" i="18"/>
  <c r="AQ299" i="18" s="1"/>
  <c r="CG296" i="18" s="1"/>
  <c r="BH393" i="18" l="1"/>
  <c r="BG393" i="18" s="1"/>
  <c r="BJ393" i="18"/>
  <c r="BI393" i="18" s="1"/>
  <c r="CJ390" i="18" s="1"/>
  <c r="CJ389" i="18"/>
  <c r="AP300" i="18"/>
  <c r="AO300" i="18" s="1"/>
  <c r="BB353" i="18"/>
  <c r="BA353" i="18" s="1"/>
  <c r="BD353" i="18"/>
  <c r="BC353" i="18" s="1"/>
  <c r="CI350" i="18" s="1"/>
  <c r="AR300" i="18"/>
  <c r="AQ300" i="18" s="1"/>
  <c r="CG297" i="18" s="1"/>
  <c r="AP301" i="18" l="1"/>
  <c r="AO301" i="18" s="1"/>
  <c r="BH394" i="18"/>
  <c r="BG394" i="18" s="1"/>
  <c r="BJ394" i="18"/>
  <c r="BI394" i="18" s="1"/>
  <c r="CJ391" i="18" s="1"/>
  <c r="BB354" i="18"/>
  <c r="BA354" i="18" s="1"/>
  <c r="BD354" i="18"/>
  <c r="BC354" i="18" s="1"/>
  <c r="CI351" i="18" s="1"/>
  <c r="AR301" i="18"/>
  <c r="AQ301" i="18" s="1"/>
  <c r="CG298" i="18" s="1"/>
  <c r="BJ395" i="18" l="1"/>
  <c r="BI395" i="18" s="1"/>
  <c r="CJ392" i="18" s="1"/>
  <c r="BH395" i="18"/>
  <c r="BG395" i="18" s="1"/>
  <c r="AP302" i="18"/>
  <c r="AO302" i="18" s="1"/>
  <c r="BB355" i="18"/>
  <c r="BA355" i="18" s="1"/>
  <c r="BD355" i="18"/>
  <c r="BC355" i="18" s="1"/>
  <c r="CI352" i="18" s="1"/>
  <c r="AR302" i="18"/>
  <c r="AQ302" i="18" s="1"/>
  <c r="CG299" i="18" s="1"/>
  <c r="BJ396" i="18" l="1"/>
  <c r="BI396" i="18" s="1"/>
  <c r="BH396" i="18"/>
  <c r="BG396" i="18" s="1"/>
  <c r="AP303" i="18"/>
  <c r="AO303" i="18" s="1"/>
  <c r="BB356" i="18"/>
  <c r="BA356" i="18" s="1"/>
  <c r="BD356" i="18"/>
  <c r="BC356" i="18" s="1"/>
  <c r="CI353" i="18" s="1"/>
  <c r="AR303" i="18"/>
  <c r="AQ303" i="18" s="1"/>
  <c r="CG300" i="18" s="1"/>
  <c r="BJ397" i="18" l="1"/>
  <c r="BI397" i="18" s="1"/>
  <c r="CJ394" i="18" s="1"/>
  <c r="BH397" i="18"/>
  <c r="BG397" i="18" s="1"/>
  <c r="CJ393" i="18"/>
  <c r="AP304" i="18"/>
  <c r="AO304" i="18" s="1"/>
  <c r="BB357" i="18"/>
  <c r="BA357" i="18" s="1"/>
  <c r="BD357" i="18"/>
  <c r="BC357" i="18" s="1"/>
  <c r="CI354" i="18" s="1"/>
  <c r="AR304" i="18"/>
  <c r="AQ304" i="18" s="1"/>
  <c r="CG301" i="18" s="1"/>
  <c r="BH398" i="18" l="1"/>
  <c r="BG398" i="18" s="1"/>
  <c r="BJ398" i="18"/>
  <c r="BI398" i="18" s="1"/>
  <c r="CJ395" i="18" s="1"/>
  <c r="AP305" i="18"/>
  <c r="AO305" i="18" s="1"/>
  <c r="BB358" i="18"/>
  <c r="BA358" i="18" s="1"/>
  <c r="BD358" i="18"/>
  <c r="BC358" i="18" s="1"/>
  <c r="CI355" i="18" s="1"/>
  <c r="AR305" i="18"/>
  <c r="AQ305" i="18" s="1"/>
  <c r="CG302" i="18" s="1"/>
  <c r="BH399" i="18" l="1"/>
  <c r="BG399" i="18" s="1"/>
  <c r="BJ399" i="18"/>
  <c r="BI399" i="18" s="1"/>
  <c r="AP306" i="18"/>
  <c r="AO306" i="18" s="1"/>
  <c r="BB359" i="18"/>
  <c r="BA359" i="18" s="1"/>
  <c r="BD359" i="18"/>
  <c r="BC359" i="18" s="1"/>
  <c r="CI356" i="18" s="1"/>
  <c r="AR306" i="18"/>
  <c r="AQ306" i="18" s="1"/>
  <c r="CG303" i="18" s="1"/>
  <c r="CJ396" i="18" l="1"/>
  <c r="BH400" i="18"/>
  <c r="BG400" i="18" s="1"/>
  <c r="BJ400" i="18"/>
  <c r="BI400" i="18" s="1"/>
  <c r="CJ397" i="18" s="1"/>
  <c r="AP307" i="18"/>
  <c r="AO307" i="18" s="1"/>
  <c r="BB360" i="18"/>
  <c r="BA360" i="18" s="1"/>
  <c r="BD360" i="18"/>
  <c r="BC360" i="18" s="1"/>
  <c r="CI357" i="18" s="1"/>
  <c r="AR307" i="18"/>
  <c r="AQ307" i="18" s="1"/>
  <c r="CG304" i="18" s="1"/>
  <c r="BJ401" i="18" l="1"/>
  <c r="BI401" i="18" s="1"/>
  <c r="CJ398" i="18" s="1"/>
  <c r="BH401" i="18"/>
  <c r="BG401" i="18" s="1"/>
  <c r="AP308" i="18"/>
  <c r="AO308" i="18" s="1"/>
  <c r="BB361" i="18"/>
  <c r="BA361" i="18" s="1"/>
  <c r="BD361" i="18"/>
  <c r="BC361" i="18" s="1"/>
  <c r="CI358" i="18" s="1"/>
  <c r="AR308" i="18"/>
  <c r="AQ308" i="18" s="1"/>
  <c r="CG305" i="18" s="1"/>
  <c r="BJ402" i="18" l="1"/>
  <c r="BI402" i="18" s="1"/>
  <c r="BH402" i="18"/>
  <c r="BG402" i="18" s="1"/>
  <c r="AP309" i="18"/>
  <c r="AO309" i="18" s="1"/>
  <c r="BB362" i="18"/>
  <c r="BA362" i="18" s="1"/>
  <c r="BD362" i="18"/>
  <c r="BC362" i="18" s="1"/>
  <c r="CI359" i="18" s="1"/>
  <c r="AR309" i="18"/>
  <c r="AQ309" i="18" s="1"/>
  <c r="CG306" i="18" s="1"/>
  <c r="CJ399" i="18" l="1"/>
  <c r="BH403" i="18"/>
  <c r="BG403" i="18" s="1"/>
  <c r="BJ403" i="18"/>
  <c r="BI403" i="18" s="1"/>
  <c r="AP310" i="18"/>
  <c r="AO310" i="18" s="1"/>
  <c r="BB363" i="18"/>
  <c r="BA363" i="18" s="1"/>
  <c r="BD363" i="18"/>
  <c r="BC363" i="18" s="1"/>
  <c r="CI360" i="18" s="1"/>
  <c r="AR310" i="18"/>
  <c r="AQ310" i="18" s="1"/>
  <c r="CG307" i="18" s="1"/>
  <c r="CJ400" i="18" l="1"/>
  <c r="BH404" i="18"/>
  <c r="BG404" i="18" s="1"/>
  <c r="BJ404" i="18"/>
  <c r="BI404" i="18" s="1"/>
  <c r="AP311" i="18"/>
  <c r="AO311" i="18" s="1"/>
  <c r="BB364" i="18"/>
  <c r="BA364" i="18" s="1"/>
  <c r="BD364" i="18"/>
  <c r="BC364" i="18" s="1"/>
  <c r="CI361" i="18" s="1"/>
  <c r="AR311" i="18"/>
  <c r="AQ311" i="18" s="1"/>
  <c r="CG308" i="18" s="1"/>
  <c r="BJ405" i="18" l="1"/>
  <c r="BI405" i="18" s="1"/>
  <c r="BH405" i="18"/>
  <c r="BG405" i="18" s="1"/>
  <c r="CJ401" i="18"/>
  <c r="AP312" i="18"/>
  <c r="AO312" i="18" s="1"/>
  <c r="BB365" i="18"/>
  <c r="BA365" i="18" s="1"/>
  <c r="BD365" i="18"/>
  <c r="BC365" i="18" s="1"/>
  <c r="CI362" i="18" s="1"/>
  <c r="AR312" i="18"/>
  <c r="AQ312" i="18" s="1"/>
  <c r="CG309" i="18" s="1"/>
  <c r="BH406" i="18" l="1"/>
  <c r="BG406" i="18" s="1"/>
  <c r="BJ406" i="18"/>
  <c r="BI406" i="18" s="1"/>
  <c r="CJ402" i="18"/>
  <c r="AP313" i="18"/>
  <c r="AO313" i="18" s="1"/>
  <c r="BB366" i="18"/>
  <c r="BA366" i="18" s="1"/>
  <c r="BD366" i="18"/>
  <c r="BC366" i="18" s="1"/>
  <c r="CI363" i="18" s="1"/>
  <c r="AR313" i="18"/>
  <c r="AQ313" i="18" s="1"/>
  <c r="CG310" i="18" s="1"/>
  <c r="BJ407" i="18" l="1"/>
  <c r="BI407" i="18" s="1"/>
  <c r="BH407" i="18"/>
  <c r="BG407" i="18" s="1"/>
  <c r="CJ403" i="18"/>
  <c r="AP314" i="18"/>
  <c r="AO314" i="18" s="1"/>
  <c r="BB367" i="18"/>
  <c r="BA367" i="18" s="1"/>
  <c r="BD367" i="18"/>
  <c r="BC367" i="18" s="1"/>
  <c r="CI364" i="18" s="1"/>
  <c r="AR314" i="18"/>
  <c r="AQ314" i="18" s="1"/>
  <c r="CG311" i="18" s="1"/>
  <c r="BJ408" i="18" l="1"/>
  <c r="BI408" i="18" s="1"/>
  <c r="BH408" i="18"/>
  <c r="BG408" i="18" s="1"/>
  <c r="CJ404" i="18"/>
  <c r="AP315" i="18"/>
  <c r="AO315" i="18" s="1"/>
  <c r="BB368" i="18"/>
  <c r="BA368" i="18" s="1"/>
  <c r="BD368" i="18"/>
  <c r="BC368" i="18" s="1"/>
  <c r="CI365" i="18" s="1"/>
  <c r="AR315" i="18"/>
  <c r="AQ315" i="18" s="1"/>
  <c r="CG312" i="18" s="1"/>
  <c r="BJ409" i="18" l="1"/>
  <c r="BI409" i="18" s="1"/>
  <c r="BH409" i="18"/>
  <c r="BG409" i="18" s="1"/>
  <c r="CJ405" i="18"/>
  <c r="AP316" i="18"/>
  <c r="AO316" i="18" s="1"/>
  <c r="BB369" i="18"/>
  <c r="BA369" i="18" s="1"/>
  <c r="BD369" i="18"/>
  <c r="BC369" i="18" s="1"/>
  <c r="CI366" i="18" s="1"/>
  <c r="AR316" i="18"/>
  <c r="AQ316" i="18" s="1"/>
  <c r="CG313" i="18" s="1"/>
  <c r="BJ410" i="18" l="1"/>
  <c r="BI410" i="18" s="1"/>
  <c r="CJ407" i="18" s="1"/>
  <c r="BH410" i="18"/>
  <c r="BG410" i="18" s="1"/>
  <c r="CJ406" i="18"/>
  <c r="AP317" i="18"/>
  <c r="AO317" i="18" s="1"/>
  <c r="BB370" i="18"/>
  <c r="BA370" i="18" s="1"/>
  <c r="BD370" i="18"/>
  <c r="BC370" i="18" s="1"/>
  <c r="CI367" i="18" s="1"/>
  <c r="AR317" i="18"/>
  <c r="AQ317" i="18" s="1"/>
  <c r="CG314" i="18" s="1"/>
  <c r="BH411" i="18" l="1"/>
  <c r="BG411" i="18" s="1"/>
  <c r="BJ411" i="18"/>
  <c r="BI411" i="18" s="1"/>
  <c r="CJ408" i="18" s="1"/>
  <c r="AP318" i="18"/>
  <c r="AO318" i="18" s="1"/>
  <c r="BB371" i="18"/>
  <c r="BA371" i="18" s="1"/>
  <c r="BD371" i="18"/>
  <c r="BC371" i="18" s="1"/>
  <c r="CI368" i="18" s="1"/>
  <c r="AR318" i="18"/>
  <c r="AQ318" i="18" s="1"/>
  <c r="CG315" i="18" s="1"/>
  <c r="AP319" i="18" l="1"/>
  <c r="AO319" i="18" s="1"/>
  <c r="BB372" i="18"/>
  <c r="BA372" i="18" s="1"/>
  <c r="BD372" i="18"/>
  <c r="BC372" i="18" s="1"/>
  <c r="CI369" i="18" s="1"/>
  <c r="AR319" i="18"/>
  <c r="AQ319" i="18" s="1"/>
  <c r="CG316" i="18" s="1"/>
  <c r="AP320" i="18" l="1"/>
  <c r="AO320" i="18" s="1"/>
  <c r="BB373" i="18"/>
  <c r="BA373" i="18" s="1"/>
  <c r="BD373" i="18"/>
  <c r="BC373" i="18" s="1"/>
  <c r="CI370" i="18" s="1"/>
  <c r="AR320" i="18"/>
  <c r="AQ320" i="18" s="1"/>
  <c r="CG317" i="18" s="1"/>
  <c r="AP321" i="18" l="1"/>
  <c r="AO321" i="18" s="1"/>
  <c r="BB374" i="18"/>
  <c r="BA374" i="18" s="1"/>
  <c r="BD374" i="18"/>
  <c r="BC374" i="18" s="1"/>
  <c r="CI371" i="18" s="1"/>
  <c r="AR321" i="18"/>
  <c r="AQ321" i="18" s="1"/>
  <c r="CG318" i="18" s="1"/>
  <c r="AP322" i="18" l="1"/>
  <c r="AO322" i="18" s="1"/>
  <c r="BB375" i="18"/>
  <c r="BA375" i="18" s="1"/>
  <c r="BD375" i="18"/>
  <c r="BC375" i="18" s="1"/>
  <c r="CI372" i="18" s="1"/>
  <c r="AR322" i="18"/>
  <c r="AQ322" i="18" s="1"/>
  <c r="CG319" i="18" s="1"/>
  <c r="AP323" i="18" l="1"/>
  <c r="AO323" i="18" s="1"/>
  <c r="BB376" i="18"/>
  <c r="BA376" i="18" s="1"/>
  <c r="BD376" i="18"/>
  <c r="BC376" i="18" s="1"/>
  <c r="CI373" i="18" s="1"/>
  <c r="AR323" i="18"/>
  <c r="AQ323" i="18" s="1"/>
  <c r="CG320" i="18" s="1"/>
  <c r="AP324" i="18" l="1"/>
  <c r="AO324" i="18" s="1"/>
  <c r="BB377" i="18"/>
  <c r="BA377" i="18" s="1"/>
  <c r="BD377" i="18"/>
  <c r="BC377" i="18" s="1"/>
  <c r="CI374" i="18" s="1"/>
  <c r="AR324" i="18"/>
  <c r="AQ324" i="18" s="1"/>
  <c r="CG321" i="18" s="1"/>
  <c r="AP325" i="18" l="1"/>
  <c r="AO325" i="18" s="1"/>
  <c r="BB378" i="18"/>
  <c r="BA378" i="18" s="1"/>
  <c r="BD378" i="18"/>
  <c r="BC378" i="18" s="1"/>
  <c r="CI375" i="18" s="1"/>
  <c r="AR325" i="18"/>
  <c r="AQ325" i="18" s="1"/>
  <c r="CG322" i="18" s="1"/>
  <c r="AP326" i="18" l="1"/>
  <c r="AO326" i="18" s="1"/>
  <c r="BB379" i="18"/>
  <c r="BA379" i="18" s="1"/>
  <c r="BD379" i="18"/>
  <c r="BC379" i="18" s="1"/>
  <c r="CI376" i="18" s="1"/>
  <c r="AR326" i="18"/>
  <c r="AQ326" i="18" s="1"/>
  <c r="CG323" i="18" s="1"/>
  <c r="AP327" i="18" l="1"/>
  <c r="AO327" i="18" s="1"/>
  <c r="BB380" i="18"/>
  <c r="BA380" i="18" s="1"/>
  <c r="BD380" i="18"/>
  <c r="BC380" i="18" s="1"/>
  <c r="CI377" i="18" s="1"/>
  <c r="AR327" i="18"/>
  <c r="AQ327" i="18" s="1"/>
  <c r="CG324" i="18" s="1"/>
  <c r="AP328" i="18" l="1"/>
  <c r="AO328" i="18" s="1"/>
  <c r="BB381" i="18"/>
  <c r="BA381" i="18" s="1"/>
  <c r="BD381" i="18"/>
  <c r="BC381" i="18" s="1"/>
  <c r="CI378" i="18" s="1"/>
  <c r="AR328" i="18"/>
  <c r="AQ328" i="18" s="1"/>
  <c r="CG325" i="18" s="1"/>
  <c r="AP329" i="18" l="1"/>
  <c r="AO329" i="18" s="1"/>
  <c r="BB382" i="18"/>
  <c r="BA382" i="18" s="1"/>
  <c r="BD382" i="18"/>
  <c r="BC382" i="18" s="1"/>
  <c r="CI379" i="18" s="1"/>
  <c r="AR329" i="18"/>
  <c r="AQ329" i="18" s="1"/>
  <c r="CG326" i="18" s="1"/>
  <c r="AP330" i="18" l="1"/>
  <c r="AO330" i="18" s="1"/>
  <c r="BB383" i="18"/>
  <c r="BA383" i="18" s="1"/>
  <c r="BD383" i="18"/>
  <c r="BC383" i="18" s="1"/>
  <c r="CI380" i="18" s="1"/>
  <c r="AR330" i="18"/>
  <c r="AQ330" i="18" s="1"/>
  <c r="CG327" i="18" s="1"/>
  <c r="AP331" i="18" l="1"/>
  <c r="AO331" i="18" s="1"/>
  <c r="BB384" i="18"/>
  <c r="BA384" i="18" s="1"/>
  <c r="BD384" i="18"/>
  <c r="BC384" i="18" s="1"/>
  <c r="CI381" i="18" s="1"/>
  <c r="AR331" i="18"/>
  <c r="AQ331" i="18" s="1"/>
  <c r="CG328" i="18" s="1"/>
  <c r="AP332" i="18" l="1"/>
  <c r="AO332" i="18" s="1"/>
  <c r="BB385" i="18"/>
  <c r="BA385" i="18" s="1"/>
  <c r="BD385" i="18"/>
  <c r="BC385" i="18" s="1"/>
  <c r="CI382" i="18" s="1"/>
  <c r="AR332" i="18"/>
  <c r="AQ332" i="18" s="1"/>
  <c r="CG329" i="18" s="1"/>
  <c r="AP333" i="18" l="1"/>
  <c r="AO333" i="18" s="1"/>
  <c r="BB386" i="18"/>
  <c r="BA386" i="18" s="1"/>
  <c r="BD386" i="18"/>
  <c r="BC386" i="18" s="1"/>
  <c r="CI383" i="18" s="1"/>
  <c r="AR333" i="18"/>
  <c r="AQ333" i="18" s="1"/>
  <c r="CG330" i="18" s="1"/>
  <c r="AP334" i="18" l="1"/>
  <c r="AO334" i="18" s="1"/>
  <c r="BB387" i="18"/>
  <c r="BA387" i="18" s="1"/>
  <c r="BD387" i="18"/>
  <c r="BC387" i="18" s="1"/>
  <c r="CI384" i="18" s="1"/>
  <c r="AR334" i="18"/>
  <c r="AQ334" i="18" s="1"/>
  <c r="CG331" i="18" s="1"/>
  <c r="AP335" i="18" l="1"/>
  <c r="AO335" i="18" s="1"/>
  <c r="BB388" i="18"/>
  <c r="BA388" i="18" s="1"/>
  <c r="BD388" i="18"/>
  <c r="BC388" i="18" s="1"/>
  <c r="CI385" i="18" s="1"/>
  <c r="AR335" i="18"/>
  <c r="AQ335" i="18" s="1"/>
  <c r="CG332" i="18" s="1"/>
  <c r="AP336" i="18" l="1"/>
  <c r="AO336" i="18" s="1"/>
  <c r="BB389" i="18"/>
  <c r="BA389" i="18" s="1"/>
  <c r="BD389" i="18"/>
  <c r="BC389" i="18" s="1"/>
  <c r="CI386" i="18" s="1"/>
  <c r="AR336" i="18"/>
  <c r="AQ336" i="18" s="1"/>
  <c r="CG333" i="18" s="1"/>
  <c r="AP337" i="18" l="1"/>
  <c r="AO337" i="18" s="1"/>
  <c r="BB390" i="18"/>
  <c r="BA390" i="18" s="1"/>
  <c r="BD390" i="18"/>
  <c r="BC390" i="18" s="1"/>
  <c r="CI387" i="18" s="1"/>
  <c r="AR337" i="18"/>
  <c r="AQ337" i="18" s="1"/>
  <c r="CG334" i="18" s="1"/>
  <c r="AP338" i="18" l="1"/>
  <c r="AO338" i="18" s="1"/>
  <c r="BB391" i="18"/>
  <c r="BA391" i="18" s="1"/>
  <c r="BD391" i="18"/>
  <c r="BC391" i="18" s="1"/>
  <c r="CI388" i="18" s="1"/>
  <c r="AR338" i="18"/>
  <c r="AQ338" i="18" s="1"/>
  <c r="CG335" i="18" s="1"/>
  <c r="AP339" i="18" l="1"/>
  <c r="AO339" i="18" s="1"/>
  <c r="BB392" i="18"/>
  <c r="BA392" i="18" s="1"/>
  <c r="BD392" i="18"/>
  <c r="BC392" i="18" s="1"/>
  <c r="CI389" i="18" s="1"/>
  <c r="AR339" i="18"/>
  <c r="AQ339" i="18" s="1"/>
  <c r="CG336" i="18" s="1"/>
  <c r="AP340" i="18" l="1"/>
  <c r="AO340" i="18" s="1"/>
  <c r="BB393" i="18"/>
  <c r="BA393" i="18" s="1"/>
  <c r="BD393" i="18"/>
  <c r="BC393" i="18" s="1"/>
  <c r="CI390" i="18" s="1"/>
  <c r="AR340" i="18"/>
  <c r="AQ340" i="18" s="1"/>
  <c r="CG337" i="18" s="1"/>
  <c r="AP341" i="18" l="1"/>
  <c r="AO341" i="18" s="1"/>
  <c r="BB394" i="18"/>
  <c r="BA394" i="18" s="1"/>
  <c r="BD394" i="18"/>
  <c r="BC394" i="18" s="1"/>
  <c r="CI391" i="18" s="1"/>
  <c r="AR341" i="18"/>
  <c r="AQ341" i="18" s="1"/>
  <c r="CG338" i="18" s="1"/>
  <c r="AP342" i="18" l="1"/>
  <c r="AO342" i="18" s="1"/>
  <c r="BB395" i="18"/>
  <c r="BA395" i="18" s="1"/>
  <c r="BD395" i="18"/>
  <c r="BC395" i="18" s="1"/>
  <c r="CI392" i="18" s="1"/>
  <c r="AR342" i="18"/>
  <c r="AQ342" i="18" s="1"/>
  <c r="CG339" i="18" s="1"/>
  <c r="AP343" i="18" l="1"/>
  <c r="AO343" i="18" s="1"/>
  <c r="BB396" i="18"/>
  <c r="BA396" i="18" s="1"/>
  <c r="BD396" i="18"/>
  <c r="BC396" i="18" s="1"/>
  <c r="CI393" i="18" s="1"/>
  <c r="AR343" i="18"/>
  <c r="AQ343" i="18" s="1"/>
  <c r="CG340" i="18" s="1"/>
  <c r="AP344" i="18" l="1"/>
  <c r="AO344" i="18" s="1"/>
  <c r="BB397" i="18"/>
  <c r="BA397" i="18" s="1"/>
  <c r="BD397" i="18"/>
  <c r="BC397" i="18" s="1"/>
  <c r="CI394" i="18" s="1"/>
  <c r="AR344" i="18"/>
  <c r="AQ344" i="18" s="1"/>
  <c r="CG341" i="18" s="1"/>
  <c r="AP345" i="18" l="1"/>
  <c r="AO345" i="18" s="1"/>
  <c r="BB398" i="18"/>
  <c r="BA398" i="18" s="1"/>
  <c r="BD398" i="18"/>
  <c r="BC398" i="18" s="1"/>
  <c r="CI395" i="18" s="1"/>
  <c r="AR345" i="18"/>
  <c r="AQ345" i="18" s="1"/>
  <c r="CG342" i="18" s="1"/>
  <c r="AP346" i="18" l="1"/>
  <c r="BB399" i="18"/>
  <c r="BA399" i="18" s="1"/>
  <c r="BD399" i="18"/>
  <c r="BC399" i="18" s="1"/>
  <c r="CI396" i="18" s="1"/>
  <c r="AR346" i="18"/>
  <c r="AQ346" i="18" s="1"/>
  <c r="CG343" i="18" s="1"/>
  <c r="AO346" i="18"/>
  <c r="AP347" i="18" l="1"/>
  <c r="AO347" i="18" s="1"/>
  <c r="BB400" i="18"/>
  <c r="BA400" i="18" s="1"/>
  <c r="BD400" i="18"/>
  <c r="BC400" i="18" s="1"/>
  <c r="CI397" i="18" s="1"/>
  <c r="AR347" i="18"/>
  <c r="AQ347" i="18" s="1"/>
  <c r="CG344" i="18" s="1"/>
  <c r="AP348" i="18" l="1"/>
  <c r="AO348" i="18" s="1"/>
  <c r="BB401" i="18"/>
  <c r="BA401" i="18" s="1"/>
  <c r="BD401" i="18"/>
  <c r="BC401" i="18" s="1"/>
  <c r="CI398" i="18" s="1"/>
  <c r="AR348" i="18"/>
  <c r="AQ348" i="18" s="1"/>
  <c r="CG345" i="18" s="1"/>
  <c r="AP349" i="18" l="1"/>
  <c r="AO349" i="18" s="1"/>
  <c r="BB402" i="18"/>
  <c r="BA402" i="18" s="1"/>
  <c r="BD402" i="18"/>
  <c r="BC402" i="18" s="1"/>
  <c r="CI399" i="18" s="1"/>
  <c r="AR349" i="18"/>
  <c r="AQ349" i="18" s="1"/>
  <c r="CG346" i="18" s="1"/>
  <c r="AP350" i="18" l="1"/>
  <c r="AO350" i="18" s="1"/>
  <c r="BB403" i="18"/>
  <c r="BA403" i="18" s="1"/>
  <c r="BD403" i="18"/>
  <c r="BC403" i="18" s="1"/>
  <c r="CI400" i="18" s="1"/>
  <c r="AR350" i="18"/>
  <c r="AQ350" i="18" s="1"/>
  <c r="CG347" i="18" s="1"/>
  <c r="AP351" i="18" l="1"/>
  <c r="AO351" i="18" s="1"/>
  <c r="BB404" i="18"/>
  <c r="BA404" i="18" s="1"/>
  <c r="BD404" i="18"/>
  <c r="BC404" i="18" s="1"/>
  <c r="CI401" i="18" s="1"/>
  <c r="AR351" i="18"/>
  <c r="AQ351" i="18" s="1"/>
  <c r="CG348" i="18" s="1"/>
  <c r="AP352" i="18" l="1"/>
  <c r="AO352" i="18" s="1"/>
  <c r="BB405" i="18"/>
  <c r="BA405" i="18" s="1"/>
  <c r="BD405" i="18"/>
  <c r="BC405" i="18" s="1"/>
  <c r="CI402" i="18" s="1"/>
  <c r="AR352" i="18"/>
  <c r="AQ352" i="18" s="1"/>
  <c r="CG349" i="18" s="1"/>
  <c r="AP353" i="18" l="1"/>
  <c r="AO353" i="18" s="1"/>
  <c r="BB406" i="18"/>
  <c r="BA406" i="18" s="1"/>
  <c r="BD406" i="18"/>
  <c r="BC406" i="18" s="1"/>
  <c r="CI403" i="18" s="1"/>
  <c r="AR353" i="18"/>
  <c r="AQ353" i="18" s="1"/>
  <c r="CG350" i="18" s="1"/>
  <c r="AP354" i="18" l="1"/>
  <c r="AO354" i="18" s="1"/>
  <c r="BB407" i="18"/>
  <c r="BA407" i="18" s="1"/>
  <c r="BD407" i="18"/>
  <c r="BC407" i="18" s="1"/>
  <c r="CI404" i="18" s="1"/>
  <c r="AR354" i="18"/>
  <c r="AQ354" i="18" s="1"/>
  <c r="CG351" i="18" s="1"/>
  <c r="AP355" i="18" l="1"/>
  <c r="AO355" i="18" s="1"/>
  <c r="BB408" i="18"/>
  <c r="BA408" i="18" s="1"/>
  <c r="BD408" i="18"/>
  <c r="BC408" i="18" s="1"/>
  <c r="CI405" i="18" s="1"/>
  <c r="AR355" i="18"/>
  <c r="AQ355" i="18" s="1"/>
  <c r="CG352" i="18" s="1"/>
  <c r="AP356" i="18" l="1"/>
  <c r="AO356" i="18" s="1"/>
  <c r="BB409" i="18"/>
  <c r="BA409" i="18" s="1"/>
  <c r="BD409" i="18"/>
  <c r="BC409" i="18" s="1"/>
  <c r="CI406" i="18" s="1"/>
  <c r="AR356" i="18"/>
  <c r="AQ356" i="18" s="1"/>
  <c r="CG353" i="18" s="1"/>
  <c r="AP357" i="18" l="1"/>
  <c r="AO357" i="18" s="1"/>
  <c r="BB410" i="18"/>
  <c r="BA410" i="18" s="1"/>
  <c r="BD410" i="18"/>
  <c r="BC410" i="18" s="1"/>
  <c r="CI407" i="18" s="1"/>
  <c r="AR357" i="18"/>
  <c r="AQ357" i="18" s="1"/>
  <c r="CG354" i="18" s="1"/>
  <c r="AP358" i="18" l="1"/>
  <c r="AO358" i="18" s="1"/>
  <c r="BB411" i="18"/>
  <c r="BA411" i="18" s="1"/>
  <c r="BD411" i="18"/>
  <c r="BC411" i="18" s="1"/>
  <c r="CI408" i="18" s="1"/>
  <c r="AR358" i="18"/>
  <c r="AQ358" i="18" s="1"/>
  <c r="CG355" i="18" s="1"/>
  <c r="AP359" i="18" l="1"/>
  <c r="AO359" i="18" s="1"/>
  <c r="AR359" i="18"/>
  <c r="AQ359" i="18" s="1"/>
  <c r="CG356" i="18" s="1"/>
  <c r="AP360" i="18" l="1"/>
  <c r="AO360" i="18" s="1"/>
  <c r="AR360" i="18"/>
  <c r="AQ360" i="18" s="1"/>
  <c r="CG357" i="18" s="1"/>
  <c r="AP361" i="18" l="1"/>
  <c r="AO361" i="18" s="1"/>
  <c r="AR361" i="18"/>
  <c r="AQ361" i="18" s="1"/>
  <c r="CG358" i="18" s="1"/>
  <c r="AP362" i="18" l="1"/>
  <c r="AO362" i="18" s="1"/>
  <c r="AR362" i="18"/>
  <c r="AQ362" i="18" s="1"/>
  <c r="CG359" i="18" s="1"/>
  <c r="AP363" i="18" l="1"/>
  <c r="AO363" i="18" s="1"/>
  <c r="AR363" i="18"/>
  <c r="AQ363" i="18" s="1"/>
  <c r="CG360" i="18" s="1"/>
  <c r="AP364" i="18" l="1"/>
  <c r="AO364" i="18" s="1"/>
  <c r="AR364" i="18"/>
  <c r="AQ364" i="18" s="1"/>
  <c r="CG361" i="18" s="1"/>
  <c r="AP365" i="18" l="1"/>
  <c r="AO365" i="18" s="1"/>
  <c r="AR365" i="18"/>
  <c r="AQ365" i="18" s="1"/>
  <c r="CG362" i="18" s="1"/>
  <c r="AP366" i="18" l="1"/>
  <c r="AO366" i="18" s="1"/>
  <c r="AR366" i="18"/>
  <c r="AQ366" i="18" s="1"/>
  <c r="CG363" i="18" s="1"/>
  <c r="AP367" i="18" l="1"/>
  <c r="AO367" i="18" s="1"/>
  <c r="AR367" i="18"/>
  <c r="AQ367" i="18" s="1"/>
  <c r="CG364" i="18" s="1"/>
  <c r="AP368" i="18" l="1"/>
  <c r="AO368" i="18" s="1"/>
  <c r="AR368" i="18"/>
  <c r="AQ368" i="18" s="1"/>
  <c r="CG365" i="18" s="1"/>
  <c r="AP369" i="18" l="1"/>
  <c r="AO369" i="18" s="1"/>
  <c r="AR369" i="18"/>
  <c r="AQ369" i="18" s="1"/>
  <c r="CG366" i="18" s="1"/>
  <c r="AP370" i="18" l="1"/>
  <c r="AO370" i="18" s="1"/>
  <c r="AR370" i="18"/>
  <c r="AQ370" i="18" s="1"/>
  <c r="CG367" i="18" s="1"/>
  <c r="AP371" i="18" l="1"/>
  <c r="AO371" i="18" s="1"/>
  <c r="AR371" i="18"/>
  <c r="AQ371" i="18" s="1"/>
  <c r="CG368" i="18" s="1"/>
  <c r="AP372" i="18" l="1"/>
  <c r="AO372" i="18" s="1"/>
  <c r="AR372" i="18"/>
  <c r="AQ372" i="18" s="1"/>
  <c r="CG369" i="18" s="1"/>
  <c r="AP373" i="18" l="1"/>
  <c r="AO373" i="18" s="1"/>
  <c r="AR373" i="18"/>
  <c r="AQ373" i="18" s="1"/>
  <c r="CG370" i="18" s="1"/>
  <c r="AP374" i="18" l="1"/>
  <c r="AO374" i="18" s="1"/>
  <c r="AR374" i="18"/>
  <c r="AQ374" i="18" s="1"/>
  <c r="CG371" i="18" s="1"/>
  <c r="AP375" i="18" l="1"/>
  <c r="AO375" i="18" s="1"/>
  <c r="AR375" i="18"/>
  <c r="AQ375" i="18" s="1"/>
  <c r="CG372" i="18" s="1"/>
  <c r="AP376" i="18" l="1"/>
  <c r="AO376" i="18" s="1"/>
  <c r="AR376" i="18"/>
  <c r="AQ376" i="18" s="1"/>
  <c r="CG373" i="18" s="1"/>
  <c r="AP377" i="18" l="1"/>
  <c r="AO377" i="18" s="1"/>
  <c r="AR377" i="18"/>
  <c r="AQ377" i="18" s="1"/>
  <c r="CG374" i="18" s="1"/>
  <c r="AP378" i="18" l="1"/>
  <c r="AO378" i="18" s="1"/>
  <c r="AR378" i="18"/>
  <c r="AQ378" i="18" s="1"/>
  <c r="CG375" i="18" s="1"/>
  <c r="AP379" i="18" l="1"/>
  <c r="AO379" i="18" s="1"/>
  <c r="AR379" i="18"/>
  <c r="AQ379" i="18" s="1"/>
  <c r="CG376" i="18" s="1"/>
  <c r="AP380" i="18" l="1"/>
  <c r="AO380" i="18" s="1"/>
  <c r="AR380" i="18"/>
  <c r="AQ380" i="18" s="1"/>
  <c r="CG377" i="18" s="1"/>
  <c r="AP381" i="18" l="1"/>
  <c r="AO381" i="18" s="1"/>
  <c r="AR381" i="18"/>
  <c r="AQ381" i="18" s="1"/>
  <c r="CG378" i="18" s="1"/>
  <c r="AP382" i="18" l="1"/>
  <c r="AO382" i="18" s="1"/>
  <c r="AR382" i="18"/>
  <c r="AQ382" i="18" s="1"/>
  <c r="CG379" i="18" s="1"/>
  <c r="AP383" i="18" l="1"/>
  <c r="AO383" i="18" s="1"/>
  <c r="AR383" i="18"/>
  <c r="AQ383" i="18" s="1"/>
  <c r="CG380" i="18" s="1"/>
  <c r="AP384" i="18" l="1"/>
  <c r="AO384" i="18" s="1"/>
  <c r="AR384" i="18"/>
  <c r="AQ384" i="18" s="1"/>
  <c r="CG381" i="18" s="1"/>
  <c r="AP385" i="18" l="1"/>
  <c r="AO385" i="18" s="1"/>
  <c r="AR385" i="18"/>
  <c r="AQ385" i="18" s="1"/>
  <c r="CG382" i="18" s="1"/>
  <c r="AP386" i="18" l="1"/>
  <c r="AO386" i="18" s="1"/>
  <c r="AR386" i="18"/>
  <c r="AQ386" i="18" s="1"/>
  <c r="CG383" i="18" s="1"/>
  <c r="AP387" i="18" l="1"/>
  <c r="AO387" i="18" s="1"/>
  <c r="AR387" i="18"/>
  <c r="AQ387" i="18" s="1"/>
  <c r="CG384" i="18" s="1"/>
  <c r="AP388" i="18" l="1"/>
  <c r="AO388" i="18" s="1"/>
  <c r="AR388" i="18"/>
  <c r="AQ388" i="18" s="1"/>
  <c r="CG385" i="18" s="1"/>
  <c r="AP389" i="18" l="1"/>
  <c r="AO389" i="18" s="1"/>
  <c r="AR389" i="18"/>
  <c r="AQ389" i="18" s="1"/>
  <c r="CG386" i="18" s="1"/>
  <c r="AP390" i="18" l="1"/>
  <c r="AO390" i="18" s="1"/>
  <c r="AR390" i="18"/>
  <c r="AQ390" i="18" s="1"/>
  <c r="CG387" i="18" s="1"/>
  <c r="AP391" i="18" l="1"/>
  <c r="AO391" i="18" s="1"/>
  <c r="AR391" i="18"/>
  <c r="AQ391" i="18" s="1"/>
  <c r="CG388" i="18" s="1"/>
  <c r="AP392" i="18" l="1"/>
  <c r="AO392" i="18" s="1"/>
  <c r="AR392" i="18"/>
  <c r="AQ392" i="18" s="1"/>
  <c r="CG389" i="18" s="1"/>
  <c r="AP393" i="18" l="1"/>
  <c r="AO393" i="18" s="1"/>
  <c r="AR393" i="18"/>
  <c r="AQ393" i="18" s="1"/>
  <c r="CG390" i="18" s="1"/>
  <c r="AP394" i="18" l="1"/>
  <c r="AO394" i="18" s="1"/>
  <c r="AR394" i="18"/>
  <c r="AQ394" i="18" s="1"/>
  <c r="CG391" i="18" s="1"/>
  <c r="AP395" i="18" l="1"/>
  <c r="AO395" i="18" s="1"/>
  <c r="AR395" i="18"/>
  <c r="AQ395" i="18" s="1"/>
  <c r="CG392" i="18" s="1"/>
  <c r="AP396" i="18" l="1"/>
  <c r="AO396" i="18" s="1"/>
  <c r="AR396" i="18"/>
  <c r="AQ396" i="18" s="1"/>
  <c r="CG393" i="18" s="1"/>
  <c r="AP397" i="18" l="1"/>
  <c r="AO397" i="18" s="1"/>
  <c r="AR397" i="18"/>
  <c r="AQ397" i="18" s="1"/>
  <c r="CG394" i="18" s="1"/>
  <c r="AP398" i="18" l="1"/>
  <c r="AO398" i="18" s="1"/>
  <c r="AR398" i="18"/>
  <c r="AQ398" i="18" s="1"/>
  <c r="CG395" i="18" s="1"/>
  <c r="AP399" i="18" l="1"/>
  <c r="AO399" i="18" s="1"/>
  <c r="CG423" i="18"/>
  <c r="AR399" i="18"/>
  <c r="AQ399" i="18" s="1"/>
  <c r="CG396" i="18" s="1"/>
  <c r="AP400" i="18" l="1"/>
  <c r="AO400" i="18" s="1"/>
  <c r="CG424" i="18"/>
  <c r="AR400" i="18"/>
  <c r="AQ400" i="18" s="1"/>
  <c r="CG397" i="18" s="1"/>
  <c r="AP401" i="18" l="1"/>
  <c r="AO401" i="18" s="1"/>
  <c r="AR401" i="18"/>
  <c r="AQ401" i="18" s="1"/>
  <c r="CG398" i="18" s="1"/>
  <c r="AP402" i="18" l="1"/>
  <c r="AO402" i="18" s="1"/>
  <c r="AR402" i="18"/>
  <c r="AQ402" i="18" s="1"/>
  <c r="CG399" i="18" s="1"/>
  <c r="AP403" i="18" l="1"/>
  <c r="AO403" i="18" s="1"/>
  <c r="AR403" i="18"/>
  <c r="AQ403" i="18" s="1"/>
  <c r="CG400" i="18" s="1"/>
  <c r="AP404" i="18" l="1"/>
  <c r="AR404" i="18"/>
  <c r="AQ404" i="18" s="1"/>
  <c r="CG401" i="18" s="1"/>
  <c r="AO404" i="18"/>
  <c r="AP405" i="18" l="1"/>
  <c r="AO405" i="18" s="1"/>
  <c r="AR405" i="18"/>
  <c r="AQ405" i="18" s="1"/>
  <c r="CG402" i="18" s="1"/>
  <c r="AP406" i="18" l="1"/>
  <c r="AO406" i="18" s="1"/>
  <c r="AR406" i="18"/>
  <c r="AQ406" i="18" s="1"/>
  <c r="CG403" i="18" s="1"/>
  <c r="AP407" i="18" l="1"/>
  <c r="AO407" i="18" s="1"/>
  <c r="AR407" i="18"/>
  <c r="AQ407" i="18" s="1"/>
  <c r="CG404" i="18" s="1"/>
  <c r="AP408" i="18" l="1"/>
  <c r="AO408" i="18" s="1"/>
  <c r="AR408" i="18"/>
  <c r="AQ408" i="18" s="1"/>
  <c r="CG405" i="18" s="1"/>
  <c r="AP409" i="18" l="1"/>
  <c r="AO409" i="18" s="1"/>
  <c r="AR409" i="18"/>
  <c r="AQ409" i="18" s="1"/>
  <c r="CG406" i="18" s="1"/>
  <c r="AP410" i="18" l="1"/>
  <c r="AO410" i="18" s="1"/>
  <c r="AR410" i="18"/>
  <c r="AQ410" i="18" s="1"/>
  <c r="CG407" i="18" s="1"/>
  <c r="AP411" i="18" l="1"/>
  <c r="AO411" i="18" s="1"/>
  <c r="AR411" i="18"/>
  <c r="AQ411" i="18" s="1"/>
  <c r="CG408" i="18" s="1"/>
  <c r="AP412" i="18" l="1"/>
  <c r="AO412" i="18" s="1"/>
  <c r="AR412" i="18"/>
  <c r="AQ412" i="18" s="1"/>
  <c r="CG409" i="18" s="1"/>
  <c r="AP413" i="18" l="1"/>
  <c r="AO413" i="18" s="1"/>
  <c r="AR413" i="18"/>
  <c r="AQ413" i="18" s="1"/>
  <c r="CG410" i="18" s="1"/>
  <c r="AP414" i="18" l="1"/>
  <c r="AO414" i="18" s="1"/>
  <c r="AR414" i="18"/>
  <c r="AQ414" i="18" s="1"/>
  <c r="CG411" i="18" s="1"/>
  <c r="AP415" i="18" l="1"/>
  <c r="AO415" i="18" s="1"/>
  <c r="AR415" i="18"/>
  <c r="AQ415" i="18" s="1"/>
  <c r="CG412" i="18" s="1"/>
  <c r="AP416" i="18" l="1"/>
  <c r="AO416" i="18" s="1"/>
  <c r="AR416" i="18"/>
  <c r="AQ416" i="18" s="1"/>
  <c r="CG413" i="18" s="1"/>
  <c r="AP417" i="18" l="1"/>
  <c r="AO417" i="18" s="1"/>
  <c r="AR417" i="18"/>
  <c r="AQ417" i="18" s="1"/>
  <c r="CG414" i="18" s="1"/>
  <c r="AP418" i="18" l="1"/>
  <c r="AO418" i="18" s="1"/>
  <c r="AR418" i="18"/>
  <c r="AQ418" i="18" s="1"/>
  <c r="CG415" i="18" s="1"/>
  <c r="AP419" i="18" l="1"/>
  <c r="AO419" i="18" s="1"/>
  <c r="AR419" i="18"/>
  <c r="AQ419" i="18" s="1"/>
  <c r="CG416" i="18" s="1"/>
  <c r="AP420" i="18" l="1"/>
  <c r="AO420" i="18" s="1"/>
  <c r="AR420" i="18"/>
  <c r="AQ420" i="18" s="1"/>
  <c r="CG417" i="18" s="1"/>
  <c r="AP421" i="18" l="1"/>
  <c r="AO421" i="18" s="1"/>
  <c r="AR421" i="18"/>
  <c r="AQ421" i="18" s="1"/>
  <c r="CG418" i="18" s="1"/>
  <c r="AP422" i="18" l="1"/>
  <c r="AO422" i="18" s="1"/>
  <c r="AR422" i="18"/>
  <c r="AQ422" i="18" s="1"/>
  <c r="CG419" i="18" s="1"/>
  <c r="AP423" i="18" l="1"/>
  <c r="AO423" i="18" s="1"/>
  <c r="AR423" i="18"/>
  <c r="AQ423" i="18" s="1"/>
  <c r="CG420" i="18" s="1"/>
  <c r="AP424" i="18" l="1"/>
  <c r="AO424" i="18" s="1"/>
  <c r="AR424" i="18"/>
  <c r="AQ424" i="18" s="1"/>
  <c r="CG421" i="18" l="1"/>
  <c r="AP425" i="18"/>
  <c r="AO425" i="18" s="1"/>
  <c r="AR425" i="18"/>
  <c r="AQ425" i="18" s="1"/>
  <c r="CG422" i="18" s="1"/>
  <c r="AR426" i="18" l="1"/>
  <c r="AP426" i="18"/>
  <c r="AO426" i="18" s="1"/>
  <c r="AQ426" i="18"/>
  <c r="C146" i="18"/>
  <c r="C145" i="18"/>
  <c r="C144" i="18"/>
  <c r="C143" i="18"/>
  <c r="C142" i="18"/>
  <c r="C141" i="18"/>
  <c r="C140" i="18"/>
  <c r="C139" i="18"/>
  <c r="C138" i="18"/>
  <c r="C137" i="18"/>
  <c r="C136" i="18"/>
  <c r="C135" i="18"/>
  <c r="C134" i="18"/>
  <c r="C133" i="18"/>
  <c r="C132" i="18"/>
  <c r="C131" i="18"/>
  <c r="C130" i="18"/>
  <c r="C129" i="18"/>
  <c r="C128" i="18"/>
  <c r="C127" i="18"/>
  <c r="C126" i="18"/>
  <c r="C125" i="18"/>
  <c r="C124" i="18"/>
  <c r="C123" i="18"/>
  <c r="C122" i="18"/>
  <c r="C121" i="18"/>
  <c r="C120" i="18"/>
  <c r="C119" i="18"/>
  <c r="C118" i="18"/>
  <c r="C117" i="18"/>
  <c r="C116" i="18"/>
  <c r="C115" i="18"/>
  <c r="C114" i="18"/>
  <c r="C113" i="18"/>
  <c r="C112" i="18"/>
  <c r="C111" i="18"/>
  <c r="C110" i="18"/>
  <c r="C109" i="18"/>
  <c r="C108" i="18"/>
  <c r="C107" i="18"/>
  <c r="C106" i="18"/>
  <c r="C105" i="18"/>
  <c r="C104" i="18"/>
  <c r="C103" i="18"/>
  <c r="C102" i="18"/>
  <c r="C101" i="18"/>
  <c r="C100" i="18"/>
  <c r="C99" i="18"/>
  <c r="C98" i="18"/>
  <c r="C97" i="18"/>
  <c r="C96" i="18"/>
  <c r="C95" i="18"/>
  <c r="C94" i="18"/>
  <c r="C93" i="18"/>
  <c r="C92" i="18"/>
  <c r="C91" i="18"/>
  <c r="C90" i="18"/>
  <c r="C89" i="18"/>
  <c r="C88" i="18"/>
  <c r="C87" i="18"/>
  <c r="C86" i="18"/>
  <c r="C85" i="18"/>
  <c r="C84" i="18"/>
  <c r="C83" i="18"/>
  <c r="C82" i="18"/>
  <c r="C81" i="18"/>
  <c r="C80" i="18"/>
  <c r="C79" i="18"/>
  <c r="C78" i="18"/>
  <c r="C77" i="18"/>
  <c r="C76" i="18"/>
  <c r="C75" i="18"/>
  <c r="C74" i="18"/>
  <c r="C73" i="18"/>
  <c r="C72" i="18"/>
  <c r="C71" i="18"/>
  <c r="C70" i="18"/>
  <c r="C69" i="18"/>
  <c r="C68" i="18"/>
  <c r="C67" i="18"/>
  <c r="C66" i="18"/>
  <c r="C65" i="18"/>
  <c r="C64" i="18"/>
  <c r="C63" i="18"/>
  <c r="C62" i="18"/>
  <c r="AB48" i="18"/>
  <c r="AB49" i="18" s="1"/>
  <c r="AB50" i="18" s="1"/>
  <c r="AB51" i="18" s="1"/>
  <c r="AB52" i="18" s="1"/>
  <c r="AB53" i="18" s="1"/>
  <c r="AB54" i="18" s="1"/>
  <c r="AB55" i="18" s="1"/>
  <c r="AB56" i="18" s="1"/>
  <c r="AB57" i="18" s="1"/>
  <c r="AB58" i="18" s="1"/>
  <c r="AB59" i="18" s="1"/>
  <c r="AB60" i="18" s="1"/>
  <c r="AB61" i="18" s="1"/>
  <c r="AB62" i="18" s="1"/>
  <c r="AB63" i="18" s="1"/>
  <c r="AB64" i="18" s="1"/>
  <c r="AB65" i="18" s="1"/>
  <c r="AB66" i="18" s="1"/>
  <c r="AB67" i="18" s="1"/>
  <c r="AB68" i="18" s="1"/>
  <c r="AB69" i="18" s="1"/>
  <c r="AB70" i="18" s="1"/>
  <c r="AB71" i="18" s="1"/>
  <c r="AB72" i="18" s="1"/>
  <c r="AB73" i="18" s="1"/>
  <c r="AB74" i="18" s="1"/>
  <c r="AB75" i="18" s="1"/>
  <c r="AB76" i="18" s="1"/>
  <c r="AB77" i="18" s="1"/>
  <c r="AB78" i="18" s="1"/>
  <c r="AB79" i="18" s="1"/>
  <c r="AB80" i="18" s="1"/>
  <c r="AB81" i="18" s="1"/>
  <c r="AB82" i="18" s="1"/>
  <c r="AB83" i="18" s="1"/>
  <c r="AB84" i="18" s="1"/>
  <c r="AB85" i="18" s="1"/>
  <c r="AB86" i="18" s="1"/>
  <c r="AB87" i="18" s="1"/>
  <c r="AB88" i="18" s="1"/>
  <c r="AB89" i="18" s="1"/>
  <c r="AB90" i="18" s="1"/>
  <c r="AB91" i="18" s="1"/>
  <c r="AB92" i="18" s="1"/>
  <c r="AB93" i="18" s="1"/>
  <c r="AB94" i="18" s="1"/>
  <c r="AB95" i="18" s="1"/>
  <c r="AB96" i="18" s="1"/>
  <c r="AB97" i="18" s="1"/>
  <c r="AB98" i="18" s="1"/>
  <c r="AB99" i="18" s="1"/>
  <c r="AB100" i="18" s="1"/>
  <c r="AB101" i="18" s="1"/>
  <c r="AB102" i="18" s="1"/>
  <c r="AB103" i="18" s="1"/>
  <c r="AB104" i="18" s="1"/>
  <c r="AB105" i="18" s="1"/>
  <c r="AB106" i="18" s="1"/>
  <c r="AB107" i="18" s="1"/>
  <c r="AB108" i="18" s="1"/>
  <c r="AB109" i="18" s="1"/>
  <c r="AB110" i="18" s="1"/>
  <c r="AB111" i="18" s="1"/>
  <c r="AB112" i="18" s="1"/>
  <c r="AB113" i="18" s="1"/>
  <c r="AB114" i="18" s="1"/>
  <c r="AB115" i="18" s="1"/>
  <c r="AB116" i="18" s="1"/>
  <c r="AB117" i="18" s="1"/>
  <c r="AB118" i="18" s="1"/>
  <c r="AB119" i="18" s="1"/>
  <c r="AB120" i="18" s="1"/>
  <c r="AB121" i="18" s="1"/>
  <c r="AB122" i="18" s="1"/>
  <c r="AB123" i="18" s="1"/>
  <c r="AB124" i="18" s="1"/>
  <c r="AB125" i="18" s="1"/>
  <c r="AB126" i="18" s="1"/>
  <c r="AB127" i="18" s="1"/>
  <c r="AB128" i="18" s="1"/>
  <c r="AB129" i="18" s="1"/>
  <c r="AB130" i="18" s="1"/>
  <c r="AB131" i="18" s="1"/>
  <c r="AB132" i="18" s="1"/>
  <c r="AB133" i="18" s="1"/>
  <c r="AB134" i="18" s="1"/>
  <c r="AB135" i="18" s="1"/>
  <c r="AB136" i="18" s="1"/>
  <c r="AB137" i="18" s="1"/>
  <c r="AB138" i="18" s="1"/>
  <c r="AB139" i="18" s="1"/>
  <c r="AB140" i="18" s="1"/>
  <c r="AB141" i="18" s="1"/>
  <c r="AB142" i="18" s="1"/>
  <c r="AB143" i="18" s="1"/>
  <c r="AB144" i="18" s="1"/>
  <c r="AB145" i="18" s="1"/>
  <c r="AB146" i="18" s="1"/>
  <c r="AB147" i="18" s="1"/>
  <c r="AB148" i="18" s="1"/>
  <c r="AB149" i="18" s="1"/>
  <c r="AB150" i="18" s="1"/>
  <c r="AB151" i="18" s="1"/>
  <c r="AB152" i="18" s="1"/>
  <c r="AB153" i="18" s="1"/>
  <c r="AB154" i="18" s="1"/>
  <c r="AB155" i="18" s="1"/>
  <c r="AB156" i="18" s="1"/>
  <c r="AB157" i="18" s="1"/>
  <c r="AB158" i="18" s="1"/>
  <c r="AB159" i="18" s="1"/>
  <c r="AB160" i="18" s="1"/>
  <c r="AB161" i="18" s="1"/>
  <c r="AB162" i="18" s="1"/>
  <c r="AB163" i="18" s="1"/>
  <c r="AB164" i="18" s="1"/>
  <c r="AB165" i="18" s="1"/>
  <c r="AB166" i="18" s="1"/>
  <c r="AB167" i="18" s="1"/>
  <c r="AB168" i="18" s="1"/>
  <c r="AB169" i="18" s="1"/>
  <c r="AB170" i="18" s="1"/>
  <c r="AB171" i="18" s="1"/>
  <c r="AB172" i="18" s="1"/>
  <c r="AB173" i="18" s="1"/>
  <c r="AB174" i="18" s="1"/>
  <c r="AB175" i="18" s="1"/>
  <c r="AB176" i="18" s="1"/>
  <c r="AB177" i="18" s="1"/>
  <c r="AB178" i="18" s="1"/>
  <c r="AB179" i="18" s="1"/>
  <c r="AB180" i="18" s="1"/>
  <c r="AB181" i="18" s="1"/>
  <c r="AB182" i="18" s="1"/>
  <c r="AB183" i="18" s="1"/>
  <c r="AB184" i="18" s="1"/>
  <c r="AB185" i="18" s="1"/>
  <c r="AB186" i="18" s="1"/>
  <c r="AB187" i="18" s="1"/>
  <c r="AB188" i="18" s="1"/>
  <c r="AB189" i="18" s="1"/>
  <c r="AB190" i="18" s="1"/>
  <c r="AB191" i="18" s="1"/>
  <c r="AB192" i="18" s="1"/>
  <c r="AB193" i="18" s="1"/>
  <c r="AB194" i="18" s="1"/>
  <c r="AB195" i="18" s="1"/>
  <c r="AB196" i="18" s="1"/>
  <c r="AB197" i="18" s="1"/>
  <c r="AB198" i="18" s="1"/>
  <c r="AB199" i="18" s="1"/>
  <c r="AB200" i="18" s="1"/>
  <c r="AB201" i="18" s="1"/>
  <c r="AB202" i="18" s="1"/>
  <c r="AB203" i="18" s="1"/>
  <c r="AB204" i="18" s="1"/>
  <c r="AB205" i="18" s="1"/>
  <c r="AB206" i="18" s="1"/>
  <c r="AB207" i="18" s="1"/>
  <c r="AB208" i="18" s="1"/>
  <c r="AB209" i="18" s="1"/>
  <c r="AB210" i="18" s="1"/>
  <c r="AB211" i="18" s="1"/>
  <c r="AB212" i="18" s="1"/>
  <c r="AB213" i="18" s="1"/>
  <c r="AB214" i="18" s="1"/>
  <c r="AB215" i="18" s="1"/>
  <c r="AB216" i="18" s="1"/>
  <c r="AB217" i="18" s="1"/>
  <c r="AB218" i="18" s="1"/>
  <c r="AB219" i="18" s="1"/>
  <c r="AB220" i="18" s="1"/>
  <c r="AB221" i="18" s="1"/>
  <c r="AB222" i="18" s="1"/>
  <c r="AB223" i="18" s="1"/>
  <c r="AB224" i="18" s="1"/>
  <c r="AB225" i="18" s="1"/>
  <c r="AB226" i="18" s="1"/>
  <c r="AB227" i="18" s="1"/>
  <c r="AB228" i="18" s="1"/>
  <c r="AB229" i="18" s="1"/>
  <c r="AB230" i="18" s="1"/>
  <c r="AB231" i="18" s="1"/>
  <c r="AB232" i="18" s="1"/>
  <c r="AB233" i="18" s="1"/>
  <c r="AB234" i="18" s="1"/>
  <c r="AB235" i="18" s="1"/>
  <c r="AB236" i="18" s="1"/>
  <c r="AB237" i="18" s="1"/>
  <c r="AB238" i="18" s="1"/>
  <c r="AB239" i="18" s="1"/>
  <c r="AB240" i="18" s="1"/>
  <c r="AB241" i="18" s="1"/>
  <c r="AB242" i="18" s="1"/>
  <c r="AB243" i="18" s="1"/>
  <c r="AB244" i="18" s="1"/>
  <c r="AB245" i="18" s="1"/>
  <c r="AB246" i="18" s="1"/>
  <c r="AB247" i="18" s="1"/>
  <c r="AB248" i="18" s="1"/>
  <c r="AB249" i="18" s="1"/>
  <c r="AB250" i="18" s="1"/>
  <c r="AB251" i="18" s="1"/>
  <c r="AB252" i="18" s="1"/>
  <c r="AB253" i="18" s="1"/>
  <c r="AB254" i="18" s="1"/>
  <c r="AB255" i="18" s="1"/>
  <c r="AB256" i="18" s="1"/>
  <c r="AB257" i="18" s="1"/>
  <c r="AB258" i="18" s="1"/>
  <c r="AB259" i="18" s="1"/>
  <c r="AB260" i="18" s="1"/>
  <c r="AB261" i="18" s="1"/>
  <c r="AB262" i="18" s="1"/>
  <c r="AB263" i="18" s="1"/>
  <c r="AB264" i="18" s="1"/>
  <c r="AB265" i="18" s="1"/>
  <c r="AB266" i="18" s="1"/>
  <c r="AB267" i="18" s="1"/>
  <c r="AB268" i="18" s="1"/>
  <c r="AB269" i="18" s="1"/>
  <c r="AB270" i="18" s="1"/>
  <c r="AB271" i="18" s="1"/>
  <c r="AB272" i="18" s="1"/>
  <c r="AB273" i="18" s="1"/>
  <c r="AB274" i="18" s="1"/>
  <c r="AB275" i="18" s="1"/>
  <c r="AB276" i="18" s="1"/>
  <c r="AB277" i="18" s="1"/>
  <c r="AB278" i="18" s="1"/>
  <c r="AB279" i="18" s="1"/>
  <c r="AB280" i="18" s="1"/>
  <c r="AB281" i="18" s="1"/>
  <c r="AB282" i="18" s="1"/>
  <c r="AB283" i="18" s="1"/>
  <c r="AB284" i="18" s="1"/>
  <c r="AB285" i="18" s="1"/>
  <c r="AB286" i="18" s="1"/>
  <c r="AB287" i="18" s="1"/>
  <c r="AB288" i="18" s="1"/>
  <c r="AB289" i="18" s="1"/>
  <c r="AB290" i="18" s="1"/>
  <c r="AB291" i="18" s="1"/>
  <c r="AB292" i="18" s="1"/>
  <c r="AB293" i="18" s="1"/>
  <c r="AB294" i="18" s="1"/>
  <c r="AB295" i="18" s="1"/>
  <c r="AB296" i="18" s="1"/>
  <c r="AB297" i="18" s="1"/>
  <c r="AB298" i="18" s="1"/>
  <c r="AB299" i="18" s="1"/>
  <c r="AB300" i="18" s="1"/>
  <c r="AB301" i="18" s="1"/>
  <c r="AB302" i="18" s="1"/>
  <c r="AB303" i="18" s="1"/>
  <c r="AB304" i="18" s="1"/>
  <c r="AB305" i="18" s="1"/>
  <c r="AB306" i="18" s="1"/>
  <c r="AB307" i="18" s="1"/>
  <c r="AB308" i="18" s="1"/>
  <c r="AB309" i="18" s="1"/>
  <c r="AB310" i="18" s="1"/>
  <c r="AB311" i="18" s="1"/>
  <c r="AB312" i="18" s="1"/>
  <c r="AB313" i="18" s="1"/>
  <c r="AB314" i="18" s="1"/>
  <c r="AB315" i="18" s="1"/>
  <c r="AB316" i="18" s="1"/>
  <c r="AB317" i="18" s="1"/>
  <c r="AB318" i="18" s="1"/>
  <c r="AB319" i="18" s="1"/>
  <c r="AB320" i="18" s="1"/>
  <c r="AB321" i="18" s="1"/>
  <c r="AB322" i="18" s="1"/>
  <c r="AB323" i="18" s="1"/>
  <c r="AB324" i="18" s="1"/>
  <c r="AB325" i="18" s="1"/>
  <c r="AB326" i="18" s="1"/>
  <c r="AB327" i="18" s="1"/>
  <c r="AB328" i="18" s="1"/>
  <c r="AB329" i="18" s="1"/>
  <c r="AB330" i="18" s="1"/>
  <c r="AB331" i="18" s="1"/>
  <c r="AB332" i="18" s="1"/>
  <c r="AB333" i="18" s="1"/>
  <c r="AB334" i="18" s="1"/>
  <c r="AB335" i="18" s="1"/>
  <c r="AB336" i="18" s="1"/>
  <c r="AB337" i="18" s="1"/>
  <c r="AB338" i="18" s="1"/>
  <c r="AB339" i="18" s="1"/>
  <c r="AB340" i="18" s="1"/>
  <c r="AB341" i="18" s="1"/>
  <c r="AB342" i="18" s="1"/>
  <c r="AB343" i="18" s="1"/>
  <c r="AB344" i="18" s="1"/>
  <c r="AB345" i="18" s="1"/>
  <c r="AB346" i="18" s="1"/>
  <c r="AB347" i="18" s="1"/>
  <c r="AB348" i="18" s="1"/>
  <c r="AB349" i="18" s="1"/>
  <c r="AB350" i="18" s="1"/>
  <c r="AB351" i="18" s="1"/>
  <c r="AB352" i="18" s="1"/>
  <c r="AB353" i="18" s="1"/>
  <c r="AB354" i="18" s="1"/>
  <c r="AB355" i="18" s="1"/>
  <c r="AB356" i="18" s="1"/>
  <c r="AB357" i="18" s="1"/>
  <c r="AB358" i="18" s="1"/>
  <c r="AB359" i="18" s="1"/>
  <c r="AB360" i="18" s="1"/>
  <c r="AB361" i="18" s="1"/>
  <c r="AB362" i="18" s="1"/>
  <c r="AB363" i="18" s="1"/>
  <c r="AB364" i="18" s="1"/>
  <c r="AB365" i="18" s="1"/>
  <c r="AB366" i="18" s="1"/>
  <c r="AB367" i="18" s="1"/>
  <c r="AB368" i="18" s="1"/>
  <c r="AB369" i="18" s="1"/>
  <c r="AB370" i="18" s="1"/>
  <c r="AB371" i="18" s="1"/>
  <c r="AB372" i="18" s="1"/>
  <c r="AB373" i="18" s="1"/>
  <c r="AB374" i="18" s="1"/>
  <c r="AB375" i="18" s="1"/>
  <c r="AB376" i="18" s="1"/>
  <c r="AB377" i="18" s="1"/>
  <c r="AB378" i="18" s="1"/>
  <c r="AB379" i="18" s="1"/>
  <c r="AB380" i="18" s="1"/>
  <c r="AB381" i="18" s="1"/>
  <c r="AB382" i="18" s="1"/>
  <c r="AB383" i="18" s="1"/>
  <c r="AB384" i="18" s="1"/>
  <c r="AB385" i="18" s="1"/>
  <c r="AB386" i="18" s="1"/>
  <c r="AB387" i="18" s="1"/>
  <c r="AB388" i="18" s="1"/>
  <c r="AB389" i="18" s="1"/>
  <c r="AB390" i="18" s="1"/>
  <c r="AB391" i="18" s="1"/>
  <c r="AB392" i="18" s="1"/>
  <c r="AB393" i="18" s="1"/>
  <c r="AB394" i="18" s="1"/>
  <c r="AB395" i="18" s="1"/>
  <c r="AB396" i="18" s="1"/>
  <c r="AB397" i="18" s="1"/>
  <c r="AB398" i="18" s="1"/>
  <c r="AB399" i="18" s="1"/>
  <c r="AB400" i="18" s="1"/>
  <c r="AB401" i="18" s="1"/>
  <c r="AB402" i="18" s="1"/>
  <c r="AB403" i="18" s="1"/>
  <c r="AB404" i="18" s="1"/>
  <c r="AB405" i="18" s="1"/>
  <c r="AB406" i="18" s="1"/>
  <c r="AB407" i="18" s="1"/>
  <c r="AB408" i="18" s="1"/>
  <c r="AB409" i="18" s="1"/>
  <c r="AB410" i="18" s="1"/>
  <c r="AB411" i="18" s="1"/>
  <c r="AB412" i="18" s="1"/>
  <c r="AB413" i="18" s="1"/>
  <c r="AB414" i="18" s="1"/>
  <c r="AB415" i="18" s="1"/>
  <c r="AB416" i="18" s="1"/>
  <c r="AB417" i="18" s="1"/>
  <c r="AB418" i="18" s="1"/>
  <c r="AB419" i="18" s="1"/>
  <c r="AB420" i="18" s="1"/>
  <c r="AB421" i="18" s="1"/>
  <c r="AB422" i="18" s="1"/>
  <c r="AB423" i="18" s="1"/>
  <c r="AB424" i="18" s="1"/>
  <c r="AB425" i="18" s="1"/>
  <c r="AB426" i="18" s="1"/>
  <c r="AB427" i="18" s="1"/>
  <c r="C61" i="18"/>
  <c r="C60" i="18"/>
  <c r="C59" i="18"/>
  <c r="C58" i="18"/>
  <c r="C57" i="18"/>
  <c r="C56" i="18"/>
  <c r="C55" i="18"/>
  <c r="AE41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M20" i="18"/>
  <c r="M19" i="18"/>
  <c r="D16" i="18"/>
  <c r="Z19" i="18" l="1"/>
  <c r="N19" i="18"/>
  <c r="Z20" i="18"/>
  <c r="N20" i="18"/>
  <c r="AP427" i="18"/>
  <c r="AO427" i="18" s="1"/>
  <c r="AR427" i="18"/>
  <c r="AQ427" i="18"/>
  <c r="J16" i="18"/>
  <c r="M26" i="18"/>
  <c r="M27" i="18"/>
  <c r="M30" i="18"/>
  <c r="O17" i="18"/>
  <c r="O18" i="18" s="1"/>
  <c r="O19" i="18" s="1"/>
  <c r="O20" i="18" s="1"/>
  <c r="M29" i="18"/>
  <c r="M33" i="18"/>
  <c r="M37" i="18"/>
  <c r="D17" i="18"/>
  <c r="J17" i="18" s="1"/>
  <c r="M23" i="18"/>
  <c r="M25" i="18"/>
  <c r="M28" i="18"/>
  <c r="M31" i="18"/>
  <c r="M35" i="18"/>
  <c r="M24" i="18"/>
  <c r="M22" i="18"/>
  <c r="M34" i="18"/>
  <c r="M32" i="18"/>
  <c r="M36" i="18"/>
  <c r="Z22" i="18" l="1"/>
  <c r="Z37" i="18"/>
  <c r="N37" i="18"/>
  <c r="N38" i="18"/>
  <c r="Z30" i="18"/>
  <c r="N30" i="18"/>
  <c r="Z36" i="18"/>
  <c r="N36" i="18"/>
  <c r="Z24" i="18"/>
  <c r="N24" i="18"/>
  <c r="Z25" i="18"/>
  <c r="N25" i="18"/>
  <c r="Z33" i="18"/>
  <c r="N33" i="18"/>
  <c r="Z27" i="18"/>
  <c r="N27" i="18"/>
  <c r="Z32" i="18"/>
  <c r="N32" i="18"/>
  <c r="Z35" i="18"/>
  <c r="N35" i="18"/>
  <c r="Z23" i="18"/>
  <c r="N23" i="18"/>
  <c r="Z29" i="18"/>
  <c r="N29" i="18"/>
  <c r="Z26" i="18"/>
  <c r="N26" i="18"/>
  <c r="Z28" i="18"/>
  <c r="N28" i="18"/>
  <c r="Z34" i="18"/>
  <c r="N34" i="18"/>
  <c r="Z31" i="18"/>
  <c r="N31" i="18"/>
  <c r="AJ89" i="18"/>
  <c r="AI89" i="18" s="1"/>
  <c r="AX137" i="18"/>
  <c r="AV137" i="18"/>
  <c r="AU137" i="18" s="1"/>
  <c r="P20" i="18"/>
  <c r="T20" i="18"/>
  <c r="D18" i="18"/>
  <c r="J18" i="18" s="1"/>
  <c r="AD48" i="18" l="1"/>
  <c r="AC48" i="18" s="1"/>
  <c r="AF48" i="18"/>
  <c r="AE48" i="18" s="1"/>
  <c r="AJ90" i="18"/>
  <c r="AI90" i="18" s="1"/>
  <c r="AL90" i="18"/>
  <c r="AK90" i="18" s="1"/>
  <c r="CF87" i="18" s="1"/>
  <c r="AW137" i="18"/>
  <c r="CH134" i="18" s="1"/>
  <c r="D19" i="18"/>
  <c r="J19" i="18" s="1"/>
  <c r="AF49" i="18" l="1"/>
  <c r="AE49" i="18" s="1"/>
  <c r="AD49" i="18"/>
  <c r="AC49" i="18" s="1"/>
  <c r="AX138" i="18"/>
  <c r="AW138" i="18" s="1"/>
  <c r="CH135" i="18" s="1"/>
  <c r="AV138" i="18"/>
  <c r="AU138" i="18" s="1"/>
  <c r="AL91" i="18"/>
  <c r="AK91" i="18" s="1"/>
  <c r="CF88" i="18" s="1"/>
  <c r="AJ91" i="18"/>
  <c r="AI91" i="18" s="1"/>
  <c r="D20" i="18"/>
  <c r="J20" i="18" l="1"/>
  <c r="AD50" i="18"/>
  <c r="AC50" i="18" s="1"/>
  <c r="AF50" i="18"/>
  <c r="AE50" i="18" s="1"/>
  <c r="AX139" i="18"/>
  <c r="AW139" i="18" s="1"/>
  <c r="CH136" i="18" s="1"/>
  <c r="AV139" i="18"/>
  <c r="AU139" i="18" s="1"/>
  <c r="AJ92" i="18"/>
  <c r="AI92" i="18" s="1"/>
  <c r="AL92" i="18"/>
  <c r="AK92" i="18" s="1"/>
  <c r="CF89" i="18" s="1"/>
  <c r="D21" i="18"/>
  <c r="J21" i="18" s="1"/>
  <c r="CE47" i="18" l="1"/>
  <c r="CM47" i="18" s="1"/>
  <c r="AF51" i="18"/>
  <c r="AE51" i="18" s="1"/>
  <c r="AD51" i="18"/>
  <c r="AC51" i="18" s="1"/>
  <c r="AV140" i="18"/>
  <c r="AU140" i="18" s="1"/>
  <c r="AX140" i="18"/>
  <c r="AW140" i="18" s="1"/>
  <c r="CH137" i="18" s="1"/>
  <c r="AJ93" i="18"/>
  <c r="AI93" i="18" s="1"/>
  <c r="AL93" i="18"/>
  <c r="AK93" i="18" s="1"/>
  <c r="CF90" i="18" s="1"/>
  <c r="D22" i="18"/>
  <c r="J22" i="18" s="1"/>
  <c r="CE48" i="18" l="1"/>
  <c r="CM48" i="18" s="1"/>
  <c r="AD52" i="18"/>
  <c r="AC52" i="18" s="1"/>
  <c r="AF52" i="18"/>
  <c r="AE52" i="18" s="1"/>
  <c r="AV141" i="18"/>
  <c r="AU141" i="18" s="1"/>
  <c r="AX141" i="18"/>
  <c r="AW141" i="18" s="1"/>
  <c r="CH138" i="18" s="1"/>
  <c r="AL94" i="18"/>
  <c r="AK94" i="18" s="1"/>
  <c r="CF91" i="18" s="1"/>
  <c r="AJ94" i="18"/>
  <c r="AI94" i="18" s="1"/>
  <c r="D23" i="18"/>
  <c r="J23" i="18" s="1"/>
  <c r="CE49" i="18" l="1"/>
  <c r="CM49" i="18" s="1"/>
  <c r="AF53" i="18"/>
  <c r="AE53" i="18" s="1"/>
  <c r="AD53" i="18"/>
  <c r="AC53" i="18" s="1"/>
  <c r="AV142" i="18"/>
  <c r="AU142" i="18" s="1"/>
  <c r="AX142" i="18"/>
  <c r="AW142" i="18" s="1"/>
  <c r="CH139" i="18" s="1"/>
  <c r="AL95" i="18"/>
  <c r="AK95" i="18" s="1"/>
  <c r="CF92" i="18" s="1"/>
  <c r="AJ95" i="18"/>
  <c r="AI95" i="18" s="1"/>
  <c r="D24" i="18"/>
  <c r="J24" i="18" s="1"/>
  <c r="AD54" i="18" l="1"/>
  <c r="AC54" i="18" s="1"/>
  <c r="AF54" i="18"/>
  <c r="AE54" i="18" s="1"/>
  <c r="CE50" i="18"/>
  <c r="CM50" i="18" s="1"/>
  <c r="AV143" i="18"/>
  <c r="AU143" i="18" s="1"/>
  <c r="AX143" i="18"/>
  <c r="AW143" i="18" s="1"/>
  <c r="CH140" i="18" s="1"/>
  <c r="AJ96" i="18"/>
  <c r="AI96" i="18" s="1"/>
  <c r="AL96" i="18"/>
  <c r="AK96" i="18" s="1"/>
  <c r="CF93" i="18" s="1"/>
  <c r="D25" i="18"/>
  <c r="J25" i="18" s="1"/>
  <c r="CE51" i="18" l="1"/>
  <c r="CM51" i="18" s="1"/>
  <c r="AD55" i="18"/>
  <c r="AC55" i="18" s="1"/>
  <c r="AF55" i="18"/>
  <c r="AE55" i="18" s="1"/>
  <c r="AV144" i="18"/>
  <c r="AU144" i="18" s="1"/>
  <c r="AX144" i="18"/>
  <c r="AW144" i="18" s="1"/>
  <c r="CH141" i="18" s="1"/>
  <c r="AJ97" i="18"/>
  <c r="AI97" i="18" s="1"/>
  <c r="AL97" i="18"/>
  <c r="AK97" i="18" s="1"/>
  <c r="CF94" i="18" s="1"/>
  <c r="D26" i="18"/>
  <c r="J26" i="18" s="1"/>
  <c r="CE52" i="18" l="1"/>
  <c r="CM52" i="18" s="1"/>
  <c r="AD56" i="18"/>
  <c r="AC56" i="18" s="1"/>
  <c r="AF56" i="18"/>
  <c r="AE56" i="18" s="1"/>
  <c r="AV145" i="18"/>
  <c r="AU145" i="18" s="1"/>
  <c r="AX145" i="18"/>
  <c r="AW145" i="18" s="1"/>
  <c r="CH142" i="18" s="1"/>
  <c r="AJ98" i="18"/>
  <c r="AI98" i="18" s="1"/>
  <c r="AL98" i="18"/>
  <c r="AK98" i="18" s="1"/>
  <c r="CF95" i="18" s="1"/>
  <c r="D27" i="18"/>
  <c r="J27" i="18" s="1"/>
  <c r="AD57" i="18" l="1"/>
  <c r="AC57" i="18" s="1"/>
  <c r="AF57" i="18"/>
  <c r="AE57" i="18" s="1"/>
  <c r="CE53" i="18"/>
  <c r="CM53" i="18" s="1"/>
  <c r="AV146" i="18"/>
  <c r="AU146" i="18" s="1"/>
  <c r="AX146" i="18"/>
  <c r="AW146" i="18" s="1"/>
  <c r="CH143" i="18" s="1"/>
  <c r="AJ99" i="18"/>
  <c r="AI99" i="18" s="1"/>
  <c r="AL99" i="18"/>
  <c r="AK99" i="18" s="1"/>
  <c r="CF96" i="18" s="1"/>
  <c r="D28" i="18"/>
  <c r="J28" i="18" s="1"/>
  <c r="CE54" i="18" l="1"/>
  <c r="CM54" i="18" s="1"/>
  <c r="AD58" i="18"/>
  <c r="AC58" i="18" s="1"/>
  <c r="AF58" i="18"/>
  <c r="AE58" i="18" s="1"/>
  <c r="CE55" i="18" s="1"/>
  <c r="CM55" i="18" s="1"/>
  <c r="AV147" i="18"/>
  <c r="AU147" i="18" s="1"/>
  <c r="AX147" i="18"/>
  <c r="AW147" i="18" s="1"/>
  <c r="CH144" i="18" s="1"/>
  <c r="AL100" i="18"/>
  <c r="AK100" i="18" s="1"/>
  <c r="CF97" i="18" s="1"/>
  <c r="AJ100" i="18"/>
  <c r="AI100" i="18" s="1"/>
  <c r="D29" i="18"/>
  <c r="J29" i="18" s="1"/>
  <c r="E28" i="18"/>
  <c r="AD59" i="18" l="1"/>
  <c r="AC59" i="18" s="1"/>
  <c r="AF59" i="18"/>
  <c r="AE59" i="18" s="1"/>
  <c r="CE56" i="18" s="1"/>
  <c r="CM56" i="18" s="1"/>
  <c r="AV148" i="18"/>
  <c r="AU148" i="18" s="1"/>
  <c r="AX148" i="18"/>
  <c r="AW148" i="18" s="1"/>
  <c r="CH145" i="18" s="1"/>
  <c r="AJ101" i="18"/>
  <c r="AI101" i="18" s="1"/>
  <c r="AL101" i="18"/>
  <c r="AK101" i="18" s="1"/>
  <c r="CF98" i="18" s="1"/>
  <c r="D30" i="18"/>
  <c r="J30" i="18" s="1"/>
  <c r="E29" i="18"/>
  <c r="AF60" i="18" l="1"/>
  <c r="AE60" i="18" s="1"/>
  <c r="CE57" i="18" s="1"/>
  <c r="CM57" i="18" s="1"/>
  <c r="AD60" i="18"/>
  <c r="AC60" i="18" s="1"/>
  <c r="AV149" i="18"/>
  <c r="AU149" i="18" s="1"/>
  <c r="AX149" i="18"/>
  <c r="AW149" i="18" s="1"/>
  <c r="CH146" i="18" s="1"/>
  <c r="AJ102" i="18"/>
  <c r="AI102" i="18" s="1"/>
  <c r="AL102" i="18"/>
  <c r="AK102" i="18" s="1"/>
  <c r="CF99" i="18" s="1"/>
  <c r="D31" i="18"/>
  <c r="J31" i="18" s="1"/>
  <c r="E30" i="18"/>
  <c r="AD61" i="18" l="1"/>
  <c r="AC61" i="18" s="1"/>
  <c r="AF61" i="18"/>
  <c r="AE61" i="18" s="1"/>
  <c r="CE58" i="18" s="1"/>
  <c r="CM58" i="18" s="1"/>
  <c r="AV150" i="18"/>
  <c r="AU150" i="18" s="1"/>
  <c r="AX150" i="18"/>
  <c r="AW150" i="18" s="1"/>
  <c r="CH147" i="18" s="1"/>
  <c r="AJ103" i="18"/>
  <c r="AI103" i="18" s="1"/>
  <c r="AL103" i="18"/>
  <c r="AK103" i="18" s="1"/>
  <c r="CF100" i="18" s="1"/>
  <c r="D32" i="18"/>
  <c r="J32" i="18" s="1"/>
  <c r="AD62" i="18" l="1"/>
  <c r="AC62" i="18" s="1"/>
  <c r="AF62" i="18"/>
  <c r="AE62" i="18" s="1"/>
  <c r="CE59" i="18" s="1"/>
  <c r="CM59" i="18" s="1"/>
  <c r="AV151" i="18"/>
  <c r="AU151" i="18" s="1"/>
  <c r="AX151" i="18"/>
  <c r="AW151" i="18" s="1"/>
  <c r="CH148" i="18" s="1"/>
  <c r="AJ104" i="18"/>
  <c r="AI104" i="18" s="1"/>
  <c r="AL104" i="18"/>
  <c r="AK104" i="18" s="1"/>
  <c r="CF101" i="18" s="1"/>
  <c r="D33" i="18"/>
  <c r="J33" i="18" s="1"/>
  <c r="AD63" i="18" l="1"/>
  <c r="AC63" i="18" s="1"/>
  <c r="AF63" i="18"/>
  <c r="AE63" i="18" s="1"/>
  <c r="CE60" i="18" s="1"/>
  <c r="CM60" i="18" s="1"/>
  <c r="AX152" i="18"/>
  <c r="AW152" i="18" s="1"/>
  <c r="CH149" i="18" s="1"/>
  <c r="AV152" i="18"/>
  <c r="AU152" i="18" s="1"/>
  <c r="AJ105" i="18"/>
  <c r="AI105" i="18" s="1"/>
  <c r="AL105" i="18"/>
  <c r="AK105" i="18" s="1"/>
  <c r="CF102" i="18" s="1"/>
  <c r="D34" i="18"/>
  <c r="J34" i="18" s="1"/>
  <c r="E33" i="18"/>
  <c r="AD64" i="18" l="1"/>
  <c r="AC64" i="18" s="1"/>
  <c r="AF64" i="18"/>
  <c r="AE64" i="18" s="1"/>
  <c r="CE61" i="18" s="1"/>
  <c r="CM61" i="18" s="1"/>
  <c r="AX153" i="18"/>
  <c r="AW153" i="18" s="1"/>
  <c r="CH150" i="18" s="1"/>
  <c r="AV153" i="18"/>
  <c r="AU153" i="18" s="1"/>
  <c r="AJ106" i="18"/>
  <c r="AI106" i="18" s="1"/>
  <c r="AL106" i="18"/>
  <c r="AK106" i="18" s="1"/>
  <c r="CF103" i="18" s="1"/>
  <c r="D35" i="18"/>
  <c r="J35" i="18" s="1"/>
  <c r="E34" i="18"/>
  <c r="AD65" i="18" l="1"/>
  <c r="AC65" i="18" s="1"/>
  <c r="AF65" i="18"/>
  <c r="AE65" i="18" s="1"/>
  <c r="CE62" i="18" s="1"/>
  <c r="CM62" i="18" s="1"/>
  <c r="AV154" i="18"/>
  <c r="AU154" i="18" s="1"/>
  <c r="AX154" i="18"/>
  <c r="AW154" i="18" s="1"/>
  <c r="CH151" i="18" s="1"/>
  <c r="AL107" i="18"/>
  <c r="AK107" i="18" s="1"/>
  <c r="CF104" i="18" s="1"/>
  <c r="AJ107" i="18"/>
  <c r="AI107" i="18" s="1"/>
  <c r="D36" i="18"/>
  <c r="J36" i="18" s="1"/>
  <c r="E35" i="18"/>
  <c r="AD66" i="18" l="1"/>
  <c r="AC66" i="18" s="1"/>
  <c r="AF66" i="18"/>
  <c r="AE66" i="18" s="1"/>
  <c r="CE63" i="18" s="1"/>
  <c r="CM63" i="18" s="1"/>
  <c r="AV155" i="18"/>
  <c r="AU155" i="18" s="1"/>
  <c r="AX155" i="18"/>
  <c r="AW155" i="18" s="1"/>
  <c r="CH152" i="18" s="1"/>
  <c r="AJ108" i="18"/>
  <c r="AI108" i="18" s="1"/>
  <c r="AL108" i="18"/>
  <c r="AK108" i="18" s="1"/>
  <c r="CF105" i="18" s="1"/>
  <c r="D37" i="18"/>
  <c r="E36" i="18"/>
  <c r="J37" i="18" l="1"/>
  <c r="D545" i="18"/>
  <c r="AD67" i="18"/>
  <c r="AC67" i="18" s="1"/>
  <c r="AF67" i="18"/>
  <c r="AE67" i="18" s="1"/>
  <c r="CE64" i="18" s="1"/>
  <c r="CM64" i="18" s="1"/>
  <c r="AV156" i="18"/>
  <c r="AU156" i="18" s="1"/>
  <c r="AX156" i="18"/>
  <c r="AW156" i="18" s="1"/>
  <c r="CH153" i="18" s="1"/>
  <c r="AJ109" i="18"/>
  <c r="AI109" i="18" s="1"/>
  <c r="AL109" i="18"/>
  <c r="AK109" i="18" s="1"/>
  <c r="CF106" i="18" s="1"/>
  <c r="C38" i="18"/>
  <c r="E37" i="18"/>
  <c r="M21" i="18" l="1"/>
  <c r="C545" i="18"/>
  <c r="C544" i="18"/>
  <c r="AD68" i="18"/>
  <c r="AC68" i="18" s="1"/>
  <c r="AF68" i="18"/>
  <c r="AE68" i="18" s="1"/>
  <c r="CE65" i="18" s="1"/>
  <c r="CM65" i="18" s="1"/>
  <c r="AV157" i="18"/>
  <c r="AU157" i="18" s="1"/>
  <c r="AX157" i="18"/>
  <c r="AW157" i="18" s="1"/>
  <c r="CH154" i="18" s="1"/>
  <c r="AJ110" i="18"/>
  <c r="AI110" i="18" s="1"/>
  <c r="AL110" i="18"/>
  <c r="AK110" i="18" s="1"/>
  <c r="CF107" i="18" s="1"/>
  <c r="O21" i="18"/>
  <c r="Z21" i="18" l="1"/>
  <c r="N21" i="18"/>
  <c r="N22" i="18"/>
  <c r="AF69" i="18"/>
  <c r="AE69" i="18" s="1"/>
  <c r="CE66" i="18" s="1"/>
  <c r="CM66" i="18" s="1"/>
  <c r="AD69" i="18"/>
  <c r="AC69" i="18" s="1"/>
  <c r="AV158" i="18"/>
  <c r="AU158" i="18" s="1"/>
  <c r="AX158" i="18"/>
  <c r="AW158" i="18" s="1"/>
  <c r="CH155" i="18" s="1"/>
  <c r="AJ111" i="18"/>
  <c r="AI111" i="18" s="1"/>
  <c r="AL111" i="18"/>
  <c r="AK111" i="18" s="1"/>
  <c r="CF108" i="18" s="1"/>
  <c r="O22" i="18"/>
  <c r="P21" i="18"/>
  <c r="T21" i="18"/>
  <c r="AD70" i="18" l="1"/>
  <c r="AC70" i="18" s="1"/>
  <c r="AF70" i="18"/>
  <c r="AE70" i="18" s="1"/>
  <c r="AV159" i="18"/>
  <c r="AU159" i="18" s="1"/>
  <c r="AX159" i="18"/>
  <c r="AW159" i="18" s="1"/>
  <c r="CH156" i="18" s="1"/>
  <c r="AJ112" i="18"/>
  <c r="AI112" i="18" s="1"/>
  <c r="AL112" i="18"/>
  <c r="AK112" i="18" s="1"/>
  <c r="CF109" i="18" s="1"/>
  <c r="O23" i="18"/>
  <c r="P22" i="18"/>
  <c r="T22" i="18"/>
  <c r="CE67" i="18" l="1"/>
  <c r="CM67" i="18" s="1"/>
  <c r="AD71" i="18"/>
  <c r="AC71" i="18" s="1"/>
  <c r="AF71" i="18"/>
  <c r="AE71" i="18" s="1"/>
  <c r="CE68" i="18" s="1"/>
  <c r="CM68" i="18" s="1"/>
  <c r="AV160" i="18"/>
  <c r="AU160" i="18" s="1"/>
  <c r="AX160" i="18"/>
  <c r="AW160" i="18" s="1"/>
  <c r="CH157" i="18" s="1"/>
  <c r="AJ113" i="18"/>
  <c r="AI113" i="18" s="1"/>
  <c r="AL113" i="18"/>
  <c r="AK113" i="18" s="1"/>
  <c r="CF110" i="18" s="1"/>
  <c r="O24" i="18"/>
  <c r="P23" i="18"/>
  <c r="T23" i="18"/>
  <c r="AF72" i="18" l="1"/>
  <c r="AE72" i="18" s="1"/>
  <c r="CE69" i="18" s="1"/>
  <c r="CM69" i="18" s="1"/>
  <c r="AD72" i="18"/>
  <c r="AC72" i="18" s="1"/>
  <c r="AV161" i="18"/>
  <c r="AU161" i="18" s="1"/>
  <c r="AX161" i="18"/>
  <c r="AW161" i="18" s="1"/>
  <c r="CH158" i="18" s="1"/>
  <c r="AJ114" i="18"/>
  <c r="AI114" i="18" s="1"/>
  <c r="AL114" i="18"/>
  <c r="AK114" i="18" s="1"/>
  <c r="CF111" i="18" s="1"/>
  <c r="O25" i="18"/>
  <c r="P24" i="18"/>
  <c r="T24" i="18"/>
  <c r="AD73" i="18" l="1"/>
  <c r="AC73" i="18" s="1"/>
  <c r="AF73" i="18"/>
  <c r="AE73" i="18" s="1"/>
  <c r="CE70" i="18" s="1"/>
  <c r="CM70" i="18" s="1"/>
  <c r="AV162" i="18"/>
  <c r="AU162" i="18" s="1"/>
  <c r="AX162" i="18"/>
  <c r="AW162" i="18" s="1"/>
  <c r="CH159" i="18" s="1"/>
  <c r="AJ115" i="18"/>
  <c r="AI115" i="18" s="1"/>
  <c r="AL115" i="18"/>
  <c r="AK115" i="18" s="1"/>
  <c r="CF112" i="18" s="1"/>
  <c r="O26" i="18"/>
  <c r="P25" i="18"/>
  <c r="T25" i="18"/>
  <c r="AD74" i="18" l="1"/>
  <c r="AC74" i="18" s="1"/>
  <c r="AF74" i="18"/>
  <c r="AE74" i="18" s="1"/>
  <c r="AV163" i="18"/>
  <c r="AU163" i="18" s="1"/>
  <c r="AX163" i="18"/>
  <c r="AW163" i="18" s="1"/>
  <c r="CH160" i="18" s="1"/>
  <c r="AJ116" i="18"/>
  <c r="AI116" i="18" s="1"/>
  <c r="AL116" i="18"/>
  <c r="AK116" i="18" s="1"/>
  <c r="CF113" i="18" s="1"/>
  <c r="O27" i="18"/>
  <c r="P26" i="18"/>
  <c r="T26" i="18"/>
  <c r="CE71" i="18" l="1"/>
  <c r="CM71" i="18" s="1"/>
  <c r="AF75" i="18"/>
  <c r="AE75" i="18" s="1"/>
  <c r="CE72" i="18" s="1"/>
  <c r="CM72" i="18" s="1"/>
  <c r="AD75" i="18"/>
  <c r="AC75" i="18" s="1"/>
  <c r="AX164" i="18"/>
  <c r="AW164" i="18" s="1"/>
  <c r="CH161" i="18" s="1"/>
  <c r="AV164" i="18"/>
  <c r="AU164" i="18" s="1"/>
  <c r="AJ117" i="18"/>
  <c r="AI117" i="18" s="1"/>
  <c r="AL117" i="18"/>
  <c r="AK117" i="18" s="1"/>
  <c r="CF114" i="18" s="1"/>
  <c r="O28" i="18"/>
  <c r="P27" i="18"/>
  <c r="T27" i="18"/>
  <c r="AD76" i="18" l="1"/>
  <c r="AC76" i="18" s="1"/>
  <c r="AF76" i="18"/>
  <c r="AE76" i="18" s="1"/>
  <c r="AV165" i="18"/>
  <c r="AU165" i="18" s="1"/>
  <c r="AX165" i="18"/>
  <c r="AW165" i="18" s="1"/>
  <c r="CH162" i="18" s="1"/>
  <c r="AJ118" i="18"/>
  <c r="AI118" i="18" s="1"/>
  <c r="AL118" i="18"/>
  <c r="AK118" i="18" s="1"/>
  <c r="CF115" i="18" s="1"/>
  <c r="O29" i="18"/>
  <c r="P28" i="18"/>
  <c r="T28" i="18"/>
  <c r="AD77" i="18" l="1"/>
  <c r="AC77" i="18" s="1"/>
  <c r="AF77" i="18"/>
  <c r="AE77" i="18" s="1"/>
  <c r="CE74" i="18" s="1"/>
  <c r="CM74" i="18" s="1"/>
  <c r="CE73" i="18"/>
  <c r="CM73" i="18" s="1"/>
  <c r="AV166" i="18"/>
  <c r="AU166" i="18" s="1"/>
  <c r="AX166" i="18"/>
  <c r="AW166" i="18" s="1"/>
  <c r="CH163" i="18" s="1"/>
  <c r="AJ119" i="18"/>
  <c r="AI119" i="18" s="1"/>
  <c r="AL119" i="18"/>
  <c r="AK119" i="18" s="1"/>
  <c r="CF116" i="18" s="1"/>
  <c r="O30" i="18"/>
  <c r="P29" i="18"/>
  <c r="T29" i="18"/>
  <c r="AD78" i="18" l="1"/>
  <c r="AC78" i="18" s="1"/>
  <c r="AF78" i="18"/>
  <c r="AE78" i="18" s="1"/>
  <c r="AX167" i="18"/>
  <c r="AW167" i="18" s="1"/>
  <c r="CH164" i="18" s="1"/>
  <c r="AV167" i="18"/>
  <c r="AU167" i="18" s="1"/>
  <c r="AJ120" i="18"/>
  <c r="AI120" i="18" s="1"/>
  <c r="AL120" i="18"/>
  <c r="AK120" i="18" s="1"/>
  <c r="CF117" i="18" s="1"/>
  <c r="O31" i="18"/>
  <c r="P30" i="18"/>
  <c r="T30" i="18"/>
  <c r="AD79" i="18" l="1"/>
  <c r="AC79" i="18" s="1"/>
  <c r="AF79" i="18"/>
  <c r="AE79" i="18" s="1"/>
  <c r="CE76" i="18" s="1"/>
  <c r="CM76" i="18" s="1"/>
  <c r="CE75" i="18"/>
  <c r="CM75" i="18" s="1"/>
  <c r="AX168" i="18"/>
  <c r="AW168" i="18" s="1"/>
  <c r="CH165" i="18" s="1"/>
  <c r="AV168" i="18"/>
  <c r="AU168" i="18" s="1"/>
  <c r="AJ121" i="18"/>
  <c r="AI121" i="18" s="1"/>
  <c r="AL121" i="18"/>
  <c r="AK121" i="18" s="1"/>
  <c r="CF118" i="18" s="1"/>
  <c r="O32" i="18"/>
  <c r="P31" i="18"/>
  <c r="T31" i="18"/>
  <c r="AD80" i="18" l="1"/>
  <c r="AC80" i="18" s="1"/>
  <c r="AF80" i="18"/>
  <c r="AE80" i="18" s="1"/>
  <c r="AV169" i="18"/>
  <c r="AU169" i="18" s="1"/>
  <c r="AX169" i="18"/>
  <c r="AW169" i="18" s="1"/>
  <c r="CH166" i="18" s="1"/>
  <c r="AL122" i="18"/>
  <c r="AK122" i="18" s="1"/>
  <c r="CF119" i="18" s="1"/>
  <c r="AJ122" i="18"/>
  <c r="AI122" i="18" s="1"/>
  <c r="O33" i="18"/>
  <c r="P32" i="18"/>
  <c r="T32" i="18"/>
  <c r="AD81" i="18" l="1"/>
  <c r="AC81" i="18" s="1"/>
  <c r="AF81" i="18"/>
  <c r="AE81" i="18" s="1"/>
  <c r="CE78" i="18" s="1"/>
  <c r="CM78" i="18" s="1"/>
  <c r="CE77" i="18"/>
  <c r="CM77" i="18" s="1"/>
  <c r="AV170" i="18"/>
  <c r="AU170" i="18" s="1"/>
  <c r="AX170" i="18"/>
  <c r="AW170" i="18" s="1"/>
  <c r="CH167" i="18" s="1"/>
  <c r="AL123" i="18"/>
  <c r="AK123" i="18" s="1"/>
  <c r="CF120" i="18" s="1"/>
  <c r="AJ123" i="18"/>
  <c r="AI123" i="18" s="1"/>
  <c r="O34" i="18"/>
  <c r="P33" i="18"/>
  <c r="T33" i="18"/>
  <c r="AD82" i="18" l="1"/>
  <c r="AC82" i="18" s="1"/>
  <c r="AF82" i="18"/>
  <c r="AE82" i="18" s="1"/>
  <c r="CE79" i="18" s="1"/>
  <c r="CM79" i="18" s="1"/>
  <c r="AV171" i="18"/>
  <c r="AU171" i="18" s="1"/>
  <c r="AX171" i="18"/>
  <c r="AW171" i="18" s="1"/>
  <c r="CH168" i="18" s="1"/>
  <c r="AJ124" i="18"/>
  <c r="AI124" i="18" s="1"/>
  <c r="AL124" i="18"/>
  <c r="AK124" i="18" s="1"/>
  <c r="CF121" i="18" s="1"/>
  <c r="O35" i="18"/>
  <c r="P34" i="18"/>
  <c r="T34" i="18"/>
  <c r="AD83" i="18" l="1"/>
  <c r="AC83" i="18" s="1"/>
  <c r="AF83" i="18"/>
  <c r="AE83" i="18" s="1"/>
  <c r="CE80" i="18" s="1"/>
  <c r="CM80" i="18" s="1"/>
  <c r="AV172" i="18"/>
  <c r="AU172" i="18" s="1"/>
  <c r="AX172" i="18"/>
  <c r="AW172" i="18" s="1"/>
  <c r="CH169" i="18" s="1"/>
  <c r="AL125" i="18"/>
  <c r="AK125" i="18" s="1"/>
  <c r="CF122" i="18" s="1"/>
  <c r="AJ125" i="18"/>
  <c r="AI125" i="18" s="1"/>
  <c r="O36" i="18"/>
  <c r="P35" i="18"/>
  <c r="T35" i="18"/>
  <c r="AF84" i="18" l="1"/>
  <c r="AE84" i="18" s="1"/>
  <c r="CE81" i="18" s="1"/>
  <c r="CM81" i="18" s="1"/>
  <c r="AD84" i="18"/>
  <c r="AC84" i="18" s="1"/>
  <c r="AV173" i="18"/>
  <c r="AU173" i="18" s="1"/>
  <c r="AX173" i="18"/>
  <c r="AW173" i="18" s="1"/>
  <c r="CH170" i="18" s="1"/>
  <c r="AJ126" i="18"/>
  <c r="AI126" i="18" s="1"/>
  <c r="AL126" i="18"/>
  <c r="AK126" i="18" s="1"/>
  <c r="CF123" i="18" s="1"/>
  <c r="O37" i="18"/>
  <c r="P36" i="18"/>
  <c r="T36" i="18"/>
  <c r="AD85" i="18" l="1"/>
  <c r="AC85" i="18" s="1"/>
  <c r="AF85" i="18"/>
  <c r="AE85" i="18" s="1"/>
  <c r="CE82" i="18" s="1"/>
  <c r="CM82" i="18" s="1"/>
  <c r="AV174" i="18"/>
  <c r="AU174" i="18" s="1"/>
  <c r="AX174" i="18"/>
  <c r="AW174" i="18" s="1"/>
  <c r="CH171" i="18" s="1"/>
  <c r="AJ127" i="18"/>
  <c r="AI127" i="18" s="1"/>
  <c r="AL127" i="18"/>
  <c r="AK127" i="18" s="1"/>
  <c r="CF124" i="18" s="1"/>
  <c r="O38" i="18"/>
  <c r="O39" i="18" s="1"/>
  <c r="O40" i="18" s="1"/>
  <c r="P37" i="18"/>
  <c r="T37" i="18"/>
  <c r="O41" i="18" l="1"/>
  <c r="P40" i="18"/>
  <c r="AD86" i="18"/>
  <c r="AC86" i="18" s="1"/>
  <c r="AF86" i="18"/>
  <c r="AE86" i="18" s="1"/>
  <c r="CE83" i="18" s="1"/>
  <c r="CM83" i="18" s="1"/>
  <c r="AV175" i="18"/>
  <c r="AU175" i="18" s="1"/>
  <c r="AX175" i="18"/>
  <c r="AW175" i="18" s="1"/>
  <c r="CH172" i="18" s="1"/>
  <c r="AL128" i="18"/>
  <c r="AK128" i="18" s="1"/>
  <c r="CF125" i="18" s="1"/>
  <c r="AJ128" i="18"/>
  <c r="AI128" i="18" s="1"/>
  <c r="P38" i="18"/>
  <c r="T38" i="18"/>
  <c r="AD87" i="18" l="1"/>
  <c r="AC87" i="18" s="1"/>
  <c r="AF87" i="18"/>
  <c r="AE87" i="18" s="1"/>
  <c r="CE84" i="18" s="1"/>
  <c r="CM84" i="18" s="1"/>
  <c r="AV176" i="18"/>
  <c r="AU176" i="18" s="1"/>
  <c r="AX176" i="18"/>
  <c r="AW176" i="18" s="1"/>
  <c r="CH173" i="18" s="1"/>
  <c r="AJ129" i="18"/>
  <c r="AI129" i="18" s="1"/>
  <c r="AL129" i="18"/>
  <c r="AK129" i="18" s="1"/>
  <c r="CF126" i="18" s="1"/>
  <c r="P39" i="18"/>
  <c r="T39" i="18"/>
  <c r="AF88" i="18" l="1"/>
  <c r="AE88" i="18" s="1"/>
  <c r="CE85" i="18" s="1"/>
  <c r="CM85" i="18" s="1"/>
  <c r="AD88" i="18"/>
  <c r="AC88" i="18" s="1"/>
  <c r="AV177" i="18"/>
  <c r="AU177" i="18" s="1"/>
  <c r="AX177" i="18"/>
  <c r="AW177" i="18" s="1"/>
  <c r="CH174" i="18" s="1"/>
  <c r="AJ130" i="18"/>
  <c r="AI130" i="18" s="1"/>
  <c r="AL130" i="18"/>
  <c r="AK130" i="18" s="1"/>
  <c r="CF127" i="18" s="1"/>
  <c r="T40" i="18"/>
  <c r="AD89" i="18" l="1"/>
  <c r="AC89" i="18" s="1"/>
  <c r="AF89" i="18"/>
  <c r="AE89" i="18" s="1"/>
  <c r="CE86" i="18" s="1"/>
  <c r="CM86" i="18" s="1"/>
  <c r="AV178" i="18"/>
  <c r="AU178" i="18" s="1"/>
  <c r="AX178" i="18"/>
  <c r="AW178" i="18" s="1"/>
  <c r="CH175" i="18" s="1"/>
  <c r="AJ131" i="18"/>
  <c r="AI131" i="18" s="1"/>
  <c r="AL131" i="18"/>
  <c r="AK131" i="18" s="1"/>
  <c r="CF128" i="18" s="1"/>
  <c r="O42" i="18"/>
  <c r="P41" i="18"/>
  <c r="T41" i="18"/>
  <c r="AD90" i="18" l="1"/>
  <c r="AC90" i="18" s="1"/>
  <c r="AF90" i="18"/>
  <c r="AE90" i="18" s="1"/>
  <c r="CE87" i="18" s="1"/>
  <c r="CM87" i="18" s="1"/>
  <c r="AV179" i="18"/>
  <c r="AU179" i="18" s="1"/>
  <c r="AX179" i="18"/>
  <c r="AW179" i="18" s="1"/>
  <c r="CH176" i="18" s="1"/>
  <c r="AL132" i="18"/>
  <c r="AK132" i="18" s="1"/>
  <c r="CF129" i="18" s="1"/>
  <c r="AJ132" i="18"/>
  <c r="AI132" i="18" s="1"/>
  <c r="O43" i="18"/>
  <c r="P42" i="18"/>
  <c r="T42" i="18"/>
  <c r="AD91" i="18" l="1"/>
  <c r="AC91" i="18" s="1"/>
  <c r="AF91" i="18"/>
  <c r="AE91" i="18" s="1"/>
  <c r="CE88" i="18" s="1"/>
  <c r="CM88" i="18" s="1"/>
  <c r="AV180" i="18"/>
  <c r="AU180" i="18" s="1"/>
  <c r="AX180" i="18"/>
  <c r="AW180" i="18" s="1"/>
  <c r="CH177" i="18" s="1"/>
  <c r="AJ133" i="18"/>
  <c r="AI133" i="18" s="1"/>
  <c r="AL133" i="18"/>
  <c r="AK133" i="18" s="1"/>
  <c r="CF130" i="18" s="1"/>
  <c r="O44" i="18"/>
  <c r="P43" i="18"/>
  <c r="T43" i="18"/>
  <c r="AD92" i="18" l="1"/>
  <c r="AC92" i="18" s="1"/>
  <c r="AF92" i="18"/>
  <c r="AE92" i="18" s="1"/>
  <c r="CE89" i="18" s="1"/>
  <c r="CM89" i="18" s="1"/>
  <c r="AV181" i="18"/>
  <c r="AU181" i="18" s="1"/>
  <c r="AX181" i="18"/>
  <c r="AW181" i="18" s="1"/>
  <c r="CH178" i="18" s="1"/>
  <c r="AJ134" i="18"/>
  <c r="AI134" i="18" s="1"/>
  <c r="AL134" i="18"/>
  <c r="AK134" i="18" s="1"/>
  <c r="CF131" i="18" s="1"/>
  <c r="T44" i="18"/>
  <c r="O45" i="18"/>
  <c r="AD93" i="18" l="1"/>
  <c r="AC93" i="18" s="1"/>
  <c r="AF93" i="18"/>
  <c r="AE93" i="18" s="1"/>
  <c r="CE90" i="18" s="1"/>
  <c r="CM90" i="18" s="1"/>
  <c r="AX182" i="18"/>
  <c r="AW182" i="18" s="1"/>
  <c r="CH179" i="18" s="1"/>
  <c r="AV182" i="18"/>
  <c r="AU182" i="18" s="1"/>
  <c r="AL135" i="18"/>
  <c r="AK135" i="18" s="1"/>
  <c r="CF132" i="18" s="1"/>
  <c r="AJ135" i="18"/>
  <c r="AI135" i="18" s="1"/>
  <c r="T45" i="18"/>
  <c r="O46" i="18"/>
  <c r="AD94" i="18" l="1"/>
  <c r="AC94" i="18" s="1"/>
  <c r="AF94" i="18"/>
  <c r="AE94" i="18" s="1"/>
  <c r="CE91" i="18" s="1"/>
  <c r="CM91" i="18" s="1"/>
  <c r="AX183" i="18"/>
  <c r="AW183" i="18" s="1"/>
  <c r="CH180" i="18" s="1"/>
  <c r="AV183" i="18"/>
  <c r="AU183" i="18" s="1"/>
  <c r="AL136" i="18"/>
  <c r="AK136" i="18" s="1"/>
  <c r="CF133" i="18" s="1"/>
  <c r="AJ136" i="18"/>
  <c r="AI136" i="18" s="1"/>
  <c r="T46" i="18"/>
  <c r="O47" i="18"/>
  <c r="AD95" i="18" l="1"/>
  <c r="AC95" i="18" s="1"/>
  <c r="AF95" i="18"/>
  <c r="AE95" i="18" s="1"/>
  <c r="CE92" i="18" s="1"/>
  <c r="CM92" i="18" s="1"/>
  <c r="AV184" i="18"/>
  <c r="AU184" i="18" s="1"/>
  <c r="AX184" i="18"/>
  <c r="AW184" i="18" s="1"/>
  <c r="CH181" i="18" s="1"/>
  <c r="AJ137" i="18"/>
  <c r="AI137" i="18" s="1"/>
  <c r="AL137" i="18"/>
  <c r="AK137" i="18" s="1"/>
  <c r="CF134" i="18" s="1"/>
  <c r="T47" i="18"/>
  <c r="O48" i="18"/>
  <c r="AF96" i="18" l="1"/>
  <c r="AE96" i="18" s="1"/>
  <c r="CE93" i="18" s="1"/>
  <c r="CM93" i="18" s="1"/>
  <c r="AD96" i="18"/>
  <c r="AC96" i="18" s="1"/>
  <c r="AV185" i="18"/>
  <c r="AU185" i="18" s="1"/>
  <c r="AX185" i="18"/>
  <c r="AW185" i="18" s="1"/>
  <c r="CH182" i="18" s="1"/>
  <c r="AL138" i="18"/>
  <c r="AK138" i="18" s="1"/>
  <c r="CF135" i="18" s="1"/>
  <c r="AJ138" i="18"/>
  <c r="AI138" i="18" s="1"/>
  <c r="T48" i="18"/>
  <c r="O49" i="18"/>
  <c r="AF97" i="18" l="1"/>
  <c r="AE97" i="18" s="1"/>
  <c r="CE94" i="18" s="1"/>
  <c r="CM94" i="18" s="1"/>
  <c r="AD97" i="18"/>
  <c r="AC97" i="18" s="1"/>
  <c r="AV186" i="18"/>
  <c r="AU186" i="18" s="1"/>
  <c r="AX186" i="18"/>
  <c r="AW186" i="18" s="1"/>
  <c r="CH183" i="18" s="1"/>
  <c r="AJ139" i="18"/>
  <c r="AI139" i="18" s="1"/>
  <c r="AL139" i="18"/>
  <c r="AK139" i="18" s="1"/>
  <c r="CF136" i="18" s="1"/>
  <c r="T49" i="18"/>
  <c r="O50" i="18"/>
  <c r="AD98" i="18" l="1"/>
  <c r="AC98" i="18" s="1"/>
  <c r="AF98" i="18"/>
  <c r="AE98" i="18" s="1"/>
  <c r="CE95" i="18" s="1"/>
  <c r="CM95" i="18" s="1"/>
  <c r="AV187" i="18"/>
  <c r="AU187" i="18" s="1"/>
  <c r="AX187" i="18"/>
  <c r="AW187" i="18" s="1"/>
  <c r="CH184" i="18" s="1"/>
  <c r="AJ140" i="18"/>
  <c r="AI140" i="18" s="1"/>
  <c r="AL140" i="18"/>
  <c r="AK140" i="18" s="1"/>
  <c r="CF137" i="18" s="1"/>
  <c r="O51" i="18"/>
  <c r="T50" i="18"/>
  <c r="AD99" i="18" l="1"/>
  <c r="AC99" i="18" s="1"/>
  <c r="AF99" i="18"/>
  <c r="AE99" i="18" s="1"/>
  <c r="CE96" i="18" s="1"/>
  <c r="CM96" i="18" s="1"/>
  <c r="AV188" i="18"/>
  <c r="AU188" i="18" s="1"/>
  <c r="AX188" i="18"/>
  <c r="AW188" i="18" s="1"/>
  <c r="CH185" i="18" s="1"/>
  <c r="AJ141" i="18"/>
  <c r="AI141" i="18" s="1"/>
  <c r="AL141" i="18"/>
  <c r="AK141" i="18" s="1"/>
  <c r="CF138" i="18" s="1"/>
  <c r="O52" i="18"/>
  <c r="T51" i="18"/>
  <c r="AD100" i="18" l="1"/>
  <c r="AC100" i="18" s="1"/>
  <c r="AF100" i="18"/>
  <c r="AE100" i="18" s="1"/>
  <c r="CE97" i="18" s="1"/>
  <c r="CM97" i="18" s="1"/>
  <c r="AV189" i="18"/>
  <c r="AU189" i="18" s="1"/>
  <c r="AX189" i="18"/>
  <c r="AW189" i="18" s="1"/>
  <c r="CH186" i="18" s="1"/>
  <c r="AL142" i="18"/>
  <c r="AK142" i="18" s="1"/>
  <c r="CF139" i="18" s="1"/>
  <c r="AJ142" i="18"/>
  <c r="AI142" i="18" s="1"/>
  <c r="O53" i="18"/>
  <c r="T52" i="18"/>
  <c r="AD101" i="18" l="1"/>
  <c r="AC101" i="18" s="1"/>
  <c r="AF101" i="18"/>
  <c r="AE101" i="18" s="1"/>
  <c r="CE98" i="18" s="1"/>
  <c r="CM98" i="18" s="1"/>
  <c r="AV190" i="18"/>
  <c r="AU190" i="18" s="1"/>
  <c r="AX190" i="18"/>
  <c r="AW190" i="18" s="1"/>
  <c r="CH187" i="18" s="1"/>
  <c r="AJ143" i="18"/>
  <c r="AI143" i="18" s="1"/>
  <c r="AL143" i="18"/>
  <c r="AK143" i="18" s="1"/>
  <c r="CF140" i="18" s="1"/>
  <c r="O54" i="18"/>
  <c r="T53" i="18"/>
  <c r="AD102" i="18" l="1"/>
  <c r="AC102" i="18" s="1"/>
  <c r="AF102" i="18"/>
  <c r="AE102" i="18" s="1"/>
  <c r="CE99" i="18" s="1"/>
  <c r="CM99" i="18" s="1"/>
  <c r="AV191" i="18"/>
  <c r="AU191" i="18" s="1"/>
  <c r="AX191" i="18"/>
  <c r="AW191" i="18" s="1"/>
  <c r="CH188" i="18" s="1"/>
  <c r="AL144" i="18"/>
  <c r="AK144" i="18" s="1"/>
  <c r="CF141" i="18" s="1"/>
  <c r="AJ144" i="18"/>
  <c r="AI144" i="18" s="1"/>
  <c r="O55" i="18"/>
  <c r="T54" i="18"/>
  <c r="AD103" i="18" l="1"/>
  <c r="AC103" i="18" s="1"/>
  <c r="AF103" i="18"/>
  <c r="AE103" i="18" s="1"/>
  <c r="CE100" i="18" s="1"/>
  <c r="CM100" i="18" s="1"/>
  <c r="AV192" i="18"/>
  <c r="AU192" i="18" s="1"/>
  <c r="AX192" i="18"/>
  <c r="AW192" i="18" s="1"/>
  <c r="CH189" i="18" s="1"/>
  <c r="AJ145" i="18"/>
  <c r="AI145" i="18" s="1"/>
  <c r="AL145" i="18"/>
  <c r="AK145" i="18" s="1"/>
  <c r="CF142" i="18" s="1"/>
  <c r="O56" i="18"/>
  <c r="T55" i="18"/>
  <c r="AD104" i="18" l="1"/>
  <c r="AC104" i="18" s="1"/>
  <c r="AF104" i="18"/>
  <c r="AE104" i="18" s="1"/>
  <c r="CE101" i="18" s="1"/>
  <c r="CM101" i="18" s="1"/>
  <c r="AV193" i="18"/>
  <c r="AU193" i="18" s="1"/>
  <c r="AX193" i="18"/>
  <c r="AW193" i="18" s="1"/>
  <c r="CH190" i="18" s="1"/>
  <c r="AL146" i="18"/>
  <c r="AK146" i="18" s="1"/>
  <c r="CF143" i="18" s="1"/>
  <c r="AJ146" i="18"/>
  <c r="AI146" i="18" s="1"/>
  <c r="O57" i="18"/>
  <c r="T56" i="18"/>
  <c r="AF105" i="18" l="1"/>
  <c r="AE105" i="18" s="1"/>
  <c r="CE102" i="18" s="1"/>
  <c r="CM102" i="18" s="1"/>
  <c r="AD105" i="18"/>
  <c r="AC105" i="18" s="1"/>
  <c r="AV194" i="18"/>
  <c r="AU194" i="18" s="1"/>
  <c r="AX194" i="18"/>
  <c r="AW194" i="18" s="1"/>
  <c r="CH191" i="18" s="1"/>
  <c r="AJ147" i="18"/>
  <c r="AI147" i="18" s="1"/>
  <c r="AL147" i="18"/>
  <c r="AK147" i="18" s="1"/>
  <c r="CF144" i="18" s="1"/>
  <c r="O58" i="18"/>
  <c r="T57" i="18"/>
  <c r="AF106" i="18" l="1"/>
  <c r="AE106" i="18" s="1"/>
  <c r="CE103" i="18" s="1"/>
  <c r="CM103" i="18" s="1"/>
  <c r="AD106" i="18"/>
  <c r="AC106" i="18" s="1"/>
  <c r="AV195" i="18"/>
  <c r="AU195" i="18" s="1"/>
  <c r="AX195" i="18"/>
  <c r="AW195" i="18" s="1"/>
  <c r="CH192" i="18" s="1"/>
  <c r="AJ148" i="18"/>
  <c r="AI148" i="18" s="1"/>
  <c r="AL148" i="18"/>
  <c r="AK148" i="18" s="1"/>
  <c r="CF145" i="18" s="1"/>
  <c r="O59" i="18"/>
  <c r="T58" i="18"/>
  <c r="AD107" i="18" l="1"/>
  <c r="AC107" i="18" s="1"/>
  <c r="AF107" i="18"/>
  <c r="AE107" i="18" s="1"/>
  <c r="CE104" i="18" s="1"/>
  <c r="CM104" i="18" s="1"/>
  <c r="AX196" i="18"/>
  <c r="AW196" i="18" s="1"/>
  <c r="CH193" i="18" s="1"/>
  <c r="AV196" i="18"/>
  <c r="AU196" i="18" s="1"/>
  <c r="AL149" i="18"/>
  <c r="AK149" i="18" s="1"/>
  <c r="CF146" i="18" s="1"/>
  <c r="AJ149" i="18"/>
  <c r="AI149" i="18" s="1"/>
  <c r="O60" i="18"/>
  <c r="T59" i="18"/>
  <c r="AF108" i="18" l="1"/>
  <c r="AE108" i="18" s="1"/>
  <c r="CE105" i="18" s="1"/>
  <c r="CM105" i="18" s="1"/>
  <c r="AD108" i="18"/>
  <c r="AC108" i="18" s="1"/>
  <c r="AV197" i="18"/>
  <c r="AU197" i="18" s="1"/>
  <c r="AX197" i="18"/>
  <c r="AW197" i="18" s="1"/>
  <c r="CH194" i="18" s="1"/>
  <c r="AJ150" i="18"/>
  <c r="AI150" i="18" s="1"/>
  <c r="AL150" i="18"/>
  <c r="AK150" i="18" s="1"/>
  <c r="CF147" i="18" s="1"/>
  <c r="O61" i="18"/>
  <c r="T60" i="18"/>
  <c r="AD109" i="18" l="1"/>
  <c r="AC109" i="18" s="1"/>
  <c r="AF109" i="18"/>
  <c r="AE109" i="18" s="1"/>
  <c r="AV198" i="18"/>
  <c r="AU198" i="18" s="1"/>
  <c r="AX198" i="18"/>
  <c r="AW198" i="18" s="1"/>
  <c r="CH195" i="18" s="1"/>
  <c r="AJ151" i="18"/>
  <c r="AI151" i="18" s="1"/>
  <c r="AL151" i="18"/>
  <c r="AK151" i="18" s="1"/>
  <c r="CF148" i="18" s="1"/>
  <c r="O62" i="18"/>
  <c r="T61" i="18"/>
  <c r="CE106" i="18" l="1"/>
  <c r="CM106" i="18" s="1"/>
  <c r="AF110" i="18"/>
  <c r="AE110" i="18" s="1"/>
  <c r="CE107" i="18" s="1"/>
  <c r="CM107" i="18" s="1"/>
  <c r="AD110" i="18"/>
  <c r="AC110" i="18" s="1"/>
  <c r="AV199" i="18"/>
  <c r="AU199" i="18" s="1"/>
  <c r="AX199" i="18"/>
  <c r="AW199" i="18" s="1"/>
  <c r="CH196" i="18" s="1"/>
  <c r="AL152" i="18"/>
  <c r="AK152" i="18" s="1"/>
  <c r="CF149" i="18" s="1"/>
  <c r="AJ152" i="18"/>
  <c r="AI152" i="18" s="1"/>
  <c r="O63" i="18"/>
  <c r="T62" i="18"/>
  <c r="AF111" i="18" l="1"/>
  <c r="AE111" i="18" s="1"/>
  <c r="CE108" i="18" s="1"/>
  <c r="CM108" i="18" s="1"/>
  <c r="AD111" i="18"/>
  <c r="AC111" i="18" s="1"/>
  <c r="AV200" i="18"/>
  <c r="AU200" i="18" s="1"/>
  <c r="AX200" i="18"/>
  <c r="AW200" i="18" s="1"/>
  <c r="CH197" i="18" s="1"/>
  <c r="AJ153" i="18"/>
  <c r="AI153" i="18" s="1"/>
  <c r="AL153" i="18"/>
  <c r="AK153" i="18" s="1"/>
  <c r="CF150" i="18" s="1"/>
  <c r="O64" i="18"/>
  <c r="T63" i="18"/>
  <c r="AF112" i="18" l="1"/>
  <c r="AE112" i="18" s="1"/>
  <c r="CE109" i="18" s="1"/>
  <c r="CM109" i="18" s="1"/>
  <c r="AD112" i="18"/>
  <c r="AC112" i="18" s="1"/>
  <c r="AV201" i="18"/>
  <c r="AU201" i="18" s="1"/>
  <c r="AX201" i="18"/>
  <c r="AW201" i="18" s="1"/>
  <c r="CH198" i="18" s="1"/>
  <c r="AJ154" i="18"/>
  <c r="AI154" i="18" s="1"/>
  <c r="AL154" i="18"/>
  <c r="AK154" i="18" s="1"/>
  <c r="CF151" i="18" s="1"/>
  <c r="O65" i="18"/>
  <c r="T64" i="18"/>
  <c r="AF113" i="18" l="1"/>
  <c r="AE113" i="18" s="1"/>
  <c r="AD113" i="18"/>
  <c r="AC113" i="18" s="1"/>
  <c r="T65" i="18"/>
  <c r="O66" i="18"/>
  <c r="AV202" i="18"/>
  <c r="AU202" i="18" s="1"/>
  <c r="AX202" i="18"/>
  <c r="AW202" i="18" s="1"/>
  <c r="CH199" i="18" s="1"/>
  <c r="AL155" i="18"/>
  <c r="AK155" i="18" s="1"/>
  <c r="CF152" i="18" s="1"/>
  <c r="AJ155" i="18"/>
  <c r="AI155" i="18" s="1"/>
  <c r="AF114" i="18" l="1"/>
  <c r="AE114" i="18" s="1"/>
  <c r="CE111" i="18" s="1"/>
  <c r="CM111" i="18" s="1"/>
  <c r="AD114" i="18"/>
  <c r="AC114" i="18" s="1"/>
  <c r="CE110" i="18"/>
  <c r="CM110" i="18" s="1"/>
  <c r="O67" i="18"/>
  <c r="T66" i="18"/>
  <c r="AV203" i="18"/>
  <c r="AU203" i="18" s="1"/>
  <c r="AX203" i="18"/>
  <c r="AW203" i="18" s="1"/>
  <c r="CH200" i="18" s="1"/>
  <c r="AL156" i="18"/>
  <c r="AK156" i="18" s="1"/>
  <c r="CF153" i="18" s="1"/>
  <c r="AJ156" i="18"/>
  <c r="AI156" i="18" s="1"/>
  <c r="AF115" i="18" l="1"/>
  <c r="AE115" i="18" s="1"/>
  <c r="CE112" i="18" s="1"/>
  <c r="CM112" i="18" s="1"/>
  <c r="AD115" i="18"/>
  <c r="AC115" i="18" s="1"/>
  <c r="O68" i="18"/>
  <c r="T67" i="18"/>
  <c r="AV204" i="18"/>
  <c r="AU204" i="18" s="1"/>
  <c r="AX204" i="18"/>
  <c r="AW204" i="18" s="1"/>
  <c r="CH201" i="18" s="1"/>
  <c r="AJ157" i="18"/>
  <c r="AI157" i="18" s="1"/>
  <c r="AL157" i="18"/>
  <c r="AK157" i="18" s="1"/>
  <c r="CF154" i="18" s="1"/>
  <c r="AD116" i="18" l="1"/>
  <c r="AC116" i="18" s="1"/>
  <c r="AF116" i="18"/>
  <c r="AE116" i="18" s="1"/>
  <c r="CE113" i="18" s="1"/>
  <c r="CM113" i="18" s="1"/>
  <c r="O69" i="18"/>
  <c r="T68" i="18"/>
  <c r="AV205" i="18"/>
  <c r="AU205" i="18" s="1"/>
  <c r="AX205" i="18"/>
  <c r="AW205" i="18" s="1"/>
  <c r="CH202" i="18" s="1"/>
  <c r="AL158" i="18"/>
  <c r="AK158" i="18" s="1"/>
  <c r="CF155" i="18" s="1"/>
  <c r="AJ158" i="18"/>
  <c r="AI158" i="18" s="1"/>
  <c r="AD117" i="18" l="1"/>
  <c r="AC117" i="18" s="1"/>
  <c r="AF117" i="18"/>
  <c r="AE117" i="18" s="1"/>
  <c r="CE114" i="18" s="1"/>
  <c r="CM114" i="18" s="1"/>
  <c r="O70" i="18"/>
  <c r="T69" i="18"/>
  <c r="AV206" i="18"/>
  <c r="AU206" i="18" s="1"/>
  <c r="AX206" i="18"/>
  <c r="AW206" i="18" s="1"/>
  <c r="CH203" i="18" s="1"/>
  <c r="AJ159" i="18"/>
  <c r="AI159" i="18" s="1"/>
  <c r="AL159" i="18"/>
  <c r="AK159" i="18" s="1"/>
  <c r="CF156" i="18" s="1"/>
  <c r="AF118" i="18" l="1"/>
  <c r="AE118" i="18" s="1"/>
  <c r="CE115" i="18" s="1"/>
  <c r="CM115" i="18" s="1"/>
  <c r="AD118" i="18"/>
  <c r="AC118" i="18" s="1"/>
  <c r="O71" i="18"/>
  <c r="T70" i="18"/>
  <c r="AV207" i="18"/>
  <c r="AU207" i="18" s="1"/>
  <c r="AX207" i="18"/>
  <c r="AW207" i="18" s="1"/>
  <c r="CH204" i="18" s="1"/>
  <c r="AL160" i="18"/>
  <c r="AK160" i="18" s="1"/>
  <c r="CF157" i="18" s="1"/>
  <c r="AJ160" i="18"/>
  <c r="AI160" i="18" s="1"/>
  <c r="AD119" i="18" l="1"/>
  <c r="AC119" i="18" s="1"/>
  <c r="AF119" i="18"/>
  <c r="AE119" i="18" s="1"/>
  <c r="CE116" i="18" s="1"/>
  <c r="CM116" i="18" s="1"/>
  <c r="O72" i="18"/>
  <c r="T71" i="18"/>
  <c r="AV208" i="18"/>
  <c r="AU208" i="18" s="1"/>
  <c r="AX208" i="18"/>
  <c r="AW208" i="18" s="1"/>
  <c r="CH205" i="18" s="1"/>
  <c r="AJ161" i="18"/>
  <c r="AI161" i="18" s="1"/>
  <c r="AL161" i="18"/>
  <c r="AK161" i="18" s="1"/>
  <c r="CF158" i="18" s="1"/>
  <c r="AD120" i="18" l="1"/>
  <c r="AC120" i="18" s="1"/>
  <c r="AF120" i="18"/>
  <c r="AE120" i="18" s="1"/>
  <c r="CE117" i="18" s="1"/>
  <c r="CM117" i="18" s="1"/>
  <c r="O73" i="18"/>
  <c r="T72" i="18"/>
  <c r="AV209" i="18"/>
  <c r="AU209" i="18" s="1"/>
  <c r="AX209" i="18"/>
  <c r="AW209" i="18" s="1"/>
  <c r="CH206" i="18" s="1"/>
  <c r="AJ162" i="18"/>
  <c r="AI162" i="18" s="1"/>
  <c r="AL162" i="18"/>
  <c r="AK162" i="18" s="1"/>
  <c r="CF159" i="18" s="1"/>
  <c r="AF121" i="18" l="1"/>
  <c r="AE121" i="18" s="1"/>
  <c r="AD121" i="18"/>
  <c r="AC121" i="18" s="1"/>
  <c r="O74" i="18"/>
  <c r="T73" i="18"/>
  <c r="AV210" i="18"/>
  <c r="AU210" i="18" s="1"/>
  <c r="AX210" i="18"/>
  <c r="AW210" i="18" s="1"/>
  <c r="CH207" i="18" s="1"/>
  <c r="AJ163" i="18"/>
  <c r="AI163" i="18" s="1"/>
  <c r="AL163" i="18"/>
  <c r="AK163" i="18" s="1"/>
  <c r="CF160" i="18" s="1"/>
  <c r="AF122" i="18" l="1"/>
  <c r="AE122" i="18" s="1"/>
  <c r="CE119" i="18" s="1"/>
  <c r="CM119" i="18" s="1"/>
  <c r="AD122" i="18"/>
  <c r="AC122" i="18" s="1"/>
  <c r="CE118" i="18"/>
  <c r="CM118" i="18" s="1"/>
  <c r="O75" i="18"/>
  <c r="O76" i="18" s="1"/>
  <c r="T74" i="18"/>
  <c r="AV211" i="18"/>
  <c r="AU211" i="18" s="1"/>
  <c r="AX211" i="18"/>
  <c r="AW211" i="18" s="1"/>
  <c r="CH208" i="18" s="1"/>
  <c r="AL164" i="18"/>
  <c r="AK164" i="18" s="1"/>
  <c r="CF161" i="18" s="1"/>
  <c r="AJ164" i="18"/>
  <c r="AI164" i="18" s="1"/>
  <c r="O77" i="18" l="1"/>
  <c r="T76" i="18"/>
  <c r="AD123" i="18"/>
  <c r="AC123" i="18" s="1"/>
  <c r="AF123" i="18"/>
  <c r="AE123" i="18" s="1"/>
  <c r="CE120" i="18" s="1"/>
  <c r="CM120" i="18" s="1"/>
  <c r="T75" i="18"/>
  <c r="AV212" i="18"/>
  <c r="AU212" i="18" s="1"/>
  <c r="AX212" i="18"/>
  <c r="AW212" i="18" s="1"/>
  <c r="CH209" i="18" s="1"/>
  <c r="AL165" i="18"/>
  <c r="AK165" i="18" s="1"/>
  <c r="CF162" i="18" s="1"/>
  <c r="AJ165" i="18"/>
  <c r="AI165" i="18" s="1"/>
  <c r="O78" i="18" l="1"/>
  <c r="T77" i="18"/>
  <c r="AD124" i="18"/>
  <c r="AC124" i="18" s="1"/>
  <c r="AF124" i="18"/>
  <c r="AE124" i="18" s="1"/>
  <c r="CE121" i="18" s="1"/>
  <c r="CM121" i="18" s="1"/>
  <c r="AV213" i="18"/>
  <c r="AU213" i="18" s="1"/>
  <c r="AX213" i="18"/>
  <c r="AW213" i="18" s="1"/>
  <c r="CH210" i="18" s="1"/>
  <c r="AL166" i="18"/>
  <c r="AK166" i="18" s="1"/>
  <c r="CF163" i="18" s="1"/>
  <c r="AJ166" i="18"/>
  <c r="AI166" i="18" s="1"/>
  <c r="T78" i="18" l="1"/>
  <c r="O79" i="18"/>
  <c r="AF125" i="18"/>
  <c r="AE125" i="18" s="1"/>
  <c r="AD125" i="18"/>
  <c r="AC125" i="18" s="1"/>
  <c r="AV214" i="18"/>
  <c r="AU214" i="18" s="1"/>
  <c r="AX214" i="18"/>
  <c r="AW214" i="18" s="1"/>
  <c r="CH211" i="18" s="1"/>
  <c r="AJ167" i="18"/>
  <c r="AI167" i="18" s="1"/>
  <c r="AL167" i="18"/>
  <c r="AK167" i="18" s="1"/>
  <c r="CF164" i="18" s="1"/>
  <c r="O80" i="18" l="1"/>
  <c r="T79" i="18"/>
  <c r="AF126" i="18"/>
  <c r="AE126" i="18" s="1"/>
  <c r="CE123" i="18" s="1"/>
  <c r="CM123" i="18" s="1"/>
  <c r="AD126" i="18"/>
  <c r="AC126" i="18" s="1"/>
  <c r="CE122" i="18"/>
  <c r="CM122" i="18" s="1"/>
  <c r="AV215" i="18"/>
  <c r="AU215" i="18" s="1"/>
  <c r="AX215" i="18"/>
  <c r="AW215" i="18" s="1"/>
  <c r="CH212" i="18" s="1"/>
  <c r="AJ168" i="18"/>
  <c r="AI168" i="18" s="1"/>
  <c r="AL168" i="18"/>
  <c r="AK168" i="18" s="1"/>
  <c r="CF165" i="18" s="1"/>
  <c r="T80" i="18" l="1"/>
  <c r="O81" i="18"/>
  <c r="AD127" i="18"/>
  <c r="AC127" i="18" s="1"/>
  <c r="AF127" i="18"/>
  <c r="AE127" i="18" s="1"/>
  <c r="CE124" i="18" s="1"/>
  <c r="CM124" i="18" s="1"/>
  <c r="AV216" i="18"/>
  <c r="AU216" i="18" s="1"/>
  <c r="AX216" i="18"/>
  <c r="AW216" i="18" s="1"/>
  <c r="CH213" i="18" s="1"/>
  <c r="AJ169" i="18"/>
  <c r="AI169" i="18" s="1"/>
  <c r="AL169" i="18"/>
  <c r="AK169" i="18" s="1"/>
  <c r="CF166" i="18" s="1"/>
  <c r="O82" i="18" l="1"/>
  <c r="T81" i="18"/>
  <c r="AD128" i="18"/>
  <c r="AC128" i="18" s="1"/>
  <c r="AF128" i="18"/>
  <c r="AE128" i="18" s="1"/>
  <c r="CE125" i="18" s="1"/>
  <c r="CM125" i="18" s="1"/>
  <c r="AV217" i="18"/>
  <c r="AU217" i="18" s="1"/>
  <c r="AX217" i="18"/>
  <c r="AW217" i="18" s="1"/>
  <c r="CH214" i="18" s="1"/>
  <c r="AJ170" i="18"/>
  <c r="AI170" i="18" s="1"/>
  <c r="AL170" i="18"/>
  <c r="AK170" i="18" s="1"/>
  <c r="CF167" i="18" s="1"/>
  <c r="T82" i="18" l="1"/>
  <c r="O83" i="18"/>
  <c r="O84" i="18" s="1"/>
  <c r="O85" i="18" s="1"/>
  <c r="O86" i="18" s="1"/>
  <c r="O87" i="18" s="1"/>
  <c r="O88" i="18" s="1"/>
  <c r="O89" i="18" s="1"/>
  <c r="O90" i="18" s="1"/>
  <c r="O91" i="18" s="1"/>
  <c r="O92" i="18" s="1"/>
  <c r="O93" i="18" s="1"/>
  <c r="O94" i="18" s="1"/>
  <c r="O95" i="18" s="1"/>
  <c r="O96" i="18" s="1"/>
  <c r="O97" i="18" s="1"/>
  <c r="O98" i="18" s="1"/>
  <c r="O99" i="18" s="1"/>
  <c r="O100" i="18" s="1"/>
  <c r="O101" i="18" s="1"/>
  <c r="O102" i="18" s="1"/>
  <c r="O103" i="18" s="1"/>
  <c r="O104" i="18" s="1"/>
  <c r="O105" i="18" s="1"/>
  <c r="O106" i="18" s="1"/>
  <c r="O107" i="18" s="1"/>
  <c r="O108" i="18" s="1"/>
  <c r="O109" i="18" s="1"/>
  <c r="O110" i="18" s="1"/>
  <c r="O111" i="18" s="1"/>
  <c r="O112" i="18" s="1"/>
  <c r="O113" i="18" s="1"/>
  <c r="O114" i="18" s="1"/>
  <c r="O115" i="18" s="1"/>
  <c r="O116" i="18" s="1"/>
  <c r="O117" i="18" s="1"/>
  <c r="O118" i="18" s="1"/>
  <c r="O119" i="18" s="1"/>
  <c r="O120" i="18" s="1"/>
  <c r="O121" i="18" s="1"/>
  <c r="O122" i="18" s="1"/>
  <c r="O123" i="18" s="1"/>
  <c r="O124" i="18" s="1"/>
  <c r="O125" i="18" s="1"/>
  <c r="O126" i="18" s="1"/>
  <c r="O127" i="18" s="1"/>
  <c r="O128" i="18" s="1"/>
  <c r="O129" i="18" s="1"/>
  <c r="O130" i="18" s="1"/>
  <c r="O131" i="18" s="1"/>
  <c r="O132" i="18" s="1"/>
  <c r="O133" i="18" s="1"/>
  <c r="O134" i="18" s="1"/>
  <c r="O135" i="18" s="1"/>
  <c r="O136" i="18" s="1"/>
  <c r="O137" i="18" s="1"/>
  <c r="O138" i="18" s="1"/>
  <c r="O139" i="18" s="1"/>
  <c r="O140" i="18" s="1"/>
  <c r="AD129" i="18"/>
  <c r="AC129" i="18" s="1"/>
  <c r="AF129" i="18"/>
  <c r="AE129" i="18" s="1"/>
  <c r="AV218" i="18"/>
  <c r="AU218" i="18" s="1"/>
  <c r="AX218" i="18"/>
  <c r="AW218" i="18" s="1"/>
  <c r="CH215" i="18" s="1"/>
  <c r="AL171" i="18"/>
  <c r="AK171" i="18" s="1"/>
  <c r="CF168" i="18" s="1"/>
  <c r="AJ171" i="18"/>
  <c r="AI171" i="18" s="1"/>
  <c r="T84" i="18" l="1"/>
  <c r="T83" i="18"/>
  <c r="CE126" i="18"/>
  <c r="CM126" i="18" s="1"/>
  <c r="AF130" i="18"/>
  <c r="AE130" i="18" s="1"/>
  <c r="CE127" i="18" s="1"/>
  <c r="CM127" i="18" s="1"/>
  <c r="AD130" i="18"/>
  <c r="AC130" i="18" s="1"/>
  <c r="AV219" i="18"/>
  <c r="AU219" i="18" s="1"/>
  <c r="AX219" i="18"/>
  <c r="AW219" i="18" s="1"/>
  <c r="CH216" i="18" s="1"/>
  <c r="AL172" i="18"/>
  <c r="AK172" i="18" s="1"/>
  <c r="CF169" i="18" s="1"/>
  <c r="AJ172" i="18"/>
  <c r="AI172" i="18" s="1"/>
  <c r="T85" i="18" l="1"/>
  <c r="AD131" i="18"/>
  <c r="AC131" i="18" s="1"/>
  <c r="AF131" i="18"/>
  <c r="AE131" i="18" s="1"/>
  <c r="CE128" i="18" s="1"/>
  <c r="CM128" i="18" s="1"/>
  <c r="AV220" i="18"/>
  <c r="AU220" i="18" s="1"/>
  <c r="AX220" i="18"/>
  <c r="AW220" i="18" s="1"/>
  <c r="CH217" i="18" s="1"/>
  <c r="AL173" i="18"/>
  <c r="AK173" i="18" s="1"/>
  <c r="CF170" i="18" s="1"/>
  <c r="AJ173" i="18"/>
  <c r="AI173" i="18" s="1"/>
  <c r="T86" i="18" l="1"/>
  <c r="AF132" i="18"/>
  <c r="AE132" i="18" s="1"/>
  <c r="CE129" i="18" s="1"/>
  <c r="CM129" i="18" s="1"/>
  <c r="AD132" i="18"/>
  <c r="AC132" i="18" s="1"/>
  <c r="AV221" i="18"/>
  <c r="AU221" i="18" s="1"/>
  <c r="AX221" i="18"/>
  <c r="AW221" i="18" s="1"/>
  <c r="CH218" i="18" s="1"/>
  <c r="AL174" i="18"/>
  <c r="AK174" i="18" s="1"/>
  <c r="CF171" i="18" s="1"/>
  <c r="AJ174" i="18"/>
  <c r="AI174" i="18" s="1"/>
  <c r="T87" i="18" l="1"/>
  <c r="AD133" i="18"/>
  <c r="AC133" i="18" s="1"/>
  <c r="AF133" i="18"/>
  <c r="AE133" i="18" s="1"/>
  <c r="CE130" i="18" s="1"/>
  <c r="CM130" i="18" s="1"/>
  <c r="AV222" i="18"/>
  <c r="AU222" i="18" s="1"/>
  <c r="AX222" i="18"/>
  <c r="AW222" i="18" s="1"/>
  <c r="CH219" i="18" s="1"/>
  <c r="AL175" i="18"/>
  <c r="AK175" i="18" s="1"/>
  <c r="CF172" i="18" s="1"/>
  <c r="AJ175" i="18"/>
  <c r="AI175" i="18" s="1"/>
  <c r="T88" i="18" l="1"/>
  <c r="AD134" i="18"/>
  <c r="AC134" i="18" s="1"/>
  <c r="AF134" i="18"/>
  <c r="AE134" i="18" s="1"/>
  <c r="CE131" i="18" s="1"/>
  <c r="CM131" i="18" s="1"/>
  <c r="AV223" i="18"/>
  <c r="AU223" i="18" s="1"/>
  <c r="AX223" i="18"/>
  <c r="AW223" i="18" s="1"/>
  <c r="CH220" i="18" s="1"/>
  <c r="AL176" i="18"/>
  <c r="AK176" i="18" s="1"/>
  <c r="CF173" i="18" s="1"/>
  <c r="AJ176" i="18"/>
  <c r="AI176" i="18" s="1"/>
  <c r="T89" i="18" l="1"/>
  <c r="AF135" i="18"/>
  <c r="AE135" i="18" s="1"/>
  <c r="CE132" i="18" s="1"/>
  <c r="CM132" i="18" s="1"/>
  <c r="AD135" i="18"/>
  <c r="AC135" i="18" s="1"/>
  <c r="AV224" i="18"/>
  <c r="AU224" i="18" s="1"/>
  <c r="AX224" i="18"/>
  <c r="AW224" i="18" s="1"/>
  <c r="CH221" i="18" s="1"/>
  <c r="AJ177" i="18"/>
  <c r="AI177" i="18" s="1"/>
  <c r="AL177" i="18"/>
  <c r="AK177" i="18" s="1"/>
  <c r="CF174" i="18" s="1"/>
  <c r="T90" i="18" l="1"/>
  <c r="AD136" i="18"/>
  <c r="AC136" i="18" s="1"/>
  <c r="AF136" i="18"/>
  <c r="AE136" i="18" s="1"/>
  <c r="CE133" i="18" s="1"/>
  <c r="CM133" i="18" s="1"/>
  <c r="AX225" i="18"/>
  <c r="AW225" i="18" s="1"/>
  <c r="CH222" i="18" s="1"/>
  <c r="AV225" i="18"/>
  <c r="AU225" i="18" s="1"/>
  <c r="AL178" i="18"/>
  <c r="AK178" i="18" s="1"/>
  <c r="CF175" i="18" s="1"/>
  <c r="AJ178" i="18"/>
  <c r="AI178" i="18" s="1"/>
  <c r="T91" i="18" l="1"/>
  <c r="AD137" i="18"/>
  <c r="AC137" i="18" s="1"/>
  <c r="AF137" i="18"/>
  <c r="AE137" i="18" s="1"/>
  <c r="CE134" i="18" s="1"/>
  <c r="CM134" i="18" s="1"/>
  <c r="AX226" i="18"/>
  <c r="AW226" i="18" s="1"/>
  <c r="CH223" i="18" s="1"/>
  <c r="AV226" i="18"/>
  <c r="AU226" i="18" s="1"/>
  <c r="AJ179" i="18"/>
  <c r="AI179" i="18" s="1"/>
  <c r="AL179" i="18"/>
  <c r="AK179" i="18" s="1"/>
  <c r="CF176" i="18" s="1"/>
  <c r="T92" i="18" l="1"/>
  <c r="AF138" i="18"/>
  <c r="AE138" i="18" s="1"/>
  <c r="CE135" i="18" s="1"/>
  <c r="CM135" i="18" s="1"/>
  <c r="AD138" i="18"/>
  <c r="AC138" i="18" s="1"/>
  <c r="AV227" i="18"/>
  <c r="AU227" i="18" s="1"/>
  <c r="AX227" i="18"/>
  <c r="AW227" i="18" s="1"/>
  <c r="CH224" i="18" s="1"/>
  <c r="AJ180" i="18"/>
  <c r="AI180" i="18" s="1"/>
  <c r="AL180" i="18"/>
  <c r="AK180" i="18" s="1"/>
  <c r="CF177" i="18" s="1"/>
  <c r="T93" i="18" l="1"/>
  <c r="AD139" i="18"/>
  <c r="AC139" i="18" s="1"/>
  <c r="AF139" i="18"/>
  <c r="AE139" i="18" s="1"/>
  <c r="CE136" i="18" s="1"/>
  <c r="CM136" i="18" s="1"/>
  <c r="AV228" i="18"/>
  <c r="AU228" i="18" s="1"/>
  <c r="AX228" i="18"/>
  <c r="AW228" i="18" s="1"/>
  <c r="CH225" i="18" s="1"/>
  <c r="AJ181" i="18"/>
  <c r="AI181" i="18" s="1"/>
  <c r="AL181" i="18"/>
  <c r="AK181" i="18" s="1"/>
  <c r="CF178" i="18" s="1"/>
  <c r="T94" i="18" l="1"/>
  <c r="AD140" i="18"/>
  <c r="AC140" i="18" s="1"/>
  <c r="AF140" i="18"/>
  <c r="AE140" i="18" s="1"/>
  <c r="CE137" i="18" s="1"/>
  <c r="CM137" i="18" s="1"/>
  <c r="AX229" i="18"/>
  <c r="AW229" i="18" s="1"/>
  <c r="CH226" i="18" s="1"/>
  <c r="AV229" i="18"/>
  <c r="AU229" i="18" s="1"/>
  <c r="AJ182" i="18"/>
  <c r="AI182" i="18" s="1"/>
  <c r="AL182" i="18"/>
  <c r="AK182" i="18" s="1"/>
  <c r="CF179" i="18" s="1"/>
  <c r="T95" i="18" l="1"/>
  <c r="AD141" i="18"/>
  <c r="AC141" i="18" s="1"/>
  <c r="AF141" i="18"/>
  <c r="AE141" i="18" s="1"/>
  <c r="CE138" i="18" s="1"/>
  <c r="CM138" i="18" s="1"/>
  <c r="AX230" i="18"/>
  <c r="AW230" i="18" s="1"/>
  <c r="CH227" i="18" s="1"/>
  <c r="AV230" i="18"/>
  <c r="AU230" i="18" s="1"/>
  <c r="AJ183" i="18"/>
  <c r="AI183" i="18" s="1"/>
  <c r="AL183" i="18"/>
  <c r="AK183" i="18" s="1"/>
  <c r="CF180" i="18" s="1"/>
  <c r="T96" i="18" l="1"/>
  <c r="AD142" i="18"/>
  <c r="AC142" i="18" s="1"/>
  <c r="AF142" i="18"/>
  <c r="AE142" i="18" s="1"/>
  <c r="CE139" i="18" s="1"/>
  <c r="CM139" i="18" s="1"/>
  <c r="AV231" i="18"/>
  <c r="AU231" i="18" s="1"/>
  <c r="AX231" i="18"/>
  <c r="AW231" i="18" s="1"/>
  <c r="CH228" i="18" s="1"/>
  <c r="AL184" i="18"/>
  <c r="AK184" i="18" s="1"/>
  <c r="CF181" i="18" s="1"/>
  <c r="AJ184" i="18"/>
  <c r="AI184" i="18" s="1"/>
  <c r="T98" i="18" l="1"/>
  <c r="T97" i="18"/>
  <c r="AD143" i="18"/>
  <c r="AC143" i="18" s="1"/>
  <c r="AF143" i="18"/>
  <c r="AE143" i="18" s="1"/>
  <c r="CE140" i="18" s="1"/>
  <c r="CM140" i="18" s="1"/>
  <c r="AX232" i="18"/>
  <c r="AW232" i="18" s="1"/>
  <c r="CH229" i="18" s="1"/>
  <c r="AV232" i="18"/>
  <c r="AU232" i="18" s="1"/>
  <c r="AJ185" i="18"/>
  <c r="AI185" i="18" s="1"/>
  <c r="AL185" i="18"/>
  <c r="AK185" i="18" s="1"/>
  <c r="CF182" i="18" s="1"/>
  <c r="T99" i="18" l="1"/>
  <c r="AD144" i="18"/>
  <c r="AC144" i="18" s="1"/>
  <c r="AF144" i="18"/>
  <c r="AE144" i="18" s="1"/>
  <c r="CE141" i="18" s="1"/>
  <c r="CM141" i="18" s="1"/>
  <c r="AX233" i="18"/>
  <c r="AW233" i="18" s="1"/>
  <c r="CH230" i="18" s="1"/>
  <c r="AV233" i="18"/>
  <c r="AU233" i="18" s="1"/>
  <c r="AJ186" i="18"/>
  <c r="AI186" i="18" s="1"/>
  <c r="AL186" i="18"/>
  <c r="AK186" i="18" s="1"/>
  <c r="CF183" i="18" s="1"/>
  <c r="T100" i="18" l="1"/>
  <c r="AD145" i="18"/>
  <c r="AC145" i="18" s="1"/>
  <c r="AF145" i="18"/>
  <c r="AE145" i="18" s="1"/>
  <c r="CE142" i="18" s="1"/>
  <c r="CM142" i="18" s="1"/>
  <c r="AX234" i="18"/>
  <c r="AW234" i="18" s="1"/>
  <c r="CH231" i="18" s="1"/>
  <c r="AV234" i="18"/>
  <c r="AU234" i="18" s="1"/>
  <c r="AJ187" i="18"/>
  <c r="AI187" i="18" s="1"/>
  <c r="AL187" i="18"/>
  <c r="AK187" i="18" s="1"/>
  <c r="CF184" i="18" s="1"/>
  <c r="T101" i="18" l="1"/>
  <c r="AD146" i="18"/>
  <c r="AC146" i="18" s="1"/>
  <c r="AF146" i="18"/>
  <c r="AE146" i="18" s="1"/>
  <c r="CE143" i="18" s="1"/>
  <c r="CM143" i="18" s="1"/>
  <c r="AV235" i="18"/>
  <c r="AU235" i="18" s="1"/>
  <c r="AX235" i="18"/>
  <c r="AW235" i="18" s="1"/>
  <c r="CH232" i="18" s="1"/>
  <c r="AL188" i="18"/>
  <c r="AK188" i="18" s="1"/>
  <c r="CF185" i="18" s="1"/>
  <c r="AJ188" i="18"/>
  <c r="AI188" i="18" s="1"/>
  <c r="T102" i="18" l="1"/>
  <c r="AF147" i="18"/>
  <c r="AE147" i="18" s="1"/>
  <c r="CE144" i="18" s="1"/>
  <c r="CM144" i="18" s="1"/>
  <c r="AD147" i="18"/>
  <c r="AC147" i="18" s="1"/>
  <c r="AV236" i="18"/>
  <c r="AU236" i="18" s="1"/>
  <c r="AX236" i="18"/>
  <c r="AW236" i="18" s="1"/>
  <c r="CH233" i="18" s="1"/>
  <c r="AL189" i="18"/>
  <c r="AK189" i="18" s="1"/>
  <c r="CF186" i="18" s="1"/>
  <c r="AJ189" i="18"/>
  <c r="AI189" i="18" s="1"/>
  <c r="T103" i="18" l="1"/>
  <c r="AF148" i="18"/>
  <c r="AE148" i="18" s="1"/>
  <c r="AD148" i="18"/>
  <c r="AC148" i="18" s="1"/>
  <c r="AX237" i="18"/>
  <c r="AW237" i="18" s="1"/>
  <c r="CH234" i="18" s="1"/>
  <c r="AV237" i="18"/>
  <c r="AU237" i="18" s="1"/>
  <c r="AL190" i="18"/>
  <c r="AK190" i="18" s="1"/>
  <c r="CF187" i="18" s="1"/>
  <c r="AJ190" i="18"/>
  <c r="AI190" i="18" s="1"/>
  <c r="T104" i="18" l="1"/>
  <c r="AD149" i="18"/>
  <c r="AC149" i="18" s="1"/>
  <c r="AF149" i="18"/>
  <c r="AE149" i="18" s="1"/>
  <c r="CE145" i="18"/>
  <c r="CM145" i="18" s="1"/>
  <c r="AX238" i="18"/>
  <c r="AW238" i="18" s="1"/>
  <c r="CH235" i="18" s="1"/>
  <c r="AV238" i="18"/>
  <c r="AU238" i="18" s="1"/>
  <c r="AJ191" i="18"/>
  <c r="AI191" i="18" s="1"/>
  <c r="AL191" i="18"/>
  <c r="AK191" i="18" s="1"/>
  <c r="CF188" i="18" s="1"/>
  <c r="T106" i="18" l="1"/>
  <c r="T105" i="18"/>
  <c r="CE146" i="18"/>
  <c r="CM146" i="18" s="1"/>
  <c r="AF150" i="18"/>
  <c r="AE150" i="18" s="1"/>
  <c r="CE147" i="18" s="1"/>
  <c r="CM147" i="18" s="1"/>
  <c r="AD150" i="18"/>
  <c r="AC150" i="18" s="1"/>
  <c r="AV239" i="18"/>
  <c r="AU239" i="18" s="1"/>
  <c r="AX239" i="18"/>
  <c r="AW239" i="18" s="1"/>
  <c r="CH236" i="18" s="1"/>
  <c r="AJ192" i="18"/>
  <c r="AI192" i="18" s="1"/>
  <c r="AL192" i="18"/>
  <c r="AK192" i="18" s="1"/>
  <c r="CF189" i="18" s="1"/>
  <c r="T107" i="18" l="1"/>
  <c r="AD151" i="18"/>
  <c r="AC151" i="18" s="1"/>
  <c r="AF151" i="18"/>
  <c r="AE151" i="18" s="1"/>
  <c r="CE148" i="18" s="1"/>
  <c r="CM148" i="18" s="1"/>
  <c r="AV240" i="18"/>
  <c r="AU240" i="18" s="1"/>
  <c r="AX240" i="18"/>
  <c r="AW240" i="18" s="1"/>
  <c r="CH237" i="18" s="1"/>
  <c r="AL193" i="18"/>
  <c r="AK193" i="18" s="1"/>
  <c r="CF190" i="18" s="1"/>
  <c r="AJ193" i="18"/>
  <c r="AI193" i="18" s="1"/>
  <c r="T108" i="18" l="1"/>
  <c r="AF152" i="18"/>
  <c r="AE152" i="18" s="1"/>
  <c r="AD152" i="18"/>
  <c r="AC152" i="18" s="1"/>
  <c r="AX241" i="18"/>
  <c r="AW241" i="18" s="1"/>
  <c r="CH238" i="18" s="1"/>
  <c r="AV241" i="18"/>
  <c r="AU241" i="18" s="1"/>
  <c r="AL194" i="18"/>
  <c r="AK194" i="18" s="1"/>
  <c r="CF191" i="18" s="1"/>
  <c r="AJ194" i="18"/>
  <c r="AI194" i="18" s="1"/>
  <c r="T109" i="18" l="1"/>
  <c r="AD153" i="18"/>
  <c r="AC153" i="18" s="1"/>
  <c r="AF153" i="18"/>
  <c r="AE153" i="18" s="1"/>
  <c r="CE149" i="18"/>
  <c r="CM149" i="18" s="1"/>
  <c r="AX242" i="18"/>
  <c r="AW242" i="18" s="1"/>
  <c r="CH239" i="18" s="1"/>
  <c r="AV242" i="18"/>
  <c r="AU242" i="18" s="1"/>
  <c r="AL195" i="18"/>
  <c r="AK195" i="18" s="1"/>
  <c r="CF192" i="18" s="1"/>
  <c r="AJ195" i="18"/>
  <c r="AI195" i="18" s="1"/>
  <c r="T110" i="18" l="1"/>
  <c r="CE150" i="18"/>
  <c r="CM150" i="18" s="1"/>
  <c r="AD154" i="18"/>
  <c r="AC154" i="18" s="1"/>
  <c r="AF154" i="18"/>
  <c r="AE154" i="18" s="1"/>
  <c r="CE151" i="18" s="1"/>
  <c r="CM151" i="18" s="1"/>
  <c r="AV243" i="18"/>
  <c r="AU243" i="18" s="1"/>
  <c r="AX243" i="18"/>
  <c r="AW243" i="18" s="1"/>
  <c r="CH240" i="18" s="1"/>
  <c r="AL196" i="18"/>
  <c r="AK196" i="18" s="1"/>
  <c r="CF193" i="18" s="1"/>
  <c r="AJ196" i="18"/>
  <c r="AI196" i="18" s="1"/>
  <c r="T111" i="18" l="1"/>
  <c r="AF155" i="18"/>
  <c r="AE155" i="18" s="1"/>
  <c r="CE152" i="18" s="1"/>
  <c r="CM152" i="18" s="1"/>
  <c r="AD155" i="18"/>
  <c r="AC155" i="18" s="1"/>
  <c r="AX244" i="18"/>
  <c r="AW244" i="18" s="1"/>
  <c r="CH241" i="18" s="1"/>
  <c r="AV244" i="18"/>
  <c r="AU244" i="18" s="1"/>
  <c r="AJ197" i="18"/>
  <c r="AI197" i="18" s="1"/>
  <c r="AL197" i="18"/>
  <c r="AK197" i="18" s="1"/>
  <c r="CF194" i="18" s="1"/>
  <c r="T112" i="18" l="1"/>
  <c r="AF156" i="18"/>
  <c r="AE156" i="18" s="1"/>
  <c r="CE153" i="18" s="1"/>
  <c r="CM153" i="18" s="1"/>
  <c r="AD156" i="18"/>
  <c r="AC156" i="18" s="1"/>
  <c r="AX245" i="18"/>
  <c r="AW245" i="18" s="1"/>
  <c r="CH242" i="18" s="1"/>
  <c r="AV245" i="18"/>
  <c r="AU245" i="18" s="1"/>
  <c r="AL198" i="18"/>
  <c r="AK198" i="18" s="1"/>
  <c r="CF195" i="18" s="1"/>
  <c r="AJ198" i="18"/>
  <c r="AI198" i="18" s="1"/>
  <c r="T113" i="18" l="1"/>
  <c r="AD157" i="18"/>
  <c r="AC157" i="18" s="1"/>
  <c r="AF157" i="18"/>
  <c r="AE157" i="18" s="1"/>
  <c r="CE154" i="18" s="1"/>
  <c r="CM154" i="18" s="1"/>
  <c r="AX246" i="18"/>
  <c r="AW246" i="18" s="1"/>
  <c r="CH243" i="18" s="1"/>
  <c r="AV246" i="18"/>
  <c r="AU246" i="18" s="1"/>
  <c r="AJ199" i="18"/>
  <c r="AI199" i="18" s="1"/>
  <c r="AL199" i="18"/>
  <c r="AK199" i="18" s="1"/>
  <c r="CF196" i="18" s="1"/>
  <c r="T114" i="18" l="1"/>
  <c r="AF158" i="18"/>
  <c r="AE158" i="18" s="1"/>
  <c r="CE155" i="18" s="1"/>
  <c r="CM155" i="18" s="1"/>
  <c r="AD158" i="18"/>
  <c r="AC158" i="18" s="1"/>
  <c r="AV247" i="18"/>
  <c r="AU247" i="18" s="1"/>
  <c r="AX247" i="18"/>
  <c r="AW247" i="18" s="1"/>
  <c r="CH244" i="18" s="1"/>
  <c r="AL200" i="18"/>
  <c r="AK200" i="18" s="1"/>
  <c r="CF197" i="18" s="1"/>
  <c r="AJ200" i="18"/>
  <c r="AI200" i="18" s="1"/>
  <c r="T115" i="18" l="1"/>
  <c r="AD159" i="18"/>
  <c r="AC159" i="18" s="1"/>
  <c r="AF159" i="18"/>
  <c r="AE159" i="18" s="1"/>
  <c r="CE156" i="18" s="1"/>
  <c r="CM156" i="18" s="1"/>
  <c r="AV248" i="18"/>
  <c r="AU248" i="18" s="1"/>
  <c r="AX248" i="18"/>
  <c r="AW248" i="18" s="1"/>
  <c r="CH245" i="18" s="1"/>
  <c r="AJ201" i="18"/>
  <c r="AI201" i="18" s="1"/>
  <c r="AL201" i="18"/>
  <c r="AK201" i="18" s="1"/>
  <c r="CF198" i="18" s="1"/>
  <c r="T116" i="18" l="1"/>
  <c r="AF160" i="18"/>
  <c r="AE160" i="18" s="1"/>
  <c r="AD160" i="18"/>
  <c r="AC160" i="18" s="1"/>
  <c r="AX249" i="18"/>
  <c r="AW249" i="18" s="1"/>
  <c r="CH246" i="18" s="1"/>
  <c r="AV249" i="18"/>
  <c r="AU249" i="18" s="1"/>
  <c r="AL202" i="18"/>
  <c r="AK202" i="18" s="1"/>
  <c r="CF199" i="18" s="1"/>
  <c r="AJ202" i="18"/>
  <c r="AI202" i="18" s="1"/>
  <c r="T117" i="18" l="1"/>
  <c r="AD161" i="18"/>
  <c r="AC161" i="18" s="1"/>
  <c r="AF161" i="18"/>
  <c r="AE161" i="18" s="1"/>
  <c r="CE157" i="18"/>
  <c r="CM157" i="18" s="1"/>
  <c r="AX250" i="18"/>
  <c r="AW250" i="18" s="1"/>
  <c r="CH247" i="18" s="1"/>
  <c r="AV250" i="18"/>
  <c r="AU250" i="18" s="1"/>
  <c r="AJ203" i="18"/>
  <c r="AI203" i="18" s="1"/>
  <c r="AL203" i="18"/>
  <c r="AK203" i="18" s="1"/>
  <c r="CF200" i="18" s="1"/>
  <c r="T118" i="18" l="1"/>
  <c r="CE158" i="18"/>
  <c r="CM158" i="18" s="1"/>
  <c r="AF162" i="18"/>
  <c r="AE162" i="18" s="1"/>
  <c r="CE159" i="18" s="1"/>
  <c r="CM159" i="18" s="1"/>
  <c r="AD162" i="18"/>
  <c r="AC162" i="18" s="1"/>
  <c r="AV251" i="18"/>
  <c r="AU251" i="18" s="1"/>
  <c r="AX251" i="18"/>
  <c r="AW251" i="18" s="1"/>
  <c r="CH248" i="18" s="1"/>
  <c r="AL204" i="18"/>
  <c r="AK204" i="18" s="1"/>
  <c r="CF201" i="18" s="1"/>
  <c r="AJ204" i="18"/>
  <c r="AI204" i="18" s="1"/>
  <c r="T119" i="18" l="1"/>
  <c r="AD163" i="18"/>
  <c r="AC163" i="18" s="1"/>
  <c r="AF163" i="18"/>
  <c r="AE163" i="18" s="1"/>
  <c r="CE160" i="18" s="1"/>
  <c r="CM160" i="18" s="1"/>
  <c r="AV252" i="18"/>
  <c r="AU252" i="18" s="1"/>
  <c r="AX252" i="18"/>
  <c r="AW252" i="18" s="1"/>
  <c r="CH249" i="18" s="1"/>
  <c r="AL205" i="18"/>
  <c r="AK205" i="18" s="1"/>
  <c r="CF202" i="18" s="1"/>
  <c r="AJ205" i="18"/>
  <c r="AI205" i="18" s="1"/>
  <c r="T120" i="18" l="1"/>
  <c r="AF164" i="18"/>
  <c r="AE164" i="18" s="1"/>
  <c r="CE161" i="18" s="1"/>
  <c r="CM161" i="18" s="1"/>
  <c r="AD164" i="18"/>
  <c r="AC164" i="18" s="1"/>
  <c r="AX253" i="18"/>
  <c r="AW253" i="18" s="1"/>
  <c r="CH250" i="18" s="1"/>
  <c r="AV253" i="18"/>
  <c r="AU253" i="18" s="1"/>
  <c r="AJ206" i="18"/>
  <c r="AI206" i="18" s="1"/>
  <c r="AL206" i="18"/>
  <c r="AK206" i="18" s="1"/>
  <c r="CF203" i="18" s="1"/>
  <c r="T121" i="18" l="1"/>
  <c r="AF165" i="18"/>
  <c r="AE165" i="18" s="1"/>
  <c r="CE162" i="18" s="1"/>
  <c r="CM162" i="18" s="1"/>
  <c r="AD165" i="18"/>
  <c r="AC165" i="18" s="1"/>
  <c r="AX254" i="18"/>
  <c r="AW254" i="18" s="1"/>
  <c r="CH251" i="18" s="1"/>
  <c r="AV254" i="18"/>
  <c r="AU254" i="18" s="1"/>
  <c r="AJ207" i="18"/>
  <c r="AI207" i="18" s="1"/>
  <c r="AL207" i="18"/>
  <c r="AK207" i="18" s="1"/>
  <c r="CF204" i="18" s="1"/>
  <c r="T122" i="18" l="1"/>
  <c r="AF166" i="18"/>
  <c r="AE166" i="18" s="1"/>
  <c r="CE163" i="18" s="1"/>
  <c r="CM163" i="18" s="1"/>
  <c r="AD166" i="18"/>
  <c r="AC166" i="18" s="1"/>
  <c r="AV255" i="18"/>
  <c r="AU255" i="18" s="1"/>
  <c r="AX255" i="18"/>
  <c r="AW255" i="18" s="1"/>
  <c r="CH252" i="18" s="1"/>
  <c r="AJ208" i="18"/>
  <c r="AI208" i="18" s="1"/>
  <c r="AL208" i="18"/>
  <c r="AK208" i="18" s="1"/>
  <c r="CF205" i="18" s="1"/>
  <c r="T123" i="18" l="1"/>
  <c r="AD167" i="18"/>
  <c r="AC167" i="18" s="1"/>
  <c r="AF167" i="18"/>
  <c r="AE167" i="18" s="1"/>
  <c r="CE164" i="18" s="1"/>
  <c r="CM164" i="18" s="1"/>
  <c r="AV256" i="18"/>
  <c r="AU256" i="18" s="1"/>
  <c r="AX256" i="18"/>
  <c r="AW256" i="18" s="1"/>
  <c r="CH253" i="18" s="1"/>
  <c r="AJ209" i="18"/>
  <c r="AI209" i="18" s="1"/>
  <c r="AL209" i="18"/>
  <c r="AK209" i="18" s="1"/>
  <c r="CF206" i="18" s="1"/>
  <c r="T124" i="18" l="1"/>
  <c r="AF168" i="18"/>
  <c r="AE168" i="18" s="1"/>
  <c r="CE165" i="18" s="1"/>
  <c r="CM165" i="18" s="1"/>
  <c r="AD168" i="18"/>
  <c r="AC168" i="18" s="1"/>
  <c r="AX257" i="18"/>
  <c r="AW257" i="18" s="1"/>
  <c r="CH254" i="18" s="1"/>
  <c r="AV257" i="18"/>
  <c r="AU257" i="18" s="1"/>
  <c r="AJ210" i="18"/>
  <c r="AI210" i="18" s="1"/>
  <c r="AL210" i="18"/>
  <c r="AK210" i="18" s="1"/>
  <c r="CF207" i="18" s="1"/>
  <c r="T125" i="18" l="1"/>
  <c r="AD169" i="18"/>
  <c r="AC169" i="18" s="1"/>
  <c r="AF169" i="18"/>
  <c r="AE169" i="18" s="1"/>
  <c r="CE166" i="18" s="1"/>
  <c r="CM166" i="18" s="1"/>
  <c r="AX258" i="18"/>
  <c r="AW258" i="18" s="1"/>
  <c r="CH255" i="18" s="1"/>
  <c r="AV258" i="18"/>
  <c r="AU258" i="18" s="1"/>
  <c r="AJ211" i="18"/>
  <c r="AI211" i="18" s="1"/>
  <c r="AL211" i="18"/>
  <c r="AK211" i="18" s="1"/>
  <c r="CF208" i="18" s="1"/>
  <c r="T126" i="18" l="1"/>
  <c r="AD170" i="18"/>
  <c r="AC170" i="18" s="1"/>
  <c r="AF170" i="18"/>
  <c r="AE170" i="18" s="1"/>
  <c r="AV259" i="18"/>
  <c r="AU259" i="18" s="1"/>
  <c r="AX259" i="18"/>
  <c r="AW259" i="18" s="1"/>
  <c r="CH256" i="18" s="1"/>
  <c r="AL212" i="18"/>
  <c r="AK212" i="18" s="1"/>
  <c r="CF209" i="18" s="1"/>
  <c r="AJ212" i="18"/>
  <c r="AI212" i="18" s="1"/>
  <c r="T127" i="18" l="1"/>
  <c r="CE167" i="18"/>
  <c r="CM167" i="18" s="1"/>
  <c r="AD171" i="18"/>
  <c r="AC171" i="18" s="1"/>
  <c r="AF171" i="18"/>
  <c r="AE171" i="18" s="1"/>
  <c r="AV260" i="18"/>
  <c r="AU260" i="18" s="1"/>
  <c r="AX260" i="18"/>
  <c r="AW260" i="18" s="1"/>
  <c r="CH257" i="18" s="1"/>
  <c r="AL213" i="18"/>
  <c r="AK213" i="18" s="1"/>
  <c r="CF210" i="18" s="1"/>
  <c r="AJ213" i="18"/>
  <c r="AI213" i="18" s="1"/>
  <c r="T128" i="18" l="1"/>
  <c r="CE168" i="18"/>
  <c r="CM168" i="18" s="1"/>
  <c r="AD172" i="18"/>
  <c r="AC172" i="18" s="1"/>
  <c r="AF172" i="18"/>
  <c r="AE172" i="18" s="1"/>
  <c r="AX261" i="18"/>
  <c r="AW261" i="18" s="1"/>
  <c r="CH258" i="18" s="1"/>
  <c r="AV261" i="18"/>
  <c r="AU261" i="18" s="1"/>
  <c r="AL214" i="18"/>
  <c r="AK214" i="18" s="1"/>
  <c r="CF211" i="18" s="1"/>
  <c r="AJ214" i="18"/>
  <c r="AI214" i="18" s="1"/>
  <c r="T129" i="18" l="1"/>
  <c r="AD173" i="18"/>
  <c r="AC173" i="18" s="1"/>
  <c r="AF173" i="18"/>
  <c r="AE173" i="18" s="1"/>
  <c r="CE169" i="18"/>
  <c r="CM169" i="18" s="1"/>
  <c r="AX262" i="18"/>
  <c r="AW262" i="18" s="1"/>
  <c r="CH259" i="18" s="1"/>
  <c r="AV262" i="18"/>
  <c r="AU262" i="18" s="1"/>
  <c r="AL215" i="18"/>
  <c r="AK215" i="18" s="1"/>
  <c r="CF212" i="18" s="1"/>
  <c r="AJ215" i="18"/>
  <c r="AI215" i="18" s="1"/>
  <c r="T130" i="18" l="1"/>
  <c r="CE170" i="18"/>
  <c r="CM170" i="18" s="1"/>
  <c r="AD174" i="18"/>
  <c r="AC174" i="18" s="1"/>
  <c r="AF174" i="18"/>
  <c r="AE174" i="18" s="1"/>
  <c r="AV263" i="18"/>
  <c r="AU263" i="18" s="1"/>
  <c r="AX263" i="18"/>
  <c r="AW263" i="18" s="1"/>
  <c r="CH260" i="18" s="1"/>
  <c r="AL216" i="18"/>
  <c r="AK216" i="18" s="1"/>
  <c r="CF213" i="18" s="1"/>
  <c r="AJ216" i="18"/>
  <c r="AI216" i="18" s="1"/>
  <c r="T131" i="18" l="1"/>
  <c r="CE171" i="18"/>
  <c r="CM171" i="18" s="1"/>
  <c r="AD175" i="18"/>
  <c r="AC175" i="18" s="1"/>
  <c r="AF175" i="18"/>
  <c r="AE175" i="18" s="1"/>
  <c r="AV264" i="18"/>
  <c r="AU264" i="18" s="1"/>
  <c r="AX264" i="18"/>
  <c r="AW264" i="18" s="1"/>
  <c r="CH261" i="18" s="1"/>
  <c r="AL217" i="18"/>
  <c r="AK217" i="18" s="1"/>
  <c r="CF214" i="18" s="1"/>
  <c r="AJ217" i="18"/>
  <c r="AI217" i="18" s="1"/>
  <c r="T132" i="18" l="1"/>
  <c r="AF176" i="18"/>
  <c r="AE176" i="18" s="1"/>
  <c r="AD176" i="18"/>
  <c r="AC176" i="18" s="1"/>
  <c r="CE172" i="18"/>
  <c r="CM172" i="18" s="1"/>
  <c r="AX265" i="18"/>
  <c r="AW265" i="18" s="1"/>
  <c r="CH262" i="18" s="1"/>
  <c r="AV265" i="18"/>
  <c r="AU265" i="18" s="1"/>
  <c r="AJ218" i="18"/>
  <c r="AI218" i="18" s="1"/>
  <c r="AL218" i="18"/>
  <c r="AK218" i="18" s="1"/>
  <c r="CF215" i="18" s="1"/>
  <c r="T133" i="18" l="1"/>
  <c r="CE173" i="18"/>
  <c r="CM173" i="18" s="1"/>
  <c r="AD177" i="18"/>
  <c r="AC177" i="18" s="1"/>
  <c r="AF177" i="18"/>
  <c r="AE177" i="18" s="1"/>
  <c r="AX266" i="18"/>
  <c r="AW266" i="18" s="1"/>
  <c r="CH263" i="18" s="1"/>
  <c r="AV266" i="18"/>
  <c r="AU266" i="18" s="1"/>
  <c r="AJ219" i="18"/>
  <c r="AI219" i="18" s="1"/>
  <c r="AL219" i="18"/>
  <c r="AK219" i="18" s="1"/>
  <c r="CF216" i="18" s="1"/>
  <c r="T134" i="18" l="1"/>
  <c r="AD178" i="18"/>
  <c r="AC178" i="18" s="1"/>
  <c r="AF178" i="18"/>
  <c r="AE178" i="18" s="1"/>
  <c r="CE174" i="18"/>
  <c r="CM174" i="18" s="1"/>
  <c r="AX267" i="18"/>
  <c r="AW267" i="18" s="1"/>
  <c r="CH264" i="18" s="1"/>
  <c r="AV267" i="18"/>
  <c r="AU267" i="18" s="1"/>
  <c r="AJ220" i="18"/>
  <c r="AI220" i="18" s="1"/>
  <c r="AL220" i="18"/>
  <c r="AK220" i="18" s="1"/>
  <c r="CF217" i="18" s="1"/>
  <c r="T135" i="18" l="1"/>
  <c r="CE175" i="18"/>
  <c r="CM175" i="18" s="1"/>
  <c r="AD179" i="18"/>
  <c r="AC179" i="18" s="1"/>
  <c r="AF179" i="18"/>
  <c r="AE179" i="18" s="1"/>
  <c r="AX268" i="18"/>
  <c r="AW268" i="18" s="1"/>
  <c r="CH265" i="18" s="1"/>
  <c r="AV268" i="18"/>
  <c r="AU268" i="18" s="1"/>
  <c r="AJ221" i="18"/>
  <c r="AI221" i="18" s="1"/>
  <c r="AL221" i="18"/>
  <c r="AK221" i="18" s="1"/>
  <c r="CF218" i="18" s="1"/>
  <c r="T136" i="18" l="1"/>
  <c r="AD180" i="18"/>
  <c r="AC180" i="18" s="1"/>
  <c r="AF180" i="18"/>
  <c r="AE180" i="18" s="1"/>
  <c r="CE177" i="18" s="1"/>
  <c r="CM177" i="18" s="1"/>
  <c r="CE176" i="18"/>
  <c r="CM176" i="18" s="1"/>
  <c r="AX269" i="18"/>
  <c r="AW269" i="18" s="1"/>
  <c r="CH266" i="18" s="1"/>
  <c r="AV269" i="18"/>
  <c r="AU269" i="18" s="1"/>
  <c r="AJ222" i="18"/>
  <c r="AI222" i="18" s="1"/>
  <c r="AL222" i="18"/>
  <c r="AK222" i="18" s="1"/>
  <c r="CF219" i="18" s="1"/>
  <c r="T137" i="18" l="1"/>
  <c r="AD181" i="18"/>
  <c r="AC181" i="18" s="1"/>
  <c r="AF181" i="18"/>
  <c r="AE181" i="18" s="1"/>
  <c r="CE178" i="18" s="1"/>
  <c r="CM178" i="18" s="1"/>
  <c r="AX270" i="18"/>
  <c r="AW270" i="18" s="1"/>
  <c r="CH267" i="18" s="1"/>
  <c r="AV270" i="18"/>
  <c r="AU270" i="18" s="1"/>
  <c r="AJ223" i="18"/>
  <c r="AI223" i="18" s="1"/>
  <c r="AL223" i="18"/>
  <c r="AK223" i="18" s="1"/>
  <c r="CF220" i="18" s="1"/>
  <c r="T138" i="18" l="1"/>
  <c r="AD182" i="18"/>
  <c r="AC182" i="18" s="1"/>
  <c r="AF182" i="18"/>
  <c r="AE182" i="18" s="1"/>
  <c r="CE179" i="18" s="1"/>
  <c r="CM179" i="18" s="1"/>
  <c r="AX271" i="18"/>
  <c r="AW271" i="18" s="1"/>
  <c r="CH268" i="18" s="1"/>
  <c r="AV271" i="18"/>
  <c r="AU271" i="18" s="1"/>
  <c r="AL224" i="18"/>
  <c r="AK224" i="18" s="1"/>
  <c r="CF221" i="18" s="1"/>
  <c r="AJ224" i="18"/>
  <c r="AI224" i="18" s="1"/>
  <c r="T139" i="18" l="1"/>
  <c r="AD183" i="18"/>
  <c r="AC183" i="18" s="1"/>
  <c r="AF183" i="18"/>
  <c r="AE183" i="18" s="1"/>
  <c r="CE180" i="18" s="1"/>
  <c r="CM180" i="18" s="1"/>
  <c r="AX272" i="18"/>
  <c r="AW272" i="18" s="1"/>
  <c r="CH269" i="18" s="1"/>
  <c r="AV272" i="18"/>
  <c r="AU272" i="18" s="1"/>
  <c r="AL225" i="18"/>
  <c r="AK225" i="18" s="1"/>
  <c r="CF222" i="18" s="1"/>
  <c r="AJ225" i="18"/>
  <c r="AI225" i="18" s="1"/>
  <c r="T140" i="18" l="1"/>
  <c r="AD184" i="18"/>
  <c r="AC184" i="18" s="1"/>
  <c r="AF184" i="18"/>
  <c r="AE184" i="18" s="1"/>
  <c r="AX273" i="18"/>
  <c r="AW273" i="18" s="1"/>
  <c r="CH270" i="18" s="1"/>
  <c r="AV273" i="18"/>
  <c r="AU273" i="18" s="1"/>
  <c r="AL226" i="18"/>
  <c r="AK226" i="18" s="1"/>
  <c r="CF223" i="18" s="1"/>
  <c r="AJ226" i="18"/>
  <c r="AI226" i="18" s="1"/>
  <c r="AD185" i="18" l="1"/>
  <c r="AC185" i="18" s="1"/>
  <c r="AF185" i="18"/>
  <c r="AE185" i="18" s="1"/>
  <c r="CE181" i="18"/>
  <c r="CM181" i="18" s="1"/>
  <c r="AX274" i="18"/>
  <c r="AW274" i="18" s="1"/>
  <c r="CH271" i="18" s="1"/>
  <c r="AV274" i="18"/>
  <c r="AU274" i="18" s="1"/>
  <c r="AJ227" i="18"/>
  <c r="AI227" i="18" s="1"/>
  <c r="AL227" i="18"/>
  <c r="AK227" i="18" s="1"/>
  <c r="CF224" i="18" s="1"/>
  <c r="CE182" i="18" l="1"/>
  <c r="CM182" i="18" s="1"/>
  <c r="AD186" i="18"/>
  <c r="AC186" i="18" s="1"/>
  <c r="AF186" i="18"/>
  <c r="AE186" i="18" s="1"/>
  <c r="AX275" i="18"/>
  <c r="AW275" i="18" s="1"/>
  <c r="CH272" i="18" s="1"/>
  <c r="AV275" i="18"/>
  <c r="AU275" i="18" s="1"/>
  <c r="AJ228" i="18"/>
  <c r="AI228" i="18" s="1"/>
  <c r="AL228" i="18"/>
  <c r="AK228" i="18" s="1"/>
  <c r="CF225" i="18" s="1"/>
  <c r="CE183" i="18" l="1"/>
  <c r="CM183" i="18" s="1"/>
  <c r="AD187" i="18"/>
  <c r="AC187" i="18" s="1"/>
  <c r="AF187" i="18"/>
  <c r="AE187" i="18" s="1"/>
  <c r="CE184" i="18" s="1"/>
  <c r="CM184" i="18" s="1"/>
  <c r="AX276" i="18"/>
  <c r="AW276" i="18" s="1"/>
  <c r="CH273" i="18" s="1"/>
  <c r="AV276" i="18"/>
  <c r="AU276" i="18" s="1"/>
  <c r="AJ229" i="18"/>
  <c r="AI229" i="18" s="1"/>
  <c r="AL229" i="18"/>
  <c r="AK229" i="18" s="1"/>
  <c r="CF226" i="18" s="1"/>
  <c r="AD188" i="18" l="1"/>
  <c r="AC188" i="18" s="1"/>
  <c r="AF188" i="18"/>
  <c r="AE188" i="18" s="1"/>
  <c r="CE185" i="18" s="1"/>
  <c r="CM185" i="18" s="1"/>
  <c r="AX277" i="18"/>
  <c r="AW277" i="18" s="1"/>
  <c r="CH274" i="18" s="1"/>
  <c r="AV277" i="18"/>
  <c r="AU277" i="18" s="1"/>
  <c r="AJ230" i="18"/>
  <c r="AI230" i="18" s="1"/>
  <c r="AL230" i="18"/>
  <c r="AK230" i="18" s="1"/>
  <c r="CF227" i="18" s="1"/>
  <c r="AD189" i="18" l="1"/>
  <c r="AC189" i="18" s="1"/>
  <c r="AF189" i="18"/>
  <c r="AE189" i="18" s="1"/>
  <c r="CE186" i="18" s="1"/>
  <c r="CM186" i="18" s="1"/>
  <c r="AX278" i="18"/>
  <c r="AW278" i="18" s="1"/>
  <c r="CH275" i="18" s="1"/>
  <c r="AV278" i="18"/>
  <c r="AU278" i="18" s="1"/>
  <c r="AJ231" i="18"/>
  <c r="AI231" i="18" s="1"/>
  <c r="AL231" i="18"/>
  <c r="AK231" i="18" s="1"/>
  <c r="CF228" i="18" s="1"/>
  <c r="AD190" i="18" l="1"/>
  <c r="AC190" i="18" s="1"/>
  <c r="AF190" i="18"/>
  <c r="AE190" i="18" s="1"/>
  <c r="CE187" i="18" s="1"/>
  <c r="CM187" i="18" s="1"/>
  <c r="AX279" i="18"/>
  <c r="AW279" i="18" s="1"/>
  <c r="CH276" i="18" s="1"/>
  <c r="AV279" i="18"/>
  <c r="AU279" i="18" s="1"/>
  <c r="AL232" i="18"/>
  <c r="AK232" i="18" s="1"/>
  <c r="CF229" i="18" s="1"/>
  <c r="AJ232" i="18"/>
  <c r="AI232" i="18" s="1"/>
  <c r="AD191" i="18" l="1"/>
  <c r="AC191" i="18" s="1"/>
  <c r="AF191" i="18"/>
  <c r="AE191" i="18" s="1"/>
  <c r="CE188" i="18" s="1"/>
  <c r="CM188" i="18" s="1"/>
  <c r="AX280" i="18"/>
  <c r="AW280" i="18" s="1"/>
  <c r="CH277" i="18" s="1"/>
  <c r="AV280" i="18"/>
  <c r="AU280" i="18" s="1"/>
  <c r="AJ233" i="18"/>
  <c r="AI233" i="18" s="1"/>
  <c r="AL233" i="18"/>
  <c r="AK233" i="18" s="1"/>
  <c r="CF230" i="18" s="1"/>
  <c r="AD192" i="18" l="1"/>
  <c r="AC192" i="18" s="1"/>
  <c r="AF192" i="18"/>
  <c r="AE192" i="18" s="1"/>
  <c r="CE189" i="18" s="1"/>
  <c r="CM189" i="18" s="1"/>
  <c r="AX281" i="18"/>
  <c r="AW281" i="18" s="1"/>
  <c r="CH278" i="18" s="1"/>
  <c r="AV281" i="18"/>
  <c r="AU281" i="18" s="1"/>
  <c r="AJ234" i="18"/>
  <c r="AI234" i="18" s="1"/>
  <c r="AL234" i="18"/>
  <c r="AK234" i="18" s="1"/>
  <c r="CF231" i="18" s="1"/>
  <c r="AD193" i="18" l="1"/>
  <c r="AC193" i="18" s="1"/>
  <c r="AF193" i="18"/>
  <c r="AE193" i="18" s="1"/>
  <c r="CE190" i="18" s="1"/>
  <c r="CM190" i="18" s="1"/>
  <c r="AX282" i="18"/>
  <c r="AW282" i="18" s="1"/>
  <c r="CH279" i="18" s="1"/>
  <c r="AV282" i="18"/>
  <c r="AU282" i="18" s="1"/>
  <c r="AJ235" i="18"/>
  <c r="AI235" i="18" s="1"/>
  <c r="AL235" i="18"/>
  <c r="AK235" i="18" s="1"/>
  <c r="CF232" i="18" s="1"/>
  <c r="AD194" i="18" l="1"/>
  <c r="AC194" i="18" s="1"/>
  <c r="AF194" i="18"/>
  <c r="AE194" i="18" s="1"/>
  <c r="CE191" i="18" s="1"/>
  <c r="CM191" i="18" s="1"/>
  <c r="AX283" i="18"/>
  <c r="AW283" i="18" s="1"/>
  <c r="CH280" i="18" s="1"/>
  <c r="AV283" i="18"/>
  <c r="AU283" i="18" s="1"/>
  <c r="AJ236" i="18"/>
  <c r="AI236" i="18" s="1"/>
  <c r="AL236" i="18"/>
  <c r="AK236" i="18" s="1"/>
  <c r="CF233" i="18" s="1"/>
  <c r="AD195" i="18" l="1"/>
  <c r="AC195" i="18" s="1"/>
  <c r="AF195" i="18"/>
  <c r="AE195" i="18" s="1"/>
  <c r="CE192" i="18" s="1"/>
  <c r="CM192" i="18" s="1"/>
  <c r="AX284" i="18"/>
  <c r="AW284" i="18" s="1"/>
  <c r="CH281" i="18" s="1"/>
  <c r="AV284" i="18"/>
  <c r="AU284" i="18" s="1"/>
  <c r="AL237" i="18"/>
  <c r="AK237" i="18" s="1"/>
  <c r="CF234" i="18" s="1"/>
  <c r="AJ237" i="18"/>
  <c r="AI237" i="18" s="1"/>
  <c r="AD196" i="18" l="1"/>
  <c r="AC196" i="18" s="1"/>
  <c r="AF196" i="18"/>
  <c r="AE196" i="18" s="1"/>
  <c r="CE193" i="18" s="1"/>
  <c r="CM193" i="18" s="1"/>
  <c r="AX285" i="18"/>
  <c r="AW285" i="18" s="1"/>
  <c r="CH282" i="18" s="1"/>
  <c r="AV285" i="18"/>
  <c r="AU285" i="18" s="1"/>
  <c r="AJ238" i="18"/>
  <c r="AI238" i="18" s="1"/>
  <c r="AL238" i="18"/>
  <c r="AK238" i="18" s="1"/>
  <c r="CF235" i="18" s="1"/>
  <c r="AD197" i="18" l="1"/>
  <c r="AC197" i="18" s="1"/>
  <c r="AF197" i="18"/>
  <c r="AE197" i="18" s="1"/>
  <c r="CE194" i="18" s="1"/>
  <c r="CM194" i="18" s="1"/>
  <c r="AX286" i="18"/>
  <c r="AW286" i="18" s="1"/>
  <c r="CH283" i="18" s="1"/>
  <c r="AV286" i="18"/>
  <c r="AU286" i="18" s="1"/>
  <c r="AL239" i="18"/>
  <c r="AK239" i="18" s="1"/>
  <c r="CF236" i="18" s="1"/>
  <c r="AJ239" i="18"/>
  <c r="AI239" i="18" s="1"/>
  <c r="AD198" i="18" l="1"/>
  <c r="AC198" i="18" s="1"/>
  <c r="AF198" i="18"/>
  <c r="AE198" i="18" s="1"/>
  <c r="CE195" i="18" s="1"/>
  <c r="CM195" i="18" s="1"/>
  <c r="AX287" i="18"/>
  <c r="AW287" i="18" s="1"/>
  <c r="CH284" i="18" s="1"/>
  <c r="AV287" i="18"/>
  <c r="AU287" i="18" s="1"/>
  <c r="AJ240" i="18"/>
  <c r="AI240" i="18" s="1"/>
  <c r="AL240" i="18"/>
  <c r="AK240" i="18" s="1"/>
  <c r="CF237" i="18" s="1"/>
  <c r="AD199" i="18" l="1"/>
  <c r="AC199" i="18" s="1"/>
  <c r="AF199" i="18"/>
  <c r="AE199" i="18" s="1"/>
  <c r="CE196" i="18" s="1"/>
  <c r="CM196" i="18" s="1"/>
  <c r="AX288" i="18"/>
  <c r="AW288" i="18" s="1"/>
  <c r="CH285" i="18" s="1"/>
  <c r="AV288" i="18"/>
  <c r="AU288" i="18" s="1"/>
  <c r="AJ241" i="18"/>
  <c r="AI241" i="18" s="1"/>
  <c r="AL241" i="18"/>
  <c r="AK241" i="18" s="1"/>
  <c r="CF238" i="18" s="1"/>
  <c r="AD200" i="18" l="1"/>
  <c r="AC200" i="18" s="1"/>
  <c r="AF200" i="18"/>
  <c r="AE200" i="18" s="1"/>
  <c r="CE197" i="18" s="1"/>
  <c r="CM197" i="18" s="1"/>
  <c r="AX289" i="18"/>
  <c r="AW289" i="18" s="1"/>
  <c r="CH286" i="18" s="1"/>
  <c r="AV289" i="18"/>
  <c r="AU289" i="18" s="1"/>
  <c r="AL242" i="18"/>
  <c r="AK242" i="18" s="1"/>
  <c r="CF239" i="18" s="1"/>
  <c r="AJ242" i="18"/>
  <c r="AI242" i="18" s="1"/>
  <c r="AD201" i="18" l="1"/>
  <c r="AC201" i="18" s="1"/>
  <c r="AF201" i="18"/>
  <c r="AE201" i="18" s="1"/>
  <c r="CE198" i="18" s="1"/>
  <c r="CM198" i="18" s="1"/>
  <c r="AX290" i="18"/>
  <c r="AW290" i="18" s="1"/>
  <c r="CH287" i="18" s="1"/>
  <c r="AV290" i="18"/>
  <c r="AU290" i="18" s="1"/>
  <c r="AJ243" i="18"/>
  <c r="AI243" i="18" s="1"/>
  <c r="AL243" i="18"/>
  <c r="AK243" i="18" s="1"/>
  <c r="CF240" i="18" s="1"/>
  <c r="AD202" i="18" l="1"/>
  <c r="AC202" i="18" s="1"/>
  <c r="AF202" i="18"/>
  <c r="AE202" i="18" s="1"/>
  <c r="CE199" i="18" s="1"/>
  <c r="CM199" i="18" s="1"/>
  <c r="AV291" i="18"/>
  <c r="AU291" i="18" s="1"/>
  <c r="AX291" i="18"/>
  <c r="AW291" i="18" s="1"/>
  <c r="CH288" i="18" s="1"/>
  <c r="AJ244" i="18"/>
  <c r="AI244" i="18" s="1"/>
  <c r="AL244" i="18"/>
  <c r="AK244" i="18" s="1"/>
  <c r="CF241" i="18" s="1"/>
  <c r="AD203" i="18" l="1"/>
  <c r="AC203" i="18" s="1"/>
  <c r="AF203" i="18"/>
  <c r="AE203" i="18" s="1"/>
  <c r="CE200" i="18" s="1"/>
  <c r="CM200" i="18" s="1"/>
  <c r="AV292" i="18"/>
  <c r="AU292" i="18" s="1"/>
  <c r="AX292" i="18"/>
  <c r="AW292" i="18" s="1"/>
  <c r="CH289" i="18" s="1"/>
  <c r="AJ245" i="18"/>
  <c r="AI245" i="18" s="1"/>
  <c r="AL245" i="18"/>
  <c r="AK245" i="18" s="1"/>
  <c r="CF242" i="18" s="1"/>
  <c r="AD204" i="18" l="1"/>
  <c r="AC204" i="18" s="1"/>
  <c r="AF204" i="18"/>
  <c r="AE204" i="18" s="1"/>
  <c r="CE201" i="18" s="1"/>
  <c r="CM201" i="18" s="1"/>
  <c r="AV293" i="18"/>
  <c r="AU293" i="18" s="1"/>
  <c r="AX293" i="18"/>
  <c r="AW293" i="18" s="1"/>
  <c r="CH290" i="18" s="1"/>
  <c r="AJ246" i="18"/>
  <c r="AI246" i="18" s="1"/>
  <c r="AL246" i="18"/>
  <c r="AK246" i="18" s="1"/>
  <c r="CF243" i="18" s="1"/>
  <c r="AD205" i="18" l="1"/>
  <c r="AC205" i="18" s="1"/>
  <c r="AF205" i="18"/>
  <c r="AE205" i="18" s="1"/>
  <c r="CE202" i="18" s="1"/>
  <c r="CM202" i="18" s="1"/>
  <c r="AV294" i="18"/>
  <c r="AU294" i="18" s="1"/>
  <c r="AX294" i="18"/>
  <c r="AW294" i="18" s="1"/>
  <c r="CH291" i="18" s="1"/>
  <c r="AL247" i="18"/>
  <c r="AK247" i="18" s="1"/>
  <c r="CF244" i="18" s="1"/>
  <c r="AJ247" i="18"/>
  <c r="AI247" i="18" s="1"/>
  <c r="AD206" i="18" l="1"/>
  <c r="AC206" i="18" s="1"/>
  <c r="AF206" i="18"/>
  <c r="AE206" i="18" s="1"/>
  <c r="CE203" i="18" s="1"/>
  <c r="CM203" i="18" s="1"/>
  <c r="AV295" i="18"/>
  <c r="AU295" i="18" s="1"/>
  <c r="AX295" i="18"/>
  <c r="AW295" i="18" s="1"/>
  <c r="CH292" i="18" s="1"/>
  <c r="AL248" i="18"/>
  <c r="AK248" i="18" s="1"/>
  <c r="CF245" i="18" s="1"/>
  <c r="AJ248" i="18"/>
  <c r="AI248" i="18" s="1"/>
  <c r="AD207" i="18" l="1"/>
  <c r="AC207" i="18" s="1"/>
  <c r="AF207" i="18"/>
  <c r="AE207" i="18" s="1"/>
  <c r="CE204" i="18" s="1"/>
  <c r="CM204" i="18" s="1"/>
  <c r="AV296" i="18"/>
  <c r="AU296" i="18" s="1"/>
  <c r="AX296" i="18"/>
  <c r="AW296" i="18" s="1"/>
  <c r="CH293" i="18" s="1"/>
  <c r="AJ249" i="18"/>
  <c r="AI249" i="18" s="1"/>
  <c r="AL249" i="18"/>
  <c r="AK249" i="18" s="1"/>
  <c r="CF246" i="18" s="1"/>
  <c r="AD208" i="18" l="1"/>
  <c r="AC208" i="18" s="1"/>
  <c r="AF208" i="18"/>
  <c r="AE208" i="18" s="1"/>
  <c r="CE205" i="18" s="1"/>
  <c r="CM205" i="18" s="1"/>
  <c r="AV297" i="18"/>
  <c r="AU297" i="18" s="1"/>
  <c r="AX297" i="18"/>
  <c r="AW297" i="18" s="1"/>
  <c r="CH294" i="18" s="1"/>
  <c r="AJ250" i="18"/>
  <c r="AI250" i="18" s="1"/>
  <c r="AL250" i="18"/>
  <c r="AK250" i="18" s="1"/>
  <c r="CF247" i="18" s="1"/>
  <c r="AD209" i="18" l="1"/>
  <c r="AC209" i="18" s="1"/>
  <c r="AF209" i="18"/>
  <c r="AE209" i="18" s="1"/>
  <c r="CE206" i="18" s="1"/>
  <c r="CM206" i="18" s="1"/>
  <c r="AV298" i="18"/>
  <c r="AU298" i="18" s="1"/>
  <c r="AX298" i="18"/>
  <c r="AW298" i="18" s="1"/>
  <c r="CH295" i="18" s="1"/>
  <c r="AL251" i="18"/>
  <c r="AK251" i="18" s="1"/>
  <c r="CF248" i="18" s="1"/>
  <c r="AJ251" i="18"/>
  <c r="AI251" i="18" s="1"/>
  <c r="AD210" i="18" l="1"/>
  <c r="AC210" i="18" s="1"/>
  <c r="AF210" i="18"/>
  <c r="AE210" i="18" s="1"/>
  <c r="CE207" i="18" s="1"/>
  <c r="CM207" i="18" s="1"/>
  <c r="AV299" i="18"/>
  <c r="AU299" i="18" s="1"/>
  <c r="AX299" i="18"/>
  <c r="AW299" i="18" s="1"/>
  <c r="CH296" i="18" s="1"/>
  <c r="AL252" i="18"/>
  <c r="AK252" i="18" s="1"/>
  <c r="CF249" i="18" s="1"/>
  <c r="AJ252" i="18"/>
  <c r="AI252" i="18" s="1"/>
  <c r="AD211" i="18" l="1"/>
  <c r="AC211" i="18" s="1"/>
  <c r="AF211" i="18"/>
  <c r="AE211" i="18" s="1"/>
  <c r="CE208" i="18" s="1"/>
  <c r="CM208" i="18" s="1"/>
  <c r="AV300" i="18"/>
  <c r="AU300" i="18" s="1"/>
  <c r="AX300" i="18"/>
  <c r="AW300" i="18" s="1"/>
  <c r="CH297" i="18" s="1"/>
  <c r="AL253" i="18"/>
  <c r="AK253" i="18" s="1"/>
  <c r="CF250" i="18" s="1"/>
  <c r="AJ253" i="18"/>
  <c r="AI253" i="18" s="1"/>
  <c r="AD212" i="18" l="1"/>
  <c r="AC212" i="18" s="1"/>
  <c r="AF212" i="18"/>
  <c r="AE212" i="18" s="1"/>
  <c r="CE209" i="18" s="1"/>
  <c r="CM209" i="18" s="1"/>
  <c r="AV301" i="18"/>
  <c r="AU301" i="18" s="1"/>
  <c r="AX301" i="18"/>
  <c r="AW301" i="18" s="1"/>
  <c r="CH298" i="18" s="1"/>
  <c r="AL254" i="18"/>
  <c r="AK254" i="18" s="1"/>
  <c r="CF251" i="18" s="1"/>
  <c r="AJ254" i="18"/>
  <c r="AI254" i="18" s="1"/>
  <c r="AF213" i="18" l="1"/>
  <c r="AE213" i="18" s="1"/>
  <c r="CE210" i="18" s="1"/>
  <c r="CM210" i="18" s="1"/>
  <c r="AD213" i="18"/>
  <c r="AC213" i="18" s="1"/>
  <c r="AV302" i="18"/>
  <c r="AU302" i="18" s="1"/>
  <c r="AX302" i="18"/>
  <c r="AW302" i="18" s="1"/>
  <c r="CH299" i="18" s="1"/>
  <c r="AL255" i="18"/>
  <c r="AK255" i="18" s="1"/>
  <c r="CF252" i="18" s="1"/>
  <c r="AJ255" i="18"/>
  <c r="AI255" i="18" s="1"/>
  <c r="AD214" i="18" l="1"/>
  <c r="AC214" i="18" s="1"/>
  <c r="AF214" i="18"/>
  <c r="AE214" i="18" s="1"/>
  <c r="CE211" i="18" s="1"/>
  <c r="CM211" i="18" s="1"/>
  <c r="AV303" i="18"/>
  <c r="AU303" i="18" s="1"/>
  <c r="AX303" i="18"/>
  <c r="AW303" i="18" s="1"/>
  <c r="CH300" i="18" s="1"/>
  <c r="AL256" i="18"/>
  <c r="AK256" i="18" s="1"/>
  <c r="CF253" i="18" s="1"/>
  <c r="AJ256" i="18"/>
  <c r="AI256" i="18" s="1"/>
  <c r="AD215" i="18" l="1"/>
  <c r="AC215" i="18" s="1"/>
  <c r="AF215" i="18"/>
  <c r="AE215" i="18" s="1"/>
  <c r="CE212" i="18" s="1"/>
  <c r="CM212" i="18" s="1"/>
  <c r="AV304" i="18"/>
  <c r="AU304" i="18" s="1"/>
  <c r="AX304" i="18"/>
  <c r="AW304" i="18" s="1"/>
  <c r="CH301" i="18" s="1"/>
  <c r="AL257" i="18"/>
  <c r="AK257" i="18" s="1"/>
  <c r="CF254" i="18" s="1"/>
  <c r="AJ257" i="18"/>
  <c r="AI257" i="18" s="1"/>
  <c r="AD216" i="18" l="1"/>
  <c r="AC216" i="18" s="1"/>
  <c r="AF216" i="18"/>
  <c r="AE216" i="18" s="1"/>
  <c r="CE213" i="18" s="1"/>
  <c r="CM213" i="18" s="1"/>
  <c r="AV305" i="18"/>
  <c r="AU305" i="18" s="1"/>
  <c r="AX305" i="18"/>
  <c r="AW305" i="18" s="1"/>
  <c r="CH302" i="18" s="1"/>
  <c r="AL258" i="18"/>
  <c r="AK258" i="18" s="1"/>
  <c r="CF255" i="18" s="1"/>
  <c r="AJ258" i="18"/>
  <c r="AI258" i="18" s="1"/>
  <c r="AF217" i="18" l="1"/>
  <c r="AE217" i="18" s="1"/>
  <c r="CE214" i="18" s="1"/>
  <c r="CM214" i="18" s="1"/>
  <c r="AD217" i="18"/>
  <c r="AC217" i="18" s="1"/>
  <c r="AV306" i="18"/>
  <c r="AU306" i="18" s="1"/>
  <c r="AX306" i="18"/>
  <c r="AW306" i="18" s="1"/>
  <c r="CH303" i="18" s="1"/>
  <c r="AL259" i="18"/>
  <c r="AK259" i="18" s="1"/>
  <c r="CF256" i="18" s="1"/>
  <c r="AJ259" i="18"/>
  <c r="AI259" i="18" s="1"/>
  <c r="AD218" i="18" l="1"/>
  <c r="AC218" i="18" s="1"/>
  <c r="AF218" i="18"/>
  <c r="AE218" i="18" s="1"/>
  <c r="CE215" i="18" s="1"/>
  <c r="CM215" i="18" s="1"/>
  <c r="AV307" i="18"/>
  <c r="AU307" i="18" s="1"/>
  <c r="AX307" i="18"/>
  <c r="AW307" i="18" s="1"/>
  <c r="CH304" i="18" s="1"/>
  <c r="AL260" i="18"/>
  <c r="AK260" i="18" s="1"/>
  <c r="CF257" i="18" s="1"/>
  <c r="AJ260" i="18"/>
  <c r="AI260" i="18" s="1"/>
  <c r="AD219" i="18" l="1"/>
  <c r="AC219" i="18" s="1"/>
  <c r="AF219" i="18"/>
  <c r="AE219" i="18" s="1"/>
  <c r="CE216" i="18" s="1"/>
  <c r="CM216" i="18" s="1"/>
  <c r="AV308" i="18"/>
  <c r="AU308" i="18" s="1"/>
  <c r="AX308" i="18"/>
  <c r="AW308" i="18" s="1"/>
  <c r="CH305" i="18" s="1"/>
  <c r="AL261" i="18"/>
  <c r="AK261" i="18" s="1"/>
  <c r="CF258" i="18" s="1"/>
  <c r="AJ261" i="18"/>
  <c r="AI261" i="18" s="1"/>
  <c r="AF220" i="18" l="1"/>
  <c r="AE220" i="18" s="1"/>
  <c r="CE217" i="18" s="1"/>
  <c r="CM217" i="18" s="1"/>
  <c r="AD220" i="18"/>
  <c r="AC220" i="18" s="1"/>
  <c r="AV309" i="18"/>
  <c r="AU309" i="18" s="1"/>
  <c r="AX309" i="18"/>
  <c r="AW309" i="18" s="1"/>
  <c r="CH306" i="18" s="1"/>
  <c r="AL262" i="18"/>
  <c r="AK262" i="18" s="1"/>
  <c r="CF259" i="18" s="1"/>
  <c r="AJ262" i="18"/>
  <c r="AI262" i="18" s="1"/>
  <c r="AD221" i="18" l="1"/>
  <c r="AC221" i="18" s="1"/>
  <c r="AF221" i="18"/>
  <c r="AE221" i="18" s="1"/>
  <c r="CE218" i="18" s="1"/>
  <c r="CM218" i="18" s="1"/>
  <c r="AV310" i="18"/>
  <c r="AU310" i="18" s="1"/>
  <c r="AX310" i="18"/>
  <c r="AW310" i="18" s="1"/>
  <c r="CH307" i="18" s="1"/>
  <c r="AJ263" i="18"/>
  <c r="AI263" i="18" s="1"/>
  <c r="AL263" i="18"/>
  <c r="AK263" i="18" s="1"/>
  <c r="CF260" i="18" s="1"/>
  <c r="AD222" i="18" l="1"/>
  <c r="AC222" i="18" s="1"/>
  <c r="AF222" i="18"/>
  <c r="AE222" i="18" s="1"/>
  <c r="CE219" i="18" s="1"/>
  <c r="CM219" i="18" s="1"/>
  <c r="AV311" i="18"/>
  <c r="AU311" i="18" s="1"/>
  <c r="AX311" i="18"/>
  <c r="AW311" i="18" s="1"/>
  <c r="CH308" i="18" s="1"/>
  <c r="AL264" i="18"/>
  <c r="AK264" i="18" s="1"/>
  <c r="CF261" i="18" s="1"/>
  <c r="AJ264" i="18"/>
  <c r="AI264" i="18" s="1"/>
  <c r="AD223" i="18" l="1"/>
  <c r="AC223" i="18" s="1"/>
  <c r="AF223" i="18"/>
  <c r="AE223" i="18" s="1"/>
  <c r="CE220" i="18" s="1"/>
  <c r="CM220" i="18" s="1"/>
  <c r="AV312" i="18"/>
  <c r="AU312" i="18" s="1"/>
  <c r="AX312" i="18"/>
  <c r="AW312" i="18" s="1"/>
  <c r="CH309" i="18" s="1"/>
  <c r="AJ265" i="18"/>
  <c r="AI265" i="18" s="1"/>
  <c r="AL265" i="18"/>
  <c r="AK265" i="18" s="1"/>
  <c r="CF262" i="18" s="1"/>
  <c r="AD224" i="18" l="1"/>
  <c r="AC224" i="18" s="1"/>
  <c r="AF224" i="18"/>
  <c r="AE224" i="18" s="1"/>
  <c r="CE221" i="18" s="1"/>
  <c r="CM221" i="18" s="1"/>
  <c r="AV313" i="18"/>
  <c r="AU313" i="18" s="1"/>
  <c r="AX313" i="18"/>
  <c r="AW313" i="18" s="1"/>
  <c r="CH310" i="18" s="1"/>
  <c r="AL266" i="18"/>
  <c r="AK266" i="18" s="1"/>
  <c r="CF263" i="18" s="1"/>
  <c r="AJ266" i="18"/>
  <c r="AI266" i="18" s="1"/>
  <c r="AD225" i="18" l="1"/>
  <c r="AC225" i="18" s="1"/>
  <c r="AF225" i="18"/>
  <c r="AE225" i="18" s="1"/>
  <c r="CE222" i="18" s="1"/>
  <c r="CM222" i="18" s="1"/>
  <c r="AV314" i="18"/>
  <c r="AU314" i="18" s="1"/>
  <c r="AX314" i="18"/>
  <c r="AW314" i="18" s="1"/>
  <c r="CH311" i="18" s="1"/>
  <c r="AJ267" i="18"/>
  <c r="AI267" i="18" s="1"/>
  <c r="AL267" i="18"/>
  <c r="AK267" i="18" s="1"/>
  <c r="CF264" i="18" s="1"/>
  <c r="AD226" i="18" l="1"/>
  <c r="AC226" i="18" s="1"/>
  <c r="AF226" i="18"/>
  <c r="AE226" i="18" s="1"/>
  <c r="CE223" i="18" s="1"/>
  <c r="CM223" i="18" s="1"/>
  <c r="AV315" i="18"/>
  <c r="AU315" i="18" s="1"/>
  <c r="AX315" i="18"/>
  <c r="AW315" i="18" s="1"/>
  <c r="CH312" i="18" s="1"/>
  <c r="AJ268" i="18"/>
  <c r="AI268" i="18" s="1"/>
  <c r="AL268" i="18"/>
  <c r="AK268" i="18" s="1"/>
  <c r="CF265" i="18" s="1"/>
  <c r="AF227" i="18" l="1"/>
  <c r="AE227" i="18" s="1"/>
  <c r="CE224" i="18" s="1"/>
  <c r="CM224" i="18" s="1"/>
  <c r="AD227" i="18"/>
  <c r="AC227" i="18" s="1"/>
  <c r="AV316" i="18"/>
  <c r="AU316" i="18" s="1"/>
  <c r="AX316" i="18"/>
  <c r="AW316" i="18" s="1"/>
  <c r="CH313" i="18" s="1"/>
  <c r="AL269" i="18"/>
  <c r="AK269" i="18" s="1"/>
  <c r="CF266" i="18" s="1"/>
  <c r="AJ269" i="18"/>
  <c r="AI269" i="18" s="1"/>
  <c r="AF228" i="18" l="1"/>
  <c r="AE228" i="18" s="1"/>
  <c r="CE225" i="18" s="1"/>
  <c r="CM225" i="18" s="1"/>
  <c r="AD228" i="18"/>
  <c r="AC228" i="18" s="1"/>
  <c r="AV317" i="18"/>
  <c r="AU317" i="18" s="1"/>
  <c r="AX317" i="18"/>
  <c r="AW317" i="18" s="1"/>
  <c r="CH314" i="18" s="1"/>
  <c r="AL270" i="18"/>
  <c r="AK270" i="18" s="1"/>
  <c r="CF267" i="18" s="1"/>
  <c r="AJ270" i="18"/>
  <c r="AI270" i="18" s="1"/>
  <c r="AD229" i="18" l="1"/>
  <c r="AC229" i="18" s="1"/>
  <c r="AF229" i="18"/>
  <c r="AE229" i="18" s="1"/>
  <c r="CE226" i="18" s="1"/>
  <c r="CM226" i="18" s="1"/>
  <c r="AV318" i="18"/>
  <c r="AU318" i="18" s="1"/>
  <c r="AX318" i="18"/>
  <c r="AW318" i="18" s="1"/>
  <c r="CH315" i="18" s="1"/>
  <c r="AL271" i="18"/>
  <c r="AK271" i="18" s="1"/>
  <c r="CF268" i="18" s="1"/>
  <c r="AJ271" i="18"/>
  <c r="AI271" i="18" s="1"/>
  <c r="AD230" i="18" l="1"/>
  <c r="AC230" i="18" s="1"/>
  <c r="AF230" i="18"/>
  <c r="AE230" i="18" s="1"/>
  <c r="CE227" i="18" s="1"/>
  <c r="CM227" i="18" s="1"/>
  <c r="AV319" i="18"/>
  <c r="AU319" i="18" s="1"/>
  <c r="AX319" i="18"/>
  <c r="AW319" i="18" s="1"/>
  <c r="CH316" i="18" s="1"/>
  <c r="AL272" i="18"/>
  <c r="AK272" i="18" s="1"/>
  <c r="CF269" i="18" s="1"/>
  <c r="AJ272" i="18"/>
  <c r="AI272" i="18" s="1"/>
  <c r="AD231" i="18" l="1"/>
  <c r="AC231" i="18" s="1"/>
  <c r="AF231" i="18"/>
  <c r="AE231" i="18" s="1"/>
  <c r="CE228" i="18" s="1"/>
  <c r="CM228" i="18" s="1"/>
  <c r="AV320" i="18"/>
  <c r="AU320" i="18" s="1"/>
  <c r="AX320" i="18"/>
  <c r="AW320" i="18" s="1"/>
  <c r="CH317" i="18" s="1"/>
  <c r="AL273" i="18"/>
  <c r="AK273" i="18" s="1"/>
  <c r="CF270" i="18" s="1"/>
  <c r="AJ273" i="18"/>
  <c r="AI273" i="18" s="1"/>
  <c r="AD232" i="18" l="1"/>
  <c r="AC232" i="18" s="1"/>
  <c r="AF232" i="18"/>
  <c r="AE232" i="18" s="1"/>
  <c r="CE229" i="18" s="1"/>
  <c r="CM229" i="18" s="1"/>
  <c r="AV321" i="18"/>
  <c r="AU321" i="18" s="1"/>
  <c r="AX321" i="18"/>
  <c r="AW321" i="18" s="1"/>
  <c r="CH318" i="18" s="1"/>
  <c r="AL274" i="18"/>
  <c r="AK274" i="18" s="1"/>
  <c r="CF271" i="18" s="1"/>
  <c r="AJ274" i="18"/>
  <c r="AI274" i="18" s="1"/>
  <c r="AD233" i="18" l="1"/>
  <c r="AC233" i="18" s="1"/>
  <c r="AF233" i="18"/>
  <c r="AE233" i="18" s="1"/>
  <c r="CE230" i="18" s="1"/>
  <c r="CM230" i="18" s="1"/>
  <c r="AV322" i="18"/>
  <c r="AU322" i="18" s="1"/>
  <c r="AX322" i="18"/>
  <c r="AW322" i="18" s="1"/>
  <c r="CH319" i="18" s="1"/>
  <c r="AL275" i="18"/>
  <c r="AK275" i="18" s="1"/>
  <c r="CF272" i="18" s="1"/>
  <c r="AJ275" i="18"/>
  <c r="AI275" i="18" s="1"/>
  <c r="AD234" i="18" l="1"/>
  <c r="AC234" i="18" s="1"/>
  <c r="AF234" i="18"/>
  <c r="AE234" i="18" s="1"/>
  <c r="CE231" i="18" s="1"/>
  <c r="CM231" i="18" s="1"/>
  <c r="AV323" i="18"/>
  <c r="AU323" i="18" s="1"/>
  <c r="AX323" i="18"/>
  <c r="AW323" i="18" s="1"/>
  <c r="CH320" i="18" s="1"/>
  <c r="AL276" i="18"/>
  <c r="AK276" i="18" s="1"/>
  <c r="CF273" i="18" s="1"/>
  <c r="AJ276" i="18"/>
  <c r="AI276" i="18" s="1"/>
  <c r="AD235" i="18" l="1"/>
  <c r="AC235" i="18" s="1"/>
  <c r="AF235" i="18"/>
  <c r="AE235" i="18" s="1"/>
  <c r="CE232" i="18" s="1"/>
  <c r="CM232" i="18" s="1"/>
  <c r="AV324" i="18"/>
  <c r="AU324" i="18" s="1"/>
  <c r="AX324" i="18"/>
  <c r="AW324" i="18" s="1"/>
  <c r="CH321" i="18" s="1"/>
  <c r="AL277" i="18"/>
  <c r="AK277" i="18" s="1"/>
  <c r="CF274" i="18" s="1"/>
  <c r="AJ277" i="18"/>
  <c r="AI277" i="18" s="1"/>
  <c r="AF236" i="18" l="1"/>
  <c r="AE236" i="18" s="1"/>
  <c r="AD236" i="18"/>
  <c r="AC236" i="18" s="1"/>
  <c r="AV325" i="18"/>
  <c r="AU325" i="18" s="1"/>
  <c r="AX325" i="18"/>
  <c r="AW325" i="18" s="1"/>
  <c r="CH322" i="18" s="1"/>
  <c r="AL278" i="18"/>
  <c r="AK278" i="18" s="1"/>
  <c r="CF275" i="18" s="1"/>
  <c r="AJ278" i="18"/>
  <c r="AI278" i="18" s="1"/>
  <c r="AF237" i="18" l="1"/>
  <c r="AE237" i="18" s="1"/>
  <c r="AD237" i="18"/>
  <c r="AC237" i="18" s="1"/>
  <c r="CE233" i="18"/>
  <c r="CM233" i="18" s="1"/>
  <c r="AV326" i="18"/>
  <c r="AU326" i="18" s="1"/>
  <c r="AX326" i="18"/>
  <c r="AW326" i="18" s="1"/>
  <c r="CH323" i="18" s="1"/>
  <c r="AJ279" i="18"/>
  <c r="AI279" i="18" s="1"/>
  <c r="AL279" i="18"/>
  <c r="AK279" i="18" s="1"/>
  <c r="CF276" i="18" s="1"/>
  <c r="CE234" i="18" l="1"/>
  <c r="CM234" i="18" s="1"/>
  <c r="AF238" i="18"/>
  <c r="AE238" i="18" s="1"/>
  <c r="AD238" i="18"/>
  <c r="AC238" i="18" s="1"/>
  <c r="AV327" i="18"/>
  <c r="AU327" i="18" s="1"/>
  <c r="AX327" i="18"/>
  <c r="AW327" i="18" s="1"/>
  <c r="CH324" i="18" s="1"/>
  <c r="AL280" i="18"/>
  <c r="AK280" i="18" s="1"/>
  <c r="CF277" i="18" s="1"/>
  <c r="AJ280" i="18"/>
  <c r="AI280" i="18" s="1"/>
  <c r="AF239" i="18" l="1"/>
  <c r="AE239" i="18" s="1"/>
  <c r="AD239" i="18"/>
  <c r="AC239" i="18" s="1"/>
  <c r="CE235" i="18"/>
  <c r="CM235" i="18" s="1"/>
  <c r="AV328" i="18"/>
  <c r="AU328" i="18" s="1"/>
  <c r="AX328" i="18"/>
  <c r="AW328" i="18" s="1"/>
  <c r="CH325" i="18" s="1"/>
  <c r="AJ281" i="18"/>
  <c r="AI281" i="18" s="1"/>
  <c r="AL281" i="18"/>
  <c r="AK281" i="18" s="1"/>
  <c r="CF278" i="18" s="1"/>
  <c r="CE236" i="18" l="1"/>
  <c r="CM236" i="18" s="1"/>
  <c r="AF240" i="18"/>
  <c r="AE240" i="18" s="1"/>
  <c r="AD240" i="18"/>
  <c r="AC240" i="18" s="1"/>
  <c r="AV329" i="18"/>
  <c r="AU329" i="18" s="1"/>
  <c r="AX329" i="18"/>
  <c r="AW329" i="18" s="1"/>
  <c r="CH326" i="18" s="1"/>
  <c r="AL282" i="18"/>
  <c r="AK282" i="18" s="1"/>
  <c r="CF279" i="18" s="1"/>
  <c r="AJ282" i="18"/>
  <c r="AI282" i="18" s="1"/>
  <c r="AF241" i="18" l="1"/>
  <c r="AE241" i="18" s="1"/>
  <c r="AD241" i="18"/>
  <c r="AC241" i="18" s="1"/>
  <c r="CE237" i="18"/>
  <c r="CM237" i="18" s="1"/>
  <c r="AV330" i="18"/>
  <c r="AU330" i="18" s="1"/>
  <c r="AX330" i="18"/>
  <c r="AW330" i="18" s="1"/>
  <c r="CH327" i="18" s="1"/>
  <c r="AL283" i="18"/>
  <c r="AK283" i="18" s="1"/>
  <c r="CF280" i="18" s="1"/>
  <c r="AJ283" i="18"/>
  <c r="AI283" i="18" s="1"/>
  <c r="CE238" i="18" l="1"/>
  <c r="CM238" i="18" s="1"/>
  <c r="AD242" i="18"/>
  <c r="AC242" i="18" s="1"/>
  <c r="AF242" i="18"/>
  <c r="AE242" i="18" s="1"/>
  <c r="AV331" i="18"/>
  <c r="AU331" i="18" s="1"/>
  <c r="AX331" i="18"/>
  <c r="AW331" i="18" s="1"/>
  <c r="CH328" i="18" s="1"/>
  <c r="AJ284" i="18"/>
  <c r="AI284" i="18" s="1"/>
  <c r="AL284" i="18"/>
  <c r="AK284" i="18" s="1"/>
  <c r="CF281" i="18" s="1"/>
  <c r="AD243" i="18" l="1"/>
  <c r="AC243" i="18" s="1"/>
  <c r="AF243" i="18"/>
  <c r="AE243" i="18" s="1"/>
  <c r="CE239" i="18"/>
  <c r="CM239" i="18" s="1"/>
  <c r="AV332" i="18"/>
  <c r="AU332" i="18" s="1"/>
  <c r="AX332" i="18"/>
  <c r="AW332" i="18" s="1"/>
  <c r="CH329" i="18" s="1"/>
  <c r="AJ285" i="18"/>
  <c r="AI285" i="18" s="1"/>
  <c r="AL285" i="18"/>
  <c r="AK285" i="18" s="1"/>
  <c r="CF282" i="18" s="1"/>
  <c r="CE240" i="18" l="1"/>
  <c r="CM240" i="18" s="1"/>
  <c r="AD244" i="18"/>
  <c r="AC244" i="18" s="1"/>
  <c r="AF244" i="18"/>
  <c r="AE244" i="18" s="1"/>
  <c r="AV333" i="18"/>
  <c r="AU333" i="18" s="1"/>
  <c r="AX333" i="18"/>
  <c r="AW333" i="18" s="1"/>
  <c r="CH330" i="18" s="1"/>
  <c r="AL286" i="18"/>
  <c r="AK286" i="18" s="1"/>
  <c r="CF283" i="18" s="1"/>
  <c r="AJ286" i="18"/>
  <c r="AI286" i="18" s="1"/>
  <c r="CE241" i="18" l="1"/>
  <c r="CM241" i="18" s="1"/>
  <c r="AD245" i="18"/>
  <c r="AC245" i="18" s="1"/>
  <c r="AF245" i="18"/>
  <c r="AE245" i="18" s="1"/>
  <c r="AV334" i="18"/>
  <c r="AU334" i="18" s="1"/>
  <c r="AX334" i="18"/>
  <c r="AW334" i="18" s="1"/>
  <c r="CH331" i="18" s="1"/>
  <c r="AL287" i="18"/>
  <c r="AK287" i="18" s="1"/>
  <c r="CF284" i="18" s="1"/>
  <c r="AJ287" i="18"/>
  <c r="AI287" i="18" s="1"/>
  <c r="AD246" i="18" l="1"/>
  <c r="AC246" i="18" s="1"/>
  <c r="AF246" i="18"/>
  <c r="AE246" i="18" s="1"/>
  <c r="CE243" i="18" s="1"/>
  <c r="CM243" i="18" s="1"/>
  <c r="CE242" i="18"/>
  <c r="CM242" i="18" s="1"/>
  <c r="AV335" i="18"/>
  <c r="AU335" i="18" s="1"/>
  <c r="AX335" i="18"/>
  <c r="AW335" i="18" s="1"/>
  <c r="CH332" i="18" s="1"/>
  <c r="AL288" i="18"/>
  <c r="AK288" i="18" s="1"/>
  <c r="CF285" i="18" s="1"/>
  <c r="AJ288" i="18"/>
  <c r="AI288" i="18" s="1"/>
  <c r="AF247" i="18" l="1"/>
  <c r="AE247" i="18" s="1"/>
  <c r="CE244" i="18" s="1"/>
  <c r="CM244" i="18" s="1"/>
  <c r="AD247" i="18"/>
  <c r="AC247" i="18" s="1"/>
  <c r="AV336" i="18"/>
  <c r="AU336" i="18" s="1"/>
  <c r="AX336" i="18"/>
  <c r="AW336" i="18" s="1"/>
  <c r="CH333" i="18" s="1"/>
  <c r="AL289" i="18"/>
  <c r="AK289" i="18" s="1"/>
  <c r="CF286" i="18" s="1"/>
  <c r="AJ289" i="18"/>
  <c r="AI289" i="18" s="1"/>
  <c r="AF248" i="18" l="1"/>
  <c r="AE248" i="18" s="1"/>
  <c r="AD248" i="18"/>
  <c r="AC248" i="18" s="1"/>
  <c r="AV337" i="18"/>
  <c r="AU337" i="18" s="1"/>
  <c r="AX337" i="18"/>
  <c r="AW337" i="18" s="1"/>
  <c r="CH334" i="18" s="1"/>
  <c r="AL290" i="18"/>
  <c r="AK290" i="18" s="1"/>
  <c r="CF287" i="18" s="1"/>
  <c r="AJ290" i="18"/>
  <c r="AI290" i="18" s="1"/>
  <c r="AD249" i="18" l="1"/>
  <c r="AC249" i="18" s="1"/>
  <c r="AF249" i="18"/>
  <c r="AE249" i="18" s="1"/>
  <c r="CE245" i="18"/>
  <c r="CM245" i="18" s="1"/>
  <c r="AV338" i="18"/>
  <c r="AU338" i="18" s="1"/>
  <c r="AX338" i="18"/>
  <c r="AW338" i="18" s="1"/>
  <c r="CH335" i="18" s="1"/>
  <c r="AL291" i="18"/>
  <c r="AK291" i="18" s="1"/>
  <c r="CF288" i="18" s="1"/>
  <c r="AJ291" i="18"/>
  <c r="AI291" i="18" s="1"/>
  <c r="CE246" i="18" l="1"/>
  <c r="CM246" i="18" s="1"/>
  <c r="AF250" i="18"/>
  <c r="AE250" i="18" s="1"/>
  <c r="AD250" i="18"/>
  <c r="AC250" i="18" s="1"/>
  <c r="AV339" i="18"/>
  <c r="AU339" i="18" s="1"/>
  <c r="AX339" i="18"/>
  <c r="AW339" i="18" s="1"/>
  <c r="CH336" i="18" s="1"/>
  <c r="AL292" i="18"/>
  <c r="AK292" i="18" s="1"/>
  <c r="CF289" i="18" s="1"/>
  <c r="AJ292" i="18"/>
  <c r="AI292" i="18" s="1"/>
  <c r="CE247" i="18" l="1"/>
  <c r="CM247" i="18" s="1"/>
  <c r="AF251" i="18"/>
  <c r="AE251" i="18" s="1"/>
  <c r="AD251" i="18"/>
  <c r="AC251" i="18" s="1"/>
  <c r="AV340" i="18"/>
  <c r="AU340" i="18" s="1"/>
  <c r="AX340" i="18"/>
  <c r="AW340" i="18" s="1"/>
  <c r="CH337" i="18" s="1"/>
  <c r="AL293" i="18"/>
  <c r="AK293" i="18" s="1"/>
  <c r="CF290" i="18" s="1"/>
  <c r="AJ293" i="18"/>
  <c r="AI293" i="18" s="1"/>
  <c r="CE248" i="18" l="1"/>
  <c r="CM248" i="18" s="1"/>
  <c r="AF252" i="18"/>
  <c r="AE252" i="18" s="1"/>
  <c r="AD252" i="18"/>
  <c r="AC252" i="18" s="1"/>
  <c r="AV341" i="18"/>
  <c r="AU341" i="18" s="1"/>
  <c r="AX341" i="18"/>
  <c r="AW341" i="18" s="1"/>
  <c r="CH338" i="18" s="1"/>
  <c r="AL294" i="18"/>
  <c r="AK294" i="18" s="1"/>
  <c r="CF291" i="18" s="1"/>
  <c r="AJ294" i="18"/>
  <c r="AI294" i="18" s="1"/>
  <c r="AF253" i="18" l="1"/>
  <c r="AE253" i="18" s="1"/>
  <c r="AD253" i="18"/>
  <c r="AC253" i="18" s="1"/>
  <c r="CE249" i="18"/>
  <c r="CM249" i="18" s="1"/>
  <c r="AV342" i="18"/>
  <c r="AU342" i="18" s="1"/>
  <c r="AX342" i="18"/>
  <c r="AW342" i="18" s="1"/>
  <c r="CH339" i="18" s="1"/>
  <c r="AL295" i="18"/>
  <c r="AK295" i="18" s="1"/>
  <c r="CF292" i="18" s="1"/>
  <c r="AJ295" i="18"/>
  <c r="AI295" i="18" s="1"/>
  <c r="CE250" i="18" l="1"/>
  <c r="CM250" i="18" s="1"/>
  <c r="AD254" i="18"/>
  <c r="AC254" i="18" s="1"/>
  <c r="AF254" i="18"/>
  <c r="AE254" i="18" s="1"/>
  <c r="AV343" i="18"/>
  <c r="AU343" i="18" s="1"/>
  <c r="AX343" i="18"/>
  <c r="AW343" i="18" s="1"/>
  <c r="CH340" i="18" s="1"/>
  <c r="AL296" i="18"/>
  <c r="AK296" i="18" s="1"/>
  <c r="CF293" i="18" s="1"/>
  <c r="AJ296" i="18"/>
  <c r="AI296" i="18" s="1"/>
  <c r="AF255" i="18" l="1"/>
  <c r="AE255" i="18" s="1"/>
  <c r="AD255" i="18"/>
  <c r="AC255" i="18" s="1"/>
  <c r="CE251" i="18"/>
  <c r="CM251" i="18" s="1"/>
  <c r="AV344" i="18"/>
  <c r="AU344" i="18" s="1"/>
  <c r="AX344" i="18"/>
  <c r="AW344" i="18" s="1"/>
  <c r="CH341" i="18" s="1"/>
  <c r="AL297" i="18"/>
  <c r="AK297" i="18" s="1"/>
  <c r="CF294" i="18" s="1"/>
  <c r="AJ297" i="18"/>
  <c r="AI297" i="18" s="1"/>
  <c r="CE252" i="18" l="1"/>
  <c r="CM252" i="18" s="1"/>
  <c r="AD256" i="18"/>
  <c r="AC256" i="18" s="1"/>
  <c r="AF256" i="18"/>
  <c r="AE256" i="18" s="1"/>
  <c r="AV345" i="18"/>
  <c r="AU345" i="18" s="1"/>
  <c r="AX345" i="18"/>
  <c r="AW345" i="18" s="1"/>
  <c r="CH342" i="18" s="1"/>
  <c r="AL298" i="18"/>
  <c r="AK298" i="18" s="1"/>
  <c r="CF295" i="18" s="1"/>
  <c r="AJ298" i="18"/>
  <c r="AI298" i="18" s="1"/>
  <c r="CE253" i="18" l="1"/>
  <c r="CM253" i="18" s="1"/>
  <c r="AF257" i="18"/>
  <c r="AE257" i="18" s="1"/>
  <c r="AD257" i="18"/>
  <c r="AC257" i="18" s="1"/>
  <c r="AV346" i="18"/>
  <c r="AU346" i="18" s="1"/>
  <c r="AX346" i="18"/>
  <c r="AW346" i="18" s="1"/>
  <c r="CH343" i="18" s="1"/>
  <c r="AL299" i="18"/>
  <c r="AK299" i="18" s="1"/>
  <c r="CF296" i="18" s="1"/>
  <c r="AJ299" i="18"/>
  <c r="AI299" i="18" s="1"/>
  <c r="AD258" i="18" l="1"/>
  <c r="AC258" i="18" s="1"/>
  <c r="AF258" i="18"/>
  <c r="AE258" i="18" s="1"/>
  <c r="CE254" i="18"/>
  <c r="CM254" i="18" s="1"/>
  <c r="AV347" i="18"/>
  <c r="AU347" i="18" s="1"/>
  <c r="AX347" i="18"/>
  <c r="AW347" i="18" s="1"/>
  <c r="CH344" i="18" s="1"/>
  <c r="AL300" i="18"/>
  <c r="AK300" i="18" s="1"/>
  <c r="CF297" i="18" s="1"/>
  <c r="AJ300" i="18"/>
  <c r="AI300" i="18" s="1"/>
  <c r="CE255" i="18" l="1"/>
  <c r="CM255" i="18" s="1"/>
  <c r="AF259" i="18"/>
  <c r="AE259" i="18" s="1"/>
  <c r="AD259" i="18"/>
  <c r="AC259" i="18" s="1"/>
  <c r="AV348" i="18"/>
  <c r="AU348" i="18" s="1"/>
  <c r="AX348" i="18"/>
  <c r="AW348" i="18" s="1"/>
  <c r="CH345" i="18" s="1"/>
  <c r="AL301" i="18"/>
  <c r="AK301" i="18" s="1"/>
  <c r="CF298" i="18" s="1"/>
  <c r="AJ301" i="18"/>
  <c r="AI301" i="18" s="1"/>
  <c r="AD260" i="18" l="1"/>
  <c r="AC260" i="18" s="1"/>
  <c r="AF260" i="18"/>
  <c r="AE260" i="18" s="1"/>
  <c r="CE256" i="18"/>
  <c r="CM256" i="18" s="1"/>
  <c r="AV349" i="18"/>
  <c r="AU349" i="18" s="1"/>
  <c r="AX349" i="18"/>
  <c r="AW349" i="18" s="1"/>
  <c r="CH346" i="18" s="1"/>
  <c r="AL302" i="18"/>
  <c r="AK302" i="18" s="1"/>
  <c r="CF299" i="18" s="1"/>
  <c r="AJ302" i="18"/>
  <c r="AI302" i="18" s="1"/>
  <c r="CE257" i="18" l="1"/>
  <c r="CM257" i="18" s="1"/>
  <c r="AD261" i="18"/>
  <c r="AC261" i="18" s="1"/>
  <c r="AF261" i="18"/>
  <c r="AE261" i="18" s="1"/>
  <c r="AV350" i="18"/>
  <c r="AU350" i="18" s="1"/>
  <c r="AX350" i="18"/>
  <c r="AW350" i="18" s="1"/>
  <c r="CH347" i="18" s="1"/>
  <c r="AL303" i="18"/>
  <c r="AK303" i="18" s="1"/>
  <c r="CF300" i="18" s="1"/>
  <c r="AJ303" i="18"/>
  <c r="AI303" i="18" s="1"/>
  <c r="CE258" i="18" l="1"/>
  <c r="CM258" i="18" s="1"/>
  <c r="AD262" i="18"/>
  <c r="AC262" i="18" s="1"/>
  <c r="AF262" i="18"/>
  <c r="AE262" i="18" s="1"/>
  <c r="AV351" i="18"/>
  <c r="AU351" i="18" s="1"/>
  <c r="AX351" i="18"/>
  <c r="AW351" i="18" s="1"/>
  <c r="CH348" i="18" s="1"/>
  <c r="AL304" i="18"/>
  <c r="AK304" i="18" s="1"/>
  <c r="CF301" i="18" s="1"/>
  <c r="AJ304" i="18"/>
  <c r="AI304" i="18" s="1"/>
  <c r="AD263" i="18" l="1"/>
  <c r="AC263" i="18" s="1"/>
  <c r="AF263" i="18"/>
  <c r="AE263" i="18" s="1"/>
  <c r="CE259" i="18"/>
  <c r="CM259" i="18" s="1"/>
  <c r="AV352" i="18"/>
  <c r="AU352" i="18" s="1"/>
  <c r="AX352" i="18"/>
  <c r="AW352" i="18" s="1"/>
  <c r="CH349" i="18" s="1"/>
  <c r="AL305" i="18"/>
  <c r="AK305" i="18" s="1"/>
  <c r="CF302" i="18" s="1"/>
  <c r="AJ305" i="18"/>
  <c r="AI305" i="18" s="1"/>
  <c r="CE260" i="18" l="1"/>
  <c r="CM260" i="18" s="1"/>
  <c r="AD264" i="18"/>
  <c r="AC264" i="18" s="1"/>
  <c r="AF264" i="18"/>
  <c r="AE264" i="18" s="1"/>
  <c r="AV353" i="18"/>
  <c r="AU353" i="18" s="1"/>
  <c r="AX353" i="18"/>
  <c r="AW353" i="18" s="1"/>
  <c r="CH350" i="18" s="1"/>
  <c r="AL306" i="18"/>
  <c r="AK306" i="18" s="1"/>
  <c r="CF303" i="18" s="1"/>
  <c r="AJ306" i="18"/>
  <c r="AI306" i="18" s="1"/>
  <c r="CE261" i="18" l="1"/>
  <c r="CM261" i="18" s="1"/>
  <c r="AD265" i="18"/>
  <c r="AC265" i="18" s="1"/>
  <c r="AF265" i="18"/>
  <c r="AE265" i="18" s="1"/>
  <c r="AV354" i="18"/>
  <c r="AU354" i="18" s="1"/>
  <c r="AX354" i="18"/>
  <c r="AW354" i="18" s="1"/>
  <c r="CH351" i="18" s="1"/>
  <c r="AL307" i="18"/>
  <c r="AK307" i="18" s="1"/>
  <c r="CF304" i="18" s="1"/>
  <c r="AJ307" i="18"/>
  <c r="AI307" i="18" s="1"/>
  <c r="CE262" i="18" l="1"/>
  <c r="CM262" i="18" s="1"/>
  <c r="AD266" i="18"/>
  <c r="AC266" i="18" s="1"/>
  <c r="AF266" i="18"/>
  <c r="AE266" i="18" s="1"/>
  <c r="AV355" i="18"/>
  <c r="AU355" i="18" s="1"/>
  <c r="AX355" i="18"/>
  <c r="AW355" i="18" s="1"/>
  <c r="CH352" i="18" s="1"/>
  <c r="AJ308" i="18"/>
  <c r="AI308" i="18" s="1"/>
  <c r="AL308" i="18"/>
  <c r="AK308" i="18" s="1"/>
  <c r="CF305" i="18" s="1"/>
  <c r="CE263" i="18" l="1"/>
  <c r="CM263" i="18" s="1"/>
  <c r="AF267" i="18"/>
  <c r="AE267" i="18" s="1"/>
  <c r="AD267" i="18"/>
  <c r="AC267" i="18" s="1"/>
  <c r="AV356" i="18"/>
  <c r="AU356" i="18" s="1"/>
  <c r="AX356" i="18"/>
  <c r="AW356" i="18" s="1"/>
  <c r="CH353" i="18" s="1"/>
  <c r="AL309" i="18"/>
  <c r="AK309" i="18" s="1"/>
  <c r="CF306" i="18" s="1"/>
  <c r="AJ309" i="18"/>
  <c r="AI309" i="18" s="1"/>
  <c r="CE264" i="18" l="1"/>
  <c r="CM264" i="18" s="1"/>
  <c r="AF268" i="18"/>
  <c r="AE268" i="18" s="1"/>
  <c r="CE265" i="18" s="1"/>
  <c r="CM265" i="18" s="1"/>
  <c r="AD268" i="18"/>
  <c r="AC268" i="18" s="1"/>
  <c r="AV357" i="18"/>
  <c r="AU357" i="18" s="1"/>
  <c r="AX357" i="18"/>
  <c r="AW357" i="18" s="1"/>
  <c r="CH354" i="18" s="1"/>
  <c r="AL310" i="18"/>
  <c r="AK310" i="18" s="1"/>
  <c r="CF307" i="18" s="1"/>
  <c r="AJ310" i="18"/>
  <c r="AI310" i="18" s="1"/>
  <c r="AD269" i="18" l="1"/>
  <c r="AC269" i="18" s="1"/>
  <c r="AF269" i="18"/>
  <c r="AE269" i="18" s="1"/>
  <c r="AV358" i="18"/>
  <c r="AU358" i="18" s="1"/>
  <c r="AX358" i="18"/>
  <c r="AW358" i="18" s="1"/>
  <c r="CH355" i="18" s="1"/>
  <c r="AL311" i="18"/>
  <c r="AK311" i="18" s="1"/>
  <c r="CF308" i="18" s="1"/>
  <c r="AJ311" i="18"/>
  <c r="AI311" i="18" s="1"/>
  <c r="CE266" i="18" l="1"/>
  <c r="CM266" i="18" s="1"/>
  <c r="AD270" i="18"/>
  <c r="AC270" i="18" s="1"/>
  <c r="AF270" i="18"/>
  <c r="AE270" i="18" s="1"/>
  <c r="AV359" i="18"/>
  <c r="AU359" i="18" s="1"/>
  <c r="AX359" i="18"/>
  <c r="AW359" i="18" s="1"/>
  <c r="CH356" i="18" s="1"/>
  <c r="AL312" i="18"/>
  <c r="AK312" i="18" s="1"/>
  <c r="CF309" i="18" s="1"/>
  <c r="AJ312" i="18"/>
  <c r="AI312" i="18" s="1"/>
  <c r="AF271" i="18" l="1"/>
  <c r="AE271" i="18" s="1"/>
  <c r="AD271" i="18"/>
  <c r="AC271" i="18" s="1"/>
  <c r="CE267" i="18"/>
  <c r="CM267" i="18" s="1"/>
  <c r="AV360" i="18"/>
  <c r="AU360" i="18" s="1"/>
  <c r="AX360" i="18"/>
  <c r="AW360" i="18" s="1"/>
  <c r="CH357" i="18" s="1"/>
  <c r="AL313" i="18"/>
  <c r="AK313" i="18" s="1"/>
  <c r="CF310" i="18" s="1"/>
  <c r="AJ313" i="18"/>
  <c r="AI313" i="18" s="1"/>
  <c r="CE268" i="18" l="1"/>
  <c r="CM268" i="18" s="1"/>
  <c r="AD272" i="18"/>
  <c r="AC272" i="18" s="1"/>
  <c r="AF272" i="18"/>
  <c r="AE272" i="18" s="1"/>
  <c r="CE269" i="18" s="1"/>
  <c r="CM269" i="18" s="1"/>
  <c r="AV361" i="18"/>
  <c r="AU361" i="18" s="1"/>
  <c r="AX361" i="18"/>
  <c r="AW361" i="18" s="1"/>
  <c r="CH358" i="18" s="1"/>
  <c r="AL314" i="18"/>
  <c r="AK314" i="18" s="1"/>
  <c r="CF311" i="18" s="1"/>
  <c r="AJ314" i="18"/>
  <c r="AI314" i="18" s="1"/>
  <c r="AD273" i="18" l="1"/>
  <c r="AC273" i="18" s="1"/>
  <c r="AF273" i="18"/>
  <c r="AE273" i="18" s="1"/>
  <c r="AV362" i="18"/>
  <c r="AU362" i="18" s="1"/>
  <c r="AX362" i="18"/>
  <c r="AW362" i="18" s="1"/>
  <c r="CH359" i="18" s="1"/>
  <c r="AL315" i="18"/>
  <c r="AK315" i="18" s="1"/>
  <c r="CF312" i="18" s="1"/>
  <c r="AJ315" i="18"/>
  <c r="AI315" i="18" s="1"/>
  <c r="CE270" i="18" l="1"/>
  <c r="CM270" i="18" s="1"/>
  <c r="AD274" i="18"/>
  <c r="AC274" i="18" s="1"/>
  <c r="AF274" i="18"/>
  <c r="AE274" i="18" s="1"/>
  <c r="CE271" i="18" s="1"/>
  <c r="CM271" i="18" s="1"/>
  <c r="AV363" i="18"/>
  <c r="AU363" i="18" s="1"/>
  <c r="AX363" i="18"/>
  <c r="AW363" i="18" s="1"/>
  <c r="CH360" i="18" s="1"/>
  <c r="AL316" i="18"/>
  <c r="AK316" i="18" s="1"/>
  <c r="CF313" i="18" s="1"/>
  <c r="AJ316" i="18"/>
  <c r="AI316" i="18" s="1"/>
  <c r="AD275" i="18" l="1"/>
  <c r="AC275" i="18" s="1"/>
  <c r="AF275" i="18"/>
  <c r="AE275" i="18" s="1"/>
  <c r="AV364" i="18"/>
  <c r="AU364" i="18" s="1"/>
  <c r="AX364" i="18"/>
  <c r="AW364" i="18" s="1"/>
  <c r="CH361" i="18" s="1"/>
  <c r="AL317" i="18"/>
  <c r="AK317" i="18" s="1"/>
  <c r="CF314" i="18" s="1"/>
  <c r="AJ317" i="18"/>
  <c r="AI317" i="18" s="1"/>
  <c r="AF276" i="18" l="1"/>
  <c r="AE276" i="18" s="1"/>
  <c r="AD276" i="18"/>
  <c r="AC276" i="18" s="1"/>
  <c r="CE272" i="18"/>
  <c r="CM272" i="18" s="1"/>
  <c r="AV365" i="18"/>
  <c r="AU365" i="18" s="1"/>
  <c r="AX365" i="18"/>
  <c r="AW365" i="18" s="1"/>
  <c r="CH362" i="18" s="1"/>
  <c r="AL318" i="18"/>
  <c r="AK318" i="18" s="1"/>
  <c r="CF315" i="18" s="1"/>
  <c r="AJ318" i="18"/>
  <c r="AI318" i="18" s="1"/>
  <c r="CE273" i="18" l="1"/>
  <c r="CM273" i="18" s="1"/>
  <c r="AD277" i="18"/>
  <c r="AC277" i="18" s="1"/>
  <c r="AF277" i="18"/>
  <c r="AE277" i="18" s="1"/>
  <c r="AV366" i="18"/>
  <c r="AU366" i="18" s="1"/>
  <c r="AX366" i="18"/>
  <c r="AW366" i="18" s="1"/>
  <c r="CH363" i="18" s="1"/>
  <c r="AL319" i="18"/>
  <c r="AK319" i="18" s="1"/>
  <c r="CF316" i="18" s="1"/>
  <c r="AJ319" i="18"/>
  <c r="AI319" i="18" s="1"/>
  <c r="CE274" i="18" l="1"/>
  <c r="CM274" i="18" s="1"/>
  <c r="AD278" i="18"/>
  <c r="AC278" i="18" s="1"/>
  <c r="AF278" i="18"/>
  <c r="AE278" i="18" s="1"/>
  <c r="AV367" i="18"/>
  <c r="AU367" i="18" s="1"/>
  <c r="AX367" i="18"/>
  <c r="AW367" i="18" s="1"/>
  <c r="CH364" i="18" s="1"/>
  <c r="AL320" i="18"/>
  <c r="AK320" i="18" s="1"/>
  <c r="CF317" i="18" s="1"/>
  <c r="AJ320" i="18"/>
  <c r="AI320" i="18" s="1"/>
  <c r="AF279" i="18" l="1"/>
  <c r="AE279" i="18" s="1"/>
  <c r="CE276" i="18" s="1"/>
  <c r="CM276" i="18" s="1"/>
  <c r="AD279" i="18"/>
  <c r="AC279" i="18" s="1"/>
  <c r="CE275" i="18"/>
  <c r="CM275" i="18" s="1"/>
  <c r="AV368" i="18"/>
  <c r="AU368" i="18" s="1"/>
  <c r="AX368" i="18"/>
  <c r="AW368" i="18" s="1"/>
  <c r="CH365" i="18" s="1"/>
  <c r="AL321" i="18"/>
  <c r="AK321" i="18" s="1"/>
  <c r="CF318" i="18" s="1"/>
  <c r="AJ321" i="18"/>
  <c r="AI321" i="18" s="1"/>
  <c r="AD280" i="18" l="1"/>
  <c r="AC280" i="18" s="1"/>
  <c r="AF280" i="18"/>
  <c r="AE280" i="18" s="1"/>
  <c r="AV369" i="18"/>
  <c r="AU369" i="18" s="1"/>
  <c r="AX369" i="18"/>
  <c r="AW369" i="18" s="1"/>
  <c r="CH366" i="18" s="1"/>
  <c r="AL322" i="18"/>
  <c r="AK322" i="18" s="1"/>
  <c r="CF319" i="18" s="1"/>
  <c r="AJ322" i="18"/>
  <c r="AI322" i="18" s="1"/>
  <c r="CE277" i="18" l="1"/>
  <c r="CM277" i="18" s="1"/>
  <c r="AD281" i="18"/>
  <c r="AC281" i="18" s="1"/>
  <c r="AF281" i="18"/>
  <c r="AE281" i="18" s="1"/>
  <c r="AV370" i="18"/>
  <c r="AU370" i="18" s="1"/>
  <c r="AX370" i="18"/>
  <c r="AW370" i="18" s="1"/>
  <c r="CH367" i="18" s="1"/>
  <c r="AL323" i="18"/>
  <c r="AK323" i="18" s="1"/>
  <c r="CF320" i="18" s="1"/>
  <c r="AJ323" i="18"/>
  <c r="AI323" i="18" s="1"/>
  <c r="AF282" i="18" l="1"/>
  <c r="AE282" i="18" s="1"/>
  <c r="CE279" i="18" s="1"/>
  <c r="CM279" i="18" s="1"/>
  <c r="AD282" i="18"/>
  <c r="AC282" i="18" s="1"/>
  <c r="CE278" i="18"/>
  <c r="CM278" i="18" s="1"/>
  <c r="AV371" i="18"/>
  <c r="AU371" i="18" s="1"/>
  <c r="AX371" i="18"/>
  <c r="AW371" i="18" s="1"/>
  <c r="CH368" i="18" s="1"/>
  <c r="AL324" i="18"/>
  <c r="AK324" i="18" s="1"/>
  <c r="CF321" i="18" s="1"/>
  <c r="AJ324" i="18"/>
  <c r="AI324" i="18" s="1"/>
  <c r="AF283" i="18" l="1"/>
  <c r="AE283" i="18" s="1"/>
  <c r="AD283" i="18"/>
  <c r="AC283" i="18" s="1"/>
  <c r="AV372" i="18"/>
  <c r="AU372" i="18" s="1"/>
  <c r="AX372" i="18"/>
  <c r="AW372" i="18" s="1"/>
  <c r="CH369" i="18" s="1"/>
  <c r="AL325" i="18"/>
  <c r="AK325" i="18" s="1"/>
  <c r="CF322" i="18" s="1"/>
  <c r="AJ325" i="18"/>
  <c r="AI325" i="18" s="1"/>
  <c r="AF284" i="18" l="1"/>
  <c r="AE284" i="18" s="1"/>
  <c r="CE281" i="18" s="1"/>
  <c r="CM281" i="18" s="1"/>
  <c r="AD284" i="18"/>
  <c r="AC284" i="18" s="1"/>
  <c r="CE280" i="18"/>
  <c r="CM280" i="18" s="1"/>
  <c r="AV373" i="18"/>
  <c r="AU373" i="18" s="1"/>
  <c r="AX373" i="18"/>
  <c r="AW373" i="18" s="1"/>
  <c r="CH370" i="18" s="1"/>
  <c r="AL326" i="18"/>
  <c r="AK326" i="18" s="1"/>
  <c r="CF323" i="18" s="1"/>
  <c r="AJ326" i="18"/>
  <c r="AI326" i="18" s="1"/>
  <c r="AF285" i="18" l="1"/>
  <c r="AE285" i="18" s="1"/>
  <c r="AD285" i="18"/>
  <c r="AC285" i="18" s="1"/>
  <c r="AV374" i="18"/>
  <c r="AU374" i="18" s="1"/>
  <c r="AX374" i="18"/>
  <c r="AW374" i="18" s="1"/>
  <c r="CH371" i="18" s="1"/>
  <c r="AJ327" i="18"/>
  <c r="AI327" i="18" s="1"/>
  <c r="AL327" i="18"/>
  <c r="AK327" i="18" s="1"/>
  <c r="CF324" i="18" s="1"/>
  <c r="AF286" i="18" l="1"/>
  <c r="AE286" i="18" s="1"/>
  <c r="CE283" i="18" s="1"/>
  <c r="CM283" i="18" s="1"/>
  <c r="AD286" i="18"/>
  <c r="AC286" i="18" s="1"/>
  <c r="CE282" i="18"/>
  <c r="CM282" i="18" s="1"/>
  <c r="AV375" i="18"/>
  <c r="AU375" i="18" s="1"/>
  <c r="AX375" i="18"/>
  <c r="AW375" i="18" s="1"/>
  <c r="CH372" i="18" s="1"/>
  <c r="AJ328" i="18"/>
  <c r="AI328" i="18" s="1"/>
  <c r="AL328" i="18"/>
  <c r="AK328" i="18" s="1"/>
  <c r="CF325" i="18" s="1"/>
  <c r="AF287" i="18" l="1"/>
  <c r="AE287" i="18" s="1"/>
  <c r="AD287" i="18"/>
  <c r="AC287" i="18" s="1"/>
  <c r="AV376" i="18"/>
  <c r="AU376" i="18" s="1"/>
  <c r="AX376" i="18"/>
  <c r="AW376" i="18" s="1"/>
  <c r="CH373" i="18" s="1"/>
  <c r="AL329" i="18"/>
  <c r="AK329" i="18" s="1"/>
  <c r="CF326" i="18" s="1"/>
  <c r="AJ329" i="18"/>
  <c r="AI329" i="18" s="1"/>
  <c r="AD288" i="18" l="1"/>
  <c r="AC288" i="18" s="1"/>
  <c r="AF288" i="18"/>
  <c r="AE288" i="18" s="1"/>
  <c r="CE285" i="18" s="1"/>
  <c r="CM285" i="18" s="1"/>
  <c r="CE284" i="18"/>
  <c r="CM284" i="18" s="1"/>
  <c r="AV377" i="18"/>
  <c r="AU377" i="18" s="1"/>
  <c r="AX377" i="18"/>
  <c r="AW377" i="18" s="1"/>
  <c r="CH374" i="18" s="1"/>
  <c r="AL330" i="18"/>
  <c r="AK330" i="18" s="1"/>
  <c r="CF327" i="18" s="1"/>
  <c r="AJ330" i="18"/>
  <c r="AI330" i="18" s="1"/>
  <c r="AD289" i="18" l="1"/>
  <c r="AC289" i="18" s="1"/>
  <c r="AF289" i="18"/>
  <c r="AE289" i="18" s="1"/>
  <c r="AV378" i="18"/>
  <c r="AU378" i="18" s="1"/>
  <c r="AX378" i="18"/>
  <c r="AW378" i="18" s="1"/>
  <c r="CH375" i="18" s="1"/>
  <c r="AJ331" i="18"/>
  <c r="AI331" i="18" s="1"/>
  <c r="AL331" i="18"/>
  <c r="AK331" i="18" s="1"/>
  <c r="CF328" i="18" s="1"/>
  <c r="CE286" i="18" l="1"/>
  <c r="CM286" i="18" s="1"/>
  <c r="AD290" i="18"/>
  <c r="AC290" i="18" s="1"/>
  <c r="AF290" i="18"/>
  <c r="AE290" i="18" s="1"/>
  <c r="AV379" i="18"/>
  <c r="AU379" i="18" s="1"/>
  <c r="AX379" i="18"/>
  <c r="AW379" i="18" s="1"/>
  <c r="CH376" i="18" s="1"/>
  <c r="AL332" i="18"/>
  <c r="AK332" i="18" s="1"/>
  <c r="CF329" i="18" s="1"/>
  <c r="AJ332" i="18"/>
  <c r="AI332" i="18" s="1"/>
  <c r="CE287" i="18" l="1"/>
  <c r="CM287" i="18" s="1"/>
  <c r="AF291" i="18"/>
  <c r="AE291" i="18" s="1"/>
  <c r="AD291" i="18"/>
  <c r="AC291" i="18" s="1"/>
  <c r="AV380" i="18"/>
  <c r="AU380" i="18" s="1"/>
  <c r="AX380" i="18"/>
  <c r="AW380" i="18" s="1"/>
  <c r="CH377" i="18" s="1"/>
  <c r="AL333" i="18"/>
  <c r="AK333" i="18" s="1"/>
  <c r="CF330" i="18" s="1"/>
  <c r="AJ333" i="18"/>
  <c r="AI333" i="18" s="1"/>
  <c r="CE288" i="18" l="1"/>
  <c r="CM288" i="18" s="1"/>
  <c r="AF292" i="18"/>
  <c r="AE292" i="18" s="1"/>
  <c r="CE289" i="18" s="1"/>
  <c r="CM289" i="18" s="1"/>
  <c r="AD292" i="18"/>
  <c r="AC292" i="18" s="1"/>
  <c r="AV381" i="18"/>
  <c r="AU381" i="18" s="1"/>
  <c r="AX381" i="18"/>
  <c r="AW381" i="18" s="1"/>
  <c r="CH378" i="18" s="1"/>
  <c r="AL334" i="18"/>
  <c r="AK334" i="18" s="1"/>
  <c r="CF331" i="18" s="1"/>
  <c r="AJ334" i="18"/>
  <c r="AI334" i="18" s="1"/>
  <c r="AF293" i="18" l="1"/>
  <c r="AE293" i="18" s="1"/>
  <c r="AD293" i="18"/>
  <c r="AC293" i="18" s="1"/>
  <c r="AV382" i="18"/>
  <c r="AU382" i="18" s="1"/>
  <c r="AX382" i="18"/>
  <c r="AW382" i="18" s="1"/>
  <c r="CH379" i="18" s="1"/>
  <c r="AL335" i="18"/>
  <c r="AK335" i="18" s="1"/>
  <c r="CF332" i="18" s="1"/>
  <c r="AJ335" i="18"/>
  <c r="AI335" i="18" s="1"/>
  <c r="AD294" i="18" l="1"/>
  <c r="AC294" i="18" s="1"/>
  <c r="AF294" i="18"/>
  <c r="AE294" i="18" s="1"/>
  <c r="CE290" i="18"/>
  <c r="CM290" i="18" s="1"/>
  <c r="AV383" i="18"/>
  <c r="AU383" i="18" s="1"/>
  <c r="AX383" i="18"/>
  <c r="AW383" i="18" s="1"/>
  <c r="CH380" i="18" s="1"/>
  <c r="AL336" i="18"/>
  <c r="AK336" i="18" s="1"/>
  <c r="CF333" i="18" s="1"/>
  <c r="AJ336" i="18"/>
  <c r="AI336" i="18" s="1"/>
  <c r="CE291" i="18" l="1"/>
  <c r="CM291" i="18" s="1"/>
  <c r="AF295" i="18"/>
  <c r="AE295" i="18" s="1"/>
  <c r="CE292" i="18" s="1"/>
  <c r="CM292" i="18" s="1"/>
  <c r="AD295" i="18"/>
  <c r="AC295" i="18" s="1"/>
  <c r="AV384" i="18"/>
  <c r="AU384" i="18" s="1"/>
  <c r="AX384" i="18"/>
  <c r="AW384" i="18" s="1"/>
  <c r="CH381" i="18" s="1"/>
  <c r="AL337" i="18"/>
  <c r="AK337" i="18" s="1"/>
  <c r="CF334" i="18" s="1"/>
  <c r="AJ337" i="18"/>
  <c r="AI337" i="18" s="1"/>
  <c r="AD296" i="18" l="1"/>
  <c r="AC296" i="18" s="1"/>
  <c r="AF296" i="18"/>
  <c r="AE296" i="18" s="1"/>
  <c r="AV385" i="18"/>
  <c r="AU385" i="18" s="1"/>
  <c r="AX385" i="18"/>
  <c r="AW385" i="18" s="1"/>
  <c r="CH382" i="18" s="1"/>
  <c r="AJ338" i="18"/>
  <c r="AI338" i="18" s="1"/>
  <c r="AL338" i="18"/>
  <c r="AK338" i="18" s="1"/>
  <c r="CF335" i="18" s="1"/>
  <c r="CE293" i="18" l="1"/>
  <c r="CM293" i="18" s="1"/>
  <c r="AD297" i="18"/>
  <c r="AC297" i="18" s="1"/>
  <c r="AF297" i="18"/>
  <c r="AE297" i="18" s="1"/>
  <c r="CE294" i="18" s="1"/>
  <c r="CM294" i="18" s="1"/>
  <c r="AV386" i="18"/>
  <c r="AU386" i="18" s="1"/>
  <c r="AX386" i="18"/>
  <c r="AW386" i="18" s="1"/>
  <c r="CH383" i="18" s="1"/>
  <c r="AJ339" i="18"/>
  <c r="AI339" i="18" s="1"/>
  <c r="AL339" i="18"/>
  <c r="AK339" i="18" s="1"/>
  <c r="CF336" i="18" s="1"/>
  <c r="AF298" i="18" l="1"/>
  <c r="AE298" i="18" s="1"/>
  <c r="AD298" i="18"/>
  <c r="AC298" i="18" s="1"/>
  <c r="AV387" i="18"/>
  <c r="AU387" i="18" s="1"/>
  <c r="AX387" i="18"/>
  <c r="AW387" i="18" s="1"/>
  <c r="CH384" i="18" s="1"/>
  <c r="AL340" i="18"/>
  <c r="AK340" i="18" s="1"/>
  <c r="CF337" i="18" s="1"/>
  <c r="AJ340" i="18"/>
  <c r="AI340" i="18" s="1"/>
  <c r="AF299" i="18" l="1"/>
  <c r="AE299" i="18" s="1"/>
  <c r="CE296" i="18" s="1"/>
  <c r="CM296" i="18" s="1"/>
  <c r="AD299" i="18"/>
  <c r="AC299" i="18" s="1"/>
  <c r="CE295" i="18"/>
  <c r="CM295" i="18" s="1"/>
  <c r="AV388" i="18"/>
  <c r="AU388" i="18" s="1"/>
  <c r="AX388" i="18"/>
  <c r="AW388" i="18" s="1"/>
  <c r="CH385" i="18" s="1"/>
  <c r="AL341" i="18"/>
  <c r="AK341" i="18" s="1"/>
  <c r="CF338" i="18" s="1"/>
  <c r="AJ341" i="18"/>
  <c r="AI341" i="18" s="1"/>
  <c r="AF300" i="18" l="1"/>
  <c r="AE300" i="18" s="1"/>
  <c r="AD300" i="18"/>
  <c r="AC300" i="18" s="1"/>
  <c r="AV389" i="18"/>
  <c r="AU389" i="18" s="1"/>
  <c r="AX389" i="18"/>
  <c r="AW389" i="18" s="1"/>
  <c r="CH386" i="18" s="1"/>
  <c r="AJ342" i="18"/>
  <c r="AI342" i="18" s="1"/>
  <c r="AL342" i="18"/>
  <c r="AK342" i="18" s="1"/>
  <c r="CF339" i="18" s="1"/>
  <c r="CE297" i="18" l="1"/>
  <c r="CM297" i="18" s="1"/>
  <c r="AD301" i="18"/>
  <c r="AC301" i="18" s="1"/>
  <c r="AF301" i="18"/>
  <c r="AE301" i="18" s="1"/>
  <c r="CE298" i="18" s="1"/>
  <c r="CM298" i="18" s="1"/>
  <c r="AV390" i="18"/>
  <c r="AU390" i="18" s="1"/>
  <c r="AX390" i="18"/>
  <c r="AW390" i="18" s="1"/>
  <c r="CH387" i="18" s="1"/>
  <c r="AJ343" i="18"/>
  <c r="AI343" i="18" s="1"/>
  <c r="AL343" i="18"/>
  <c r="AK343" i="18" s="1"/>
  <c r="CF340" i="18" s="1"/>
  <c r="AD302" i="18" l="1"/>
  <c r="AC302" i="18" s="1"/>
  <c r="AF302" i="18"/>
  <c r="AE302" i="18" s="1"/>
  <c r="AV391" i="18"/>
  <c r="AU391" i="18" s="1"/>
  <c r="AX391" i="18"/>
  <c r="AW391" i="18" s="1"/>
  <c r="CH388" i="18" s="1"/>
  <c r="AL344" i="18"/>
  <c r="AK344" i="18" s="1"/>
  <c r="CF341" i="18" s="1"/>
  <c r="AJ344" i="18"/>
  <c r="AI344" i="18" s="1"/>
  <c r="CE299" i="18" l="1"/>
  <c r="CM299" i="18" s="1"/>
  <c r="AD303" i="18"/>
  <c r="AC303" i="18" s="1"/>
  <c r="AF303" i="18"/>
  <c r="AE303" i="18" s="1"/>
  <c r="AV392" i="18"/>
  <c r="AU392" i="18" s="1"/>
  <c r="AX392" i="18"/>
  <c r="AW392" i="18" s="1"/>
  <c r="CH389" i="18" s="1"/>
  <c r="AL345" i="18"/>
  <c r="AK345" i="18" s="1"/>
  <c r="CF342" i="18" s="1"/>
  <c r="AJ345" i="18"/>
  <c r="AI345" i="18" s="1"/>
  <c r="CE300" i="18" l="1"/>
  <c r="CM300" i="18" s="1"/>
  <c r="AF304" i="18"/>
  <c r="AE304" i="18" s="1"/>
  <c r="CE301" i="18" s="1"/>
  <c r="CM301" i="18" s="1"/>
  <c r="AD304" i="18"/>
  <c r="AC304" i="18" s="1"/>
  <c r="AV393" i="18"/>
  <c r="AU393" i="18" s="1"/>
  <c r="AX393" i="18"/>
  <c r="AW393" i="18" s="1"/>
  <c r="CH390" i="18" s="1"/>
  <c r="AL346" i="18"/>
  <c r="AK346" i="18" s="1"/>
  <c r="CF343" i="18" s="1"/>
  <c r="AJ346" i="18"/>
  <c r="AI346" i="18" s="1"/>
  <c r="AF305" i="18" l="1"/>
  <c r="AE305" i="18" s="1"/>
  <c r="AD305" i="18"/>
  <c r="AC305" i="18" s="1"/>
  <c r="AV394" i="18"/>
  <c r="AU394" i="18" s="1"/>
  <c r="AX394" i="18"/>
  <c r="AW394" i="18" s="1"/>
  <c r="CH391" i="18" s="1"/>
  <c r="AL347" i="18"/>
  <c r="AK347" i="18" s="1"/>
  <c r="CF344" i="18" s="1"/>
  <c r="AJ347" i="18"/>
  <c r="AI347" i="18" s="1"/>
  <c r="AF306" i="18" l="1"/>
  <c r="AE306" i="18" s="1"/>
  <c r="CE303" i="18" s="1"/>
  <c r="CM303" i="18" s="1"/>
  <c r="AD306" i="18"/>
  <c r="AC306" i="18" s="1"/>
  <c r="CE302" i="18"/>
  <c r="CM302" i="18" s="1"/>
  <c r="AV395" i="18"/>
  <c r="AU395" i="18" s="1"/>
  <c r="AX395" i="18"/>
  <c r="AW395" i="18" s="1"/>
  <c r="CH392" i="18" s="1"/>
  <c r="AL348" i="18"/>
  <c r="AK348" i="18" s="1"/>
  <c r="CF345" i="18" s="1"/>
  <c r="AJ348" i="18"/>
  <c r="AI348" i="18" s="1"/>
  <c r="AF307" i="18" l="1"/>
  <c r="AE307" i="18" s="1"/>
  <c r="CE304" i="18" s="1"/>
  <c r="CM304" i="18" s="1"/>
  <c r="AD307" i="18"/>
  <c r="AC307" i="18" s="1"/>
  <c r="AV396" i="18"/>
  <c r="AU396" i="18" s="1"/>
  <c r="AX396" i="18"/>
  <c r="AW396" i="18" s="1"/>
  <c r="CH393" i="18" s="1"/>
  <c r="AJ349" i="18"/>
  <c r="AI349" i="18" s="1"/>
  <c r="AL349" i="18"/>
  <c r="AK349" i="18" s="1"/>
  <c r="CF346" i="18" s="1"/>
  <c r="AF308" i="18" l="1"/>
  <c r="AE308" i="18" s="1"/>
  <c r="CE305" i="18" s="1"/>
  <c r="CM305" i="18" s="1"/>
  <c r="AD308" i="18"/>
  <c r="AC308" i="18" s="1"/>
  <c r="AV397" i="18"/>
  <c r="AU397" i="18" s="1"/>
  <c r="AX397" i="18"/>
  <c r="AW397" i="18" s="1"/>
  <c r="CH394" i="18" s="1"/>
  <c r="AL350" i="18"/>
  <c r="AK350" i="18" s="1"/>
  <c r="CF347" i="18" s="1"/>
  <c r="AJ350" i="18"/>
  <c r="AI350" i="18" s="1"/>
  <c r="AD309" i="18" l="1"/>
  <c r="AC309" i="18" s="1"/>
  <c r="AF309" i="18"/>
  <c r="AE309" i="18" s="1"/>
  <c r="CE306" i="18" s="1"/>
  <c r="CM306" i="18" s="1"/>
  <c r="AV398" i="18"/>
  <c r="AU398" i="18" s="1"/>
  <c r="AX398" i="18"/>
  <c r="AW398" i="18" s="1"/>
  <c r="CH395" i="18" s="1"/>
  <c r="AL351" i="18"/>
  <c r="AK351" i="18" s="1"/>
  <c r="CF348" i="18" s="1"/>
  <c r="AJ351" i="18"/>
  <c r="AI351" i="18" s="1"/>
  <c r="AF310" i="18" l="1"/>
  <c r="AE310" i="18" s="1"/>
  <c r="AD310" i="18"/>
  <c r="AC310" i="18" s="1"/>
  <c r="AV399" i="18"/>
  <c r="AU399" i="18" s="1"/>
  <c r="AX399" i="18"/>
  <c r="AW399" i="18" s="1"/>
  <c r="CH396" i="18" s="1"/>
  <c r="AL352" i="18"/>
  <c r="AK352" i="18" s="1"/>
  <c r="CF349" i="18" s="1"/>
  <c r="AJ352" i="18"/>
  <c r="AI352" i="18" s="1"/>
  <c r="AF311" i="18" l="1"/>
  <c r="AE311" i="18" s="1"/>
  <c r="CE308" i="18" s="1"/>
  <c r="CM308" i="18" s="1"/>
  <c r="AD311" i="18"/>
  <c r="AC311" i="18" s="1"/>
  <c r="CE307" i="18"/>
  <c r="CM307" i="18" s="1"/>
  <c r="AV400" i="18"/>
  <c r="AU400" i="18" s="1"/>
  <c r="AX400" i="18"/>
  <c r="AW400" i="18" s="1"/>
  <c r="CH397" i="18" s="1"/>
  <c r="AL353" i="18"/>
  <c r="AK353" i="18" s="1"/>
  <c r="CF350" i="18" s="1"/>
  <c r="AJ353" i="18"/>
  <c r="AI353" i="18" s="1"/>
  <c r="AD312" i="18" l="1"/>
  <c r="AC312" i="18" s="1"/>
  <c r="AF312" i="18"/>
  <c r="AE312" i="18" s="1"/>
  <c r="AV401" i="18"/>
  <c r="AU401" i="18" s="1"/>
  <c r="AX401" i="18"/>
  <c r="AW401" i="18" s="1"/>
  <c r="CH398" i="18" s="1"/>
  <c r="AL354" i="18"/>
  <c r="AK354" i="18" s="1"/>
  <c r="CF351" i="18" s="1"/>
  <c r="AJ354" i="18"/>
  <c r="AI354" i="18" s="1"/>
  <c r="CE309" i="18" l="1"/>
  <c r="CM309" i="18" s="1"/>
  <c r="AD313" i="18"/>
  <c r="AC313" i="18" s="1"/>
  <c r="AF313" i="18"/>
  <c r="AE313" i="18" s="1"/>
  <c r="CE310" i="18" s="1"/>
  <c r="CM310" i="18" s="1"/>
  <c r="CH409" i="18"/>
  <c r="AV402" i="18"/>
  <c r="AU402" i="18" s="1"/>
  <c r="AX402" i="18"/>
  <c r="AW402" i="18" s="1"/>
  <c r="CH399" i="18" s="1"/>
  <c r="AL355" i="18"/>
  <c r="AK355" i="18" s="1"/>
  <c r="CF352" i="18" s="1"/>
  <c r="AJ355" i="18"/>
  <c r="AI355" i="18" s="1"/>
  <c r="AF314" i="18" l="1"/>
  <c r="AE314" i="18" s="1"/>
  <c r="AD314" i="18"/>
  <c r="AC314" i="18" s="1"/>
  <c r="CH410" i="18"/>
  <c r="AV403" i="18"/>
  <c r="AU403" i="18" s="1"/>
  <c r="AX403" i="18"/>
  <c r="AW403" i="18" s="1"/>
  <c r="CH400" i="18" s="1"/>
  <c r="AL356" i="18"/>
  <c r="AK356" i="18" s="1"/>
  <c r="CF353" i="18" s="1"/>
  <c r="AJ356" i="18"/>
  <c r="AI356" i="18" s="1"/>
  <c r="AF315" i="18" l="1"/>
  <c r="AE315" i="18" s="1"/>
  <c r="AD315" i="18"/>
  <c r="AC315" i="18" s="1"/>
  <c r="CE311" i="18"/>
  <c r="CM311" i="18" s="1"/>
  <c r="CH411" i="18"/>
  <c r="AV404" i="18"/>
  <c r="AU404" i="18" s="1"/>
  <c r="AX404" i="18"/>
  <c r="AW404" i="18" s="1"/>
  <c r="CH401" i="18" s="1"/>
  <c r="AL357" i="18"/>
  <c r="AK357" i="18" s="1"/>
  <c r="CF354" i="18" s="1"/>
  <c r="AJ357" i="18"/>
  <c r="AI357" i="18" s="1"/>
  <c r="CE312" i="18" l="1"/>
  <c r="CM312" i="18" s="1"/>
  <c r="AD316" i="18"/>
  <c r="AC316" i="18" s="1"/>
  <c r="AF316" i="18"/>
  <c r="AE316" i="18" s="1"/>
  <c r="CH412" i="18"/>
  <c r="AV405" i="18"/>
  <c r="AU405" i="18" s="1"/>
  <c r="AX405" i="18"/>
  <c r="AW405" i="18" s="1"/>
  <c r="CH402" i="18" s="1"/>
  <c r="AL358" i="18"/>
  <c r="AK358" i="18" s="1"/>
  <c r="CF355" i="18" s="1"/>
  <c r="AJ358" i="18"/>
  <c r="AI358" i="18" s="1"/>
  <c r="AF317" i="18" l="1"/>
  <c r="AE317" i="18" s="1"/>
  <c r="CE314" i="18" s="1"/>
  <c r="CM314" i="18" s="1"/>
  <c r="AD317" i="18"/>
  <c r="AC317" i="18" s="1"/>
  <c r="CE313" i="18"/>
  <c r="CM313" i="18" s="1"/>
  <c r="CH413" i="18"/>
  <c r="AV406" i="18"/>
  <c r="AU406" i="18" s="1"/>
  <c r="AX406" i="18"/>
  <c r="AW406" i="18" s="1"/>
  <c r="CH403" i="18" s="1"/>
  <c r="AL359" i="18"/>
  <c r="AK359" i="18" s="1"/>
  <c r="CF356" i="18" s="1"/>
  <c r="AJ359" i="18"/>
  <c r="AI359" i="18" s="1"/>
  <c r="AF318" i="18" l="1"/>
  <c r="AE318" i="18" s="1"/>
  <c r="CE315" i="18" s="1"/>
  <c r="CM315" i="18" s="1"/>
  <c r="AD318" i="18"/>
  <c r="AC318" i="18" s="1"/>
  <c r="CH414" i="18"/>
  <c r="AV407" i="18"/>
  <c r="AU407" i="18" s="1"/>
  <c r="AX407" i="18"/>
  <c r="AW407" i="18" s="1"/>
  <c r="CH404" i="18" s="1"/>
  <c r="AL360" i="18"/>
  <c r="AK360" i="18" s="1"/>
  <c r="CF357" i="18" s="1"/>
  <c r="AJ360" i="18"/>
  <c r="AI360" i="18" s="1"/>
  <c r="AF319" i="18" l="1"/>
  <c r="AE319" i="18" s="1"/>
  <c r="AD319" i="18"/>
  <c r="AC319" i="18" s="1"/>
  <c r="CH415" i="18"/>
  <c r="CH420" i="18"/>
  <c r="AV408" i="18"/>
  <c r="AU408" i="18" s="1"/>
  <c r="AX408" i="18"/>
  <c r="AW408" i="18" s="1"/>
  <c r="CH405" i="18" s="1"/>
  <c r="AL361" i="18"/>
  <c r="AK361" i="18" s="1"/>
  <c r="CF358" i="18" s="1"/>
  <c r="AJ361" i="18"/>
  <c r="AI361" i="18" s="1"/>
  <c r="AD320" i="18" l="1"/>
  <c r="AC320" i="18" s="1"/>
  <c r="AF320" i="18"/>
  <c r="AE320" i="18" s="1"/>
  <c r="CE316" i="18"/>
  <c r="CM316" i="18" s="1"/>
  <c r="CH416" i="18"/>
  <c r="CH421" i="18"/>
  <c r="AV409" i="18"/>
  <c r="AU409" i="18" s="1"/>
  <c r="AX409" i="18"/>
  <c r="AW409" i="18" s="1"/>
  <c r="CH406" i="18" s="1"/>
  <c r="AL362" i="18"/>
  <c r="AK362" i="18" s="1"/>
  <c r="CF359" i="18" s="1"/>
  <c r="AJ362" i="18"/>
  <c r="AI362" i="18" s="1"/>
  <c r="CE317" i="18" l="1"/>
  <c r="CM317" i="18" s="1"/>
  <c r="AF321" i="18"/>
  <c r="AE321" i="18" s="1"/>
  <c r="AD321" i="18"/>
  <c r="AC321" i="18" s="1"/>
  <c r="CH417" i="18"/>
  <c r="CH422" i="18"/>
  <c r="AV410" i="18"/>
  <c r="AU410" i="18" s="1"/>
  <c r="AX410" i="18"/>
  <c r="AW410" i="18" s="1"/>
  <c r="CH407" i="18" s="1"/>
  <c r="AL363" i="18"/>
  <c r="AK363" i="18" s="1"/>
  <c r="CF360" i="18" s="1"/>
  <c r="AJ363" i="18"/>
  <c r="AI363" i="18" s="1"/>
  <c r="CE318" i="18" l="1"/>
  <c r="CM318" i="18" s="1"/>
  <c r="AD322" i="18"/>
  <c r="AC322" i="18" s="1"/>
  <c r="AF322" i="18"/>
  <c r="AE322" i="18" s="1"/>
  <c r="CH418" i="18"/>
  <c r="CH423" i="18"/>
  <c r="AV411" i="18"/>
  <c r="AU411" i="18" s="1"/>
  <c r="AX411" i="18"/>
  <c r="AW411" i="18" s="1"/>
  <c r="CH408" i="18" s="1"/>
  <c r="AL364" i="18"/>
  <c r="AK364" i="18" s="1"/>
  <c r="CF361" i="18" s="1"/>
  <c r="AJ364" i="18"/>
  <c r="AI364" i="18" s="1"/>
  <c r="AX412" i="18" l="1"/>
  <c r="AW412" i="18" s="1"/>
  <c r="AV412" i="18"/>
  <c r="AU412" i="18" s="1"/>
  <c r="CE319" i="18"/>
  <c r="CM319" i="18" s="1"/>
  <c r="AF323" i="18"/>
  <c r="AE323" i="18" s="1"/>
  <c r="CE320" i="18" s="1"/>
  <c r="CM320" i="18" s="1"/>
  <c r="AD323" i="18"/>
  <c r="AC323" i="18" s="1"/>
  <c r="CH419" i="18"/>
  <c r="CH424" i="18"/>
  <c r="AL365" i="18"/>
  <c r="AK365" i="18" s="1"/>
  <c r="CF362" i="18" s="1"/>
  <c r="AJ365" i="18"/>
  <c r="AI365" i="18" s="1"/>
  <c r="AX413" i="18" l="1"/>
  <c r="AW413" i="18" s="1"/>
  <c r="AV413" i="18"/>
  <c r="AU413" i="18" s="1"/>
  <c r="AF324" i="18"/>
  <c r="AE324" i="18" s="1"/>
  <c r="AD324" i="18"/>
  <c r="AC324" i="18" s="1"/>
  <c r="AL366" i="18"/>
  <c r="AK366" i="18" s="1"/>
  <c r="CF363" i="18" s="1"/>
  <c r="AJ366" i="18"/>
  <c r="AI366" i="18" s="1"/>
  <c r="AX414" i="18" l="1"/>
  <c r="AW414" i="18" s="1"/>
  <c r="AV414" i="18"/>
  <c r="AU414" i="18" s="1"/>
  <c r="AF325" i="18"/>
  <c r="AE325" i="18" s="1"/>
  <c r="CE322" i="18" s="1"/>
  <c r="CM322" i="18" s="1"/>
  <c r="AD325" i="18"/>
  <c r="AC325" i="18" s="1"/>
  <c r="CE321" i="18"/>
  <c r="CM321" i="18" s="1"/>
  <c r="AL367" i="18"/>
  <c r="AK367" i="18" s="1"/>
  <c r="CF364" i="18" s="1"/>
  <c r="AJ367" i="18"/>
  <c r="AI367" i="18" s="1"/>
  <c r="AV415" i="18" l="1"/>
  <c r="AU415" i="18" s="1"/>
  <c r="AX415" i="18"/>
  <c r="AW415" i="18" s="1"/>
  <c r="AF326" i="18"/>
  <c r="AE326" i="18" s="1"/>
  <c r="AD326" i="18"/>
  <c r="AC326" i="18" s="1"/>
  <c r="AL368" i="18"/>
  <c r="AK368" i="18" s="1"/>
  <c r="CF365" i="18" s="1"/>
  <c r="AJ368" i="18"/>
  <c r="AI368" i="18" s="1"/>
  <c r="AV416" i="18" l="1"/>
  <c r="AU416" i="18" s="1"/>
  <c r="AX416" i="18"/>
  <c r="AW416" i="18" s="1"/>
  <c r="AF327" i="18"/>
  <c r="AE327" i="18" s="1"/>
  <c r="AD327" i="18"/>
  <c r="AC327" i="18" s="1"/>
  <c r="CE323" i="18"/>
  <c r="CM323" i="18" s="1"/>
  <c r="AL369" i="18"/>
  <c r="AK369" i="18" s="1"/>
  <c r="CF366" i="18" s="1"/>
  <c r="AJ369" i="18"/>
  <c r="AI369" i="18" s="1"/>
  <c r="AV417" i="18" l="1"/>
  <c r="AU417" i="18" s="1"/>
  <c r="AX417" i="18"/>
  <c r="AW417" i="18" s="1"/>
  <c r="CE324" i="18"/>
  <c r="CM324" i="18" s="1"/>
  <c r="AF328" i="18"/>
  <c r="AE328" i="18" s="1"/>
  <c r="CE325" i="18" s="1"/>
  <c r="CM325" i="18" s="1"/>
  <c r="AD328" i="18"/>
  <c r="AC328" i="18" s="1"/>
  <c r="AL370" i="18"/>
  <c r="AK370" i="18" s="1"/>
  <c r="CF367" i="18" s="1"/>
  <c r="AJ370" i="18"/>
  <c r="AI370" i="18" s="1"/>
  <c r="AV418" i="18" l="1"/>
  <c r="AU418" i="18" s="1"/>
  <c r="AX418" i="18"/>
  <c r="AW418" i="18" s="1"/>
  <c r="AD329" i="18"/>
  <c r="AC329" i="18" s="1"/>
  <c r="AF329" i="18"/>
  <c r="AE329" i="18" s="1"/>
  <c r="AL371" i="18"/>
  <c r="AK371" i="18" s="1"/>
  <c r="CF368" i="18" s="1"/>
  <c r="AJ371" i="18"/>
  <c r="AI371" i="18" s="1"/>
  <c r="AX419" i="18" l="1"/>
  <c r="AW419" i="18" s="1"/>
  <c r="AV419" i="18"/>
  <c r="AU419" i="18" s="1"/>
  <c r="AD330" i="18"/>
  <c r="AC330" i="18" s="1"/>
  <c r="AF330" i="18"/>
  <c r="AE330" i="18" s="1"/>
  <c r="CE327" i="18" s="1"/>
  <c r="CM327" i="18" s="1"/>
  <c r="CE326" i="18"/>
  <c r="CM326" i="18" s="1"/>
  <c r="AL372" i="18"/>
  <c r="AK372" i="18" s="1"/>
  <c r="CF369" i="18" s="1"/>
  <c r="AJ372" i="18"/>
  <c r="AI372" i="18" s="1"/>
  <c r="AX420" i="18" l="1"/>
  <c r="AW420" i="18" s="1"/>
  <c r="AV420" i="18"/>
  <c r="AU420" i="18" s="1"/>
  <c r="AF331" i="18"/>
  <c r="AE331" i="18" s="1"/>
  <c r="AD331" i="18"/>
  <c r="AC331" i="18" s="1"/>
  <c r="AL373" i="18"/>
  <c r="AK373" i="18" s="1"/>
  <c r="CF370" i="18" s="1"/>
  <c r="AJ373" i="18"/>
  <c r="AI373" i="18" s="1"/>
  <c r="AV421" i="18" l="1"/>
  <c r="AU421" i="18" s="1"/>
  <c r="AX421" i="18"/>
  <c r="AW421" i="18" s="1"/>
  <c r="AF332" i="18"/>
  <c r="AE332" i="18" s="1"/>
  <c r="CE329" i="18" s="1"/>
  <c r="CM329" i="18" s="1"/>
  <c r="AD332" i="18"/>
  <c r="AC332" i="18" s="1"/>
  <c r="CE328" i="18"/>
  <c r="CM328" i="18" s="1"/>
  <c r="AL374" i="18"/>
  <c r="AK374" i="18" s="1"/>
  <c r="CF371" i="18" s="1"/>
  <c r="AJ374" i="18"/>
  <c r="AI374" i="18" s="1"/>
  <c r="AX422" i="18" l="1"/>
  <c r="AW422" i="18" s="1"/>
  <c r="AV422" i="18"/>
  <c r="AU422" i="18" s="1"/>
  <c r="AF333" i="18"/>
  <c r="AE333" i="18" s="1"/>
  <c r="AD333" i="18"/>
  <c r="AC333" i="18" s="1"/>
  <c r="AL375" i="18"/>
  <c r="AK375" i="18" s="1"/>
  <c r="CF372" i="18" s="1"/>
  <c r="AJ375" i="18"/>
  <c r="AI375" i="18" s="1"/>
  <c r="AV423" i="18" l="1"/>
  <c r="AU423" i="18" s="1"/>
  <c r="AX423" i="18"/>
  <c r="AW423" i="18" s="1"/>
  <c r="AF334" i="18"/>
  <c r="AE334" i="18" s="1"/>
  <c r="CE331" i="18" s="1"/>
  <c r="CM331" i="18" s="1"/>
  <c r="AD334" i="18"/>
  <c r="AC334" i="18" s="1"/>
  <c r="CE330" i="18"/>
  <c r="CM330" i="18" s="1"/>
  <c r="AL376" i="18"/>
  <c r="AK376" i="18" s="1"/>
  <c r="CF373" i="18" s="1"/>
  <c r="AJ376" i="18"/>
  <c r="AI376" i="18" s="1"/>
  <c r="AV424" i="18" l="1"/>
  <c r="AU424" i="18" s="1"/>
  <c r="AX424" i="18"/>
  <c r="AW424" i="18" s="1"/>
  <c r="AF335" i="18"/>
  <c r="AE335" i="18" s="1"/>
  <c r="AD335" i="18"/>
  <c r="AC335" i="18" s="1"/>
  <c r="AL377" i="18"/>
  <c r="AK377" i="18" s="1"/>
  <c r="CF374" i="18" s="1"/>
  <c r="AJ377" i="18"/>
  <c r="AI377" i="18" s="1"/>
  <c r="AV425" i="18" l="1"/>
  <c r="AU425" i="18" s="1"/>
  <c r="AX425" i="18"/>
  <c r="AW425" i="18" s="1"/>
  <c r="AF336" i="18"/>
  <c r="AE336" i="18" s="1"/>
  <c r="AD336" i="18"/>
  <c r="AC336" i="18" s="1"/>
  <c r="CE332" i="18"/>
  <c r="CM332" i="18" s="1"/>
  <c r="AL378" i="18"/>
  <c r="AK378" i="18" s="1"/>
  <c r="CF375" i="18" s="1"/>
  <c r="AJ378" i="18"/>
  <c r="AI378" i="18" s="1"/>
  <c r="AX426" i="18" l="1"/>
  <c r="AW426" i="18" s="1"/>
  <c r="AV426" i="18"/>
  <c r="AU426" i="18" s="1"/>
  <c r="AF337" i="18"/>
  <c r="AE337" i="18" s="1"/>
  <c r="CE334" i="18" s="1"/>
  <c r="CM334" i="18" s="1"/>
  <c r="AD337" i="18"/>
  <c r="AC337" i="18" s="1"/>
  <c r="CE333" i="18"/>
  <c r="CM333" i="18" s="1"/>
  <c r="AL379" i="18"/>
  <c r="AK379" i="18" s="1"/>
  <c r="CF376" i="18" s="1"/>
  <c r="AJ379" i="18"/>
  <c r="AI379" i="18" s="1"/>
  <c r="AV427" i="18" l="1"/>
  <c r="AU427" i="18" s="1"/>
  <c r="AX427" i="18"/>
  <c r="AW427" i="18" s="1"/>
  <c r="AD338" i="18"/>
  <c r="AC338" i="18" s="1"/>
  <c r="AF338" i="18"/>
  <c r="AE338" i="18" s="1"/>
  <c r="AL380" i="18"/>
  <c r="AK380" i="18" s="1"/>
  <c r="CF377" i="18" s="1"/>
  <c r="AJ380" i="18"/>
  <c r="AI380" i="18" s="1"/>
  <c r="AF339" i="18" l="1"/>
  <c r="AE339" i="18" s="1"/>
  <c r="AD339" i="18"/>
  <c r="AC339" i="18" s="1"/>
  <c r="CE335" i="18"/>
  <c r="CM335" i="18" s="1"/>
  <c r="AL381" i="18"/>
  <c r="AK381" i="18" s="1"/>
  <c r="CF378" i="18" s="1"/>
  <c r="AJ381" i="18"/>
  <c r="AI381" i="18" s="1"/>
  <c r="CE336" i="18" l="1"/>
  <c r="CM336" i="18" s="1"/>
  <c r="AF340" i="18"/>
  <c r="AE340" i="18" s="1"/>
  <c r="CE337" i="18" s="1"/>
  <c r="CM337" i="18" s="1"/>
  <c r="AD340" i="18"/>
  <c r="AC340" i="18" s="1"/>
  <c r="AJ382" i="18"/>
  <c r="AI382" i="18" s="1"/>
  <c r="AL382" i="18"/>
  <c r="AK382" i="18" s="1"/>
  <c r="CF379" i="18" s="1"/>
  <c r="AF341" i="18" l="1"/>
  <c r="AE341" i="18" s="1"/>
  <c r="AD341" i="18"/>
  <c r="AC341" i="18" s="1"/>
  <c r="AJ383" i="18"/>
  <c r="AI383" i="18" s="1"/>
  <c r="AL383" i="18"/>
  <c r="AK383" i="18" s="1"/>
  <c r="CF380" i="18" s="1"/>
  <c r="AF342" i="18" l="1"/>
  <c r="AE342" i="18" s="1"/>
  <c r="AD342" i="18"/>
  <c r="AC342" i="18" s="1"/>
  <c r="CE338" i="18"/>
  <c r="CM338" i="18" s="1"/>
  <c r="AJ384" i="18"/>
  <c r="AI384" i="18" s="1"/>
  <c r="AL384" i="18"/>
  <c r="AK384" i="18" s="1"/>
  <c r="CF381" i="18" s="1"/>
  <c r="CE339" i="18" l="1"/>
  <c r="CM339" i="18" s="1"/>
  <c r="AF343" i="18"/>
  <c r="AE343" i="18" s="1"/>
  <c r="CE340" i="18" s="1"/>
  <c r="CM340" i="18" s="1"/>
  <c r="AD343" i="18"/>
  <c r="AC343" i="18" s="1"/>
  <c r="AJ385" i="18"/>
  <c r="AI385" i="18" s="1"/>
  <c r="AL385" i="18"/>
  <c r="AK385" i="18" s="1"/>
  <c r="CF382" i="18" s="1"/>
  <c r="AF344" i="18" l="1"/>
  <c r="AE344" i="18" s="1"/>
  <c r="AD344" i="18"/>
  <c r="AC344" i="18" s="1"/>
  <c r="AJ386" i="18"/>
  <c r="AI386" i="18" s="1"/>
  <c r="AL386" i="18"/>
  <c r="AK386" i="18" s="1"/>
  <c r="CF383" i="18" s="1"/>
  <c r="AD345" i="18" l="1"/>
  <c r="AC345" i="18" s="1"/>
  <c r="AF345" i="18"/>
  <c r="AE345" i="18" s="1"/>
  <c r="CE342" i="18" s="1"/>
  <c r="CM342" i="18" s="1"/>
  <c r="CE341" i="18"/>
  <c r="CM341" i="18" s="1"/>
  <c r="AJ387" i="18"/>
  <c r="AI387" i="18" s="1"/>
  <c r="AL387" i="18"/>
  <c r="AK387" i="18" s="1"/>
  <c r="CF384" i="18" s="1"/>
  <c r="AD346" i="18" l="1"/>
  <c r="AC346" i="18" s="1"/>
  <c r="AF346" i="18"/>
  <c r="AE346" i="18" s="1"/>
  <c r="AJ388" i="18"/>
  <c r="AI388" i="18" s="1"/>
  <c r="AL388" i="18"/>
  <c r="AK388" i="18" s="1"/>
  <c r="CF385" i="18" s="1"/>
  <c r="CE343" i="18" l="1"/>
  <c r="CM343" i="18" s="1"/>
  <c r="AF347" i="18"/>
  <c r="AE347" i="18" s="1"/>
  <c r="AD347" i="18"/>
  <c r="AC347" i="18" s="1"/>
  <c r="AJ389" i="18"/>
  <c r="AI389" i="18" s="1"/>
  <c r="AL389" i="18"/>
  <c r="AK389" i="18" s="1"/>
  <c r="CF386" i="18" s="1"/>
  <c r="CE344" i="18" l="1"/>
  <c r="CM344" i="18" s="1"/>
  <c r="AD348" i="18"/>
  <c r="AC348" i="18" s="1"/>
  <c r="AF348" i="18"/>
  <c r="AE348" i="18" s="1"/>
  <c r="AJ390" i="18"/>
  <c r="AI390" i="18" s="1"/>
  <c r="AL390" i="18"/>
  <c r="AK390" i="18" s="1"/>
  <c r="CF387" i="18" s="1"/>
  <c r="AF349" i="18" l="1"/>
  <c r="AE349" i="18" s="1"/>
  <c r="CE346" i="18" s="1"/>
  <c r="CM346" i="18" s="1"/>
  <c r="AD349" i="18"/>
  <c r="AC349" i="18" s="1"/>
  <c r="CE345" i="18"/>
  <c r="CM345" i="18" s="1"/>
  <c r="AJ391" i="18"/>
  <c r="AI391" i="18" s="1"/>
  <c r="AL391" i="18"/>
  <c r="AK391" i="18" s="1"/>
  <c r="CF388" i="18" s="1"/>
  <c r="AF350" i="18" l="1"/>
  <c r="AE350" i="18" s="1"/>
  <c r="CE347" i="18" s="1"/>
  <c r="CM347" i="18" s="1"/>
  <c r="AD350" i="18"/>
  <c r="AC350" i="18" s="1"/>
  <c r="AJ392" i="18"/>
  <c r="AI392" i="18" s="1"/>
  <c r="AL392" i="18"/>
  <c r="AK392" i="18" s="1"/>
  <c r="CF389" i="18" s="1"/>
  <c r="AF351" i="18" l="1"/>
  <c r="AE351" i="18" s="1"/>
  <c r="CE348" i="18" s="1"/>
  <c r="CM348" i="18" s="1"/>
  <c r="AD351" i="18"/>
  <c r="AC351" i="18" s="1"/>
  <c r="AJ393" i="18"/>
  <c r="AI393" i="18" s="1"/>
  <c r="AL393" i="18"/>
  <c r="AK393" i="18" s="1"/>
  <c r="CF390" i="18" s="1"/>
  <c r="AD352" i="18" l="1"/>
  <c r="AC352" i="18" s="1"/>
  <c r="AF352" i="18"/>
  <c r="AE352" i="18" s="1"/>
  <c r="AJ394" i="18"/>
  <c r="AI394" i="18" s="1"/>
  <c r="AL394" i="18"/>
  <c r="AK394" i="18" s="1"/>
  <c r="CF391" i="18" s="1"/>
  <c r="CE349" i="18" l="1"/>
  <c r="CM349" i="18" s="1"/>
  <c r="AD353" i="18"/>
  <c r="AC353" i="18" s="1"/>
  <c r="AF353" i="18"/>
  <c r="AE353" i="18" s="1"/>
  <c r="AJ395" i="18"/>
  <c r="AI395" i="18" s="1"/>
  <c r="AL395" i="18"/>
  <c r="AK395" i="18" s="1"/>
  <c r="CF392" i="18" s="1"/>
  <c r="CE350" i="18" l="1"/>
  <c r="CM350" i="18" s="1"/>
  <c r="AF354" i="18"/>
  <c r="AE354" i="18" s="1"/>
  <c r="CE351" i="18" s="1"/>
  <c r="CM351" i="18" s="1"/>
  <c r="AD354" i="18"/>
  <c r="AC354" i="18" s="1"/>
  <c r="AJ396" i="18"/>
  <c r="AI396" i="18" s="1"/>
  <c r="AL396" i="18"/>
  <c r="AK396" i="18" s="1"/>
  <c r="CF393" i="18" s="1"/>
  <c r="AD355" i="18" l="1"/>
  <c r="AC355" i="18" s="1"/>
  <c r="AF355" i="18"/>
  <c r="AE355" i="18" s="1"/>
  <c r="AJ397" i="18"/>
  <c r="AI397" i="18" s="1"/>
  <c r="AL397" i="18"/>
  <c r="AK397" i="18" s="1"/>
  <c r="CF394" i="18" s="1"/>
  <c r="CE352" i="18" l="1"/>
  <c r="CM352" i="18" s="1"/>
  <c r="AD356" i="18"/>
  <c r="AC356" i="18" s="1"/>
  <c r="AF356" i="18"/>
  <c r="AE356" i="18" s="1"/>
  <c r="CE353" i="18" s="1"/>
  <c r="CM353" i="18" s="1"/>
  <c r="AJ398" i="18"/>
  <c r="AI398" i="18" s="1"/>
  <c r="AL398" i="18"/>
  <c r="AK398" i="18" s="1"/>
  <c r="CF395" i="18" s="1"/>
  <c r="AF357" i="18" l="1"/>
  <c r="AE357" i="18" s="1"/>
  <c r="AD357" i="18"/>
  <c r="AC357" i="18" s="1"/>
  <c r="AJ399" i="18"/>
  <c r="AI399" i="18" s="1"/>
  <c r="AL399" i="18"/>
  <c r="AK399" i="18" s="1"/>
  <c r="CF396" i="18" s="1"/>
  <c r="AD358" i="18" l="1"/>
  <c r="AC358" i="18" s="1"/>
  <c r="AF358" i="18"/>
  <c r="AE358" i="18" s="1"/>
  <c r="CE355" i="18" s="1"/>
  <c r="CM355" i="18" s="1"/>
  <c r="CE354" i="18"/>
  <c r="CM354" i="18" s="1"/>
  <c r="AJ400" i="18"/>
  <c r="AI400" i="18" s="1"/>
  <c r="AL400" i="18"/>
  <c r="AK400" i="18" s="1"/>
  <c r="CF397" i="18" s="1"/>
  <c r="AF359" i="18" l="1"/>
  <c r="AE359" i="18" s="1"/>
  <c r="AD359" i="18"/>
  <c r="AC359" i="18" s="1"/>
  <c r="AJ401" i="18"/>
  <c r="AI401" i="18" s="1"/>
  <c r="AL401" i="18"/>
  <c r="AK401" i="18" s="1"/>
  <c r="CF398" i="18" s="1"/>
  <c r="AD360" i="18" l="1"/>
  <c r="AC360" i="18" s="1"/>
  <c r="AF360" i="18"/>
  <c r="AE360" i="18" s="1"/>
  <c r="CE357" i="18" s="1"/>
  <c r="CM357" i="18" s="1"/>
  <c r="CE356" i="18"/>
  <c r="CM356" i="18" s="1"/>
  <c r="AJ402" i="18"/>
  <c r="AI402" i="18" s="1"/>
  <c r="AL402" i="18"/>
  <c r="AK402" i="18" s="1"/>
  <c r="CF399" i="18" s="1"/>
  <c r="AF361" i="18" l="1"/>
  <c r="AE361" i="18" s="1"/>
  <c r="AD361" i="18"/>
  <c r="AC361" i="18" s="1"/>
  <c r="AJ403" i="18"/>
  <c r="AI403" i="18" s="1"/>
  <c r="AL403" i="18"/>
  <c r="AK403" i="18" s="1"/>
  <c r="CF400" i="18" s="1"/>
  <c r="AF362" i="18" l="1"/>
  <c r="AE362" i="18" s="1"/>
  <c r="AD362" i="18"/>
  <c r="AC362" i="18" s="1"/>
  <c r="CE358" i="18"/>
  <c r="CM358" i="18" s="1"/>
  <c r="AJ404" i="18"/>
  <c r="AI404" i="18" s="1"/>
  <c r="AL404" i="18"/>
  <c r="AK404" i="18" s="1"/>
  <c r="CF401" i="18" s="1"/>
  <c r="CE359" i="18" l="1"/>
  <c r="CM359" i="18" s="1"/>
  <c r="AD363" i="18"/>
  <c r="AC363" i="18" s="1"/>
  <c r="AF363" i="18"/>
  <c r="AE363" i="18" s="1"/>
  <c r="CE360" i="18" s="1"/>
  <c r="CM360" i="18" s="1"/>
  <c r="AJ405" i="18"/>
  <c r="AI405" i="18" s="1"/>
  <c r="AL405" i="18"/>
  <c r="AK405" i="18" s="1"/>
  <c r="CF402" i="18" s="1"/>
  <c r="AF364" i="18" l="1"/>
  <c r="AE364" i="18" s="1"/>
  <c r="AD364" i="18"/>
  <c r="AC364" i="18" s="1"/>
  <c r="AJ406" i="18"/>
  <c r="AI406" i="18" s="1"/>
  <c r="AL406" i="18"/>
  <c r="AK406" i="18" s="1"/>
  <c r="CF403" i="18" s="1"/>
  <c r="AD365" i="18" l="1"/>
  <c r="AC365" i="18" s="1"/>
  <c r="AF365" i="18"/>
  <c r="AE365" i="18" s="1"/>
  <c r="CE362" i="18" s="1"/>
  <c r="CM362" i="18" s="1"/>
  <c r="CE361" i="18"/>
  <c r="CM361" i="18" s="1"/>
  <c r="AJ407" i="18"/>
  <c r="AI407" i="18" s="1"/>
  <c r="AL407" i="18"/>
  <c r="AK407" i="18" s="1"/>
  <c r="CF404" i="18" s="1"/>
  <c r="AD366" i="18" l="1"/>
  <c r="AC366" i="18" s="1"/>
  <c r="AF366" i="18"/>
  <c r="AE366" i="18" s="1"/>
  <c r="AJ408" i="18"/>
  <c r="AI408" i="18" s="1"/>
  <c r="AL408" i="18"/>
  <c r="AK408" i="18" s="1"/>
  <c r="CF405" i="18" s="1"/>
  <c r="CE363" i="18" l="1"/>
  <c r="CM363" i="18" s="1"/>
  <c r="AF367" i="18"/>
  <c r="AE367" i="18" s="1"/>
  <c r="CE364" i="18" s="1"/>
  <c r="CM364" i="18" s="1"/>
  <c r="AD367" i="18"/>
  <c r="AC367" i="18" s="1"/>
  <c r="AJ409" i="18"/>
  <c r="AI409" i="18" s="1"/>
  <c r="AL409" i="18"/>
  <c r="AK409" i="18" s="1"/>
  <c r="CF406" i="18" s="1"/>
  <c r="AD368" i="18" l="1"/>
  <c r="AC368" i="18" s="1"/>
  <c r="AF368" i="18"/>
  <c r="AE368" i="18" s="1"/>
  <c r="AJ410" i="18"/>
  <c r="AI410" i="18" s="1"/>
  <c r="AL410" i="18"/>
  <c r="AK410" i="18" s="1"/>
  <c r="CF407" i="18" s="1"/>
  <c r="CE365" i="18" l="1"/>
  <c r="CM365" i="18" s="1"/>
  <c r="AF369" i="18"/>
  <c r="AE369" i="18" s="1"/>
  <c r="CE366" i="18" s="1"/>
  <c r="CM366" i="18" s="1"/>
  <c r="AD369" i="18"/>
  <c r="AC369" i="18" s="1"/>
  <c r="AJ411" i="18"/>
  <c r="AI411" i="18" s="1"/>
  <c r="AL411" i="18"/>
  <c r="AK411" i="18" s="1"/>
  <c r="CF408" i="18" s="1"/>
  <c r="AF370" i="18" l="1"/>
  <c r="AE370" i="18" s="1"/>
  <c r="AD370" i="18"/>
  <c r="AC370" i="18" s="1"/>
  <c r="AJ412" i="18"/>
  <c r="AI412" i="18" s="1"/>
  <c r="AL412" i="18"/>
  <c r="AK412" i="18" s="1"/>
  <c r="CF409" i="18" s="1"/>
  <c r="AF371" i="18" l="1"/>
  <c r="AE371" i="18" s="1"/>
  <c r="AD371" i="18"/>
  <c r="AC371" i="18" s="1"/>
  <c r="CE367" i="18"/>
  <c r="CM367" i="18" s="1"/>
  <c r="AJ413" i="18"/>
  <c r="AI413" i="18" s="1"/>
  <c r="AL413" i="18"/>
  <c r="AK413" i="18" s="1"/>
  <c r="CF410" i="18" s="1"/>
  <c r="CE368" i="18" l="1"/>
  <c r="CM368" i="18" s="1"/>
  <c r="AD372" i="18"/>
  <c r="AC372" i="18" s="1"/>
  <c r="AF372" i="18"/>
  <c r="AE372" i="18" s="1"/>
  <c r="CE369" i="18" s="1"/>
  <c r="CM369" i="18" s="1"/>
  <c r="AJ414" i="18"/>
  <c r="AI414" i="18" s="1"/>
  <c r="AL414" i="18"/>
  <c r="AK414" i="18" s="1"/>
  <c r="CF411" i="18" s="1"/>
  <c r="AF373" i="18" l="1"/>
  <c r="AE373" i="18" s="1"/>
  <c r="AD373" i="18"/>
  <c r="AC373" i="18" s="1"/>
  <c r="AJ415" i="18"/>
  <c r="AI415" i="18" s="1"/>
  <c r="AL415" i="18"/>
  <c r="AK415" i="18" s="1"/>
  <c r="CF412" i="18" s="1"/>
  <c r="AF374" i="18" l="1"/>
  <c r="AE374" i="18" s="1"/>
  <c r="AD374" i="18"/>
  <c r="AC374" i="18" s="1"/>
  <c r="CE370" i="18"/>
  <c r="CM370" i="18" s="1"/>
  <c r="AJ416" i="18"/>
  <c r="AI416" i="18" s="1"/>
  <c r="AL416" i="18"/>
  <c r="AK416" i="18" s="1"/>
  <c r="CF413" i="18" s="1"/>
  <c r="CE371" i="18" l="1"/>
  <c r="CM371" i="18" s="1"/>
  <c r="AD375" i="18"/>
  <c r="AC375" i="18" s="1"/>
  <c r="AF375" i="18"/>
  <c r="AE375" i="18" s="1"/>
  <c r="CE372" i="18" s="1"/>
  <c r="CM372" i="18" s="1"/>
  <c r="AJ417" i="18"/>
  <c r="AI417" i="18" s="1"/>
  <c r="AL417" i="18"/>
  <c r="AK417" i="18" s="1"/>
  <c r="CF414" i="18" s="1"/>
  <c r="AD376" i="18" l="1"/>
  <c r="AC376" i="18" s="1"/>
  <c r="AF376" i="18"/>
  <c r="AE376" i="18" s="1"/>
  <c r="AJ418" i="18"/>
  <c r="AI418" i="18" s="1"/>
  <c r="AL418" i="18"/>
  <c r="AK418" i="18" s="1"/>
  <c r="CF415" i="18" s="1"/>
  <c r="CE373" i="18" l="1"/>
  <c r="CM373" i="18" s="1"/>
  <c r="AF377" i="18"/>
  <c r="AE377" i="18" s="1"/>
  <c r="AD377" i="18"/>
  <c r="AC377" i="18" s="1"/>
  <c r="AJ419" i="18"/>
  <c r="AI419" i="18" s="1"/>
  <c r="AL419" i="18"/>
  <c r="AK419" i="18" s="1"/>
  <c r="CF416" i="18" s="1"/>
  <c r="CE374" i="18" l="1"/>
  <c r="CM374" i="18" s="1"/>
  <c r="AF378" i="18"/>
  <c r="AE378" i="18" s="1"/>
  <c r="AD378" i="18"/>
  <c r="AC378" i="18" s="1"/>
  <c r="AJ420" i="18"/>
  <c r="AI420" i="18" s="1"/>
  <c r="AL420" i="18"/>
  <c r="AK420" i="18" s="1"/>
  <c r="CF417" i="18" s="1"/>
  <c r="AF379" i="18" l="1"/>
  <c r="AE379" i="18" s="1"/>
  <c r="CE376" i="18" s="1"/>
  <c r="CM376" i="18" s="1"/>
  <c r="AD379" i="18"/>
  <c r="AC379" i="18" s="1"/>
  <c r="CE375" i="18"/>
  <c r="CM375" i="18" s="1"/>
  <c r="AJ421" i="18"/>
  <c r="AI421" i="18" s="1"/>
  <c r="AL421" i="18"/>
  <c r="AK421" i="18" s="1"/>
  <c r="CF418" i="18" s="1"/>
  <c r="AF380" i="18" l="1"/>
  <c r="AE380" i="18" s="1"/>
  <c r="AD380" i="18"/>
  <c r="AC380" i="18" s="1"/>
  <c r="AJ422" i="18"/>
  <c r="AI422" i="18" s="1"/>
  <c r="AL422" i="18"/>
  <c r="AK422" i="18" s="1"/>
  <c r="CF419" i="18" s="1"/>
  <c r="AF381" i="18" l="1"/>
  <c r="AE381" i="18" s="1"/>
  <c r="CE378" i="18" s="1"/>
  <c r="CM378" i="18" s="1"/>
  <c r="AD381" i="18"/>
  <c r="AC381" i="18" s="1"/>
  <c r="CE377" i="18"/>
  <c r="CM377" i="18" s="1"/>
  <c r="AJ423" i="18"/>
  <c r="AI423" i="18" s="1"/>
  <c r="AL423" i="18"/>
  <c r="AK423" i="18" s="1"/>
  <c r="CF420" i="18" s="1"/>
  <c r="AF382" i="18" l="1"/>
  <c r="AE382" i="18" s="1"/>
  <c r="CE379" i="18" s="1"/>
  <c r="CM379" i="18" s="1"/>
  <c r="AD382" i="18"/>
  <c r="AC382" i="18" s="1"/>
  <c r="AJ424" i="18"/>
  <c r="AI424" i="18" s="1"/>
  <c r="AL424" i="18"/>
  <c r="AK424" i="18" s="1"/>
  <c r="AL425" i="18" l="1"/>
  <c r="AK425" i="18" s="1"/>
  <c r="CF422" i="18" s="1"/>
  <c r="AJ425" i="18"/>
  <c r="AI425" i="18" s="1"/>
  <c r="CF421" i="18"/>
  <c r="AF383" i="18"/>
  <c r="AE383" i="18" s="1"/>
  <c r="CE380" i="18" s="1"/>
  <c r="CM380" i="18" s="1"/>
  <c r="AD383" i="18"/>
  <c r="AC383" i="18" s="1"/>
  <c r="AJ426" i="18" l="1"/>
  <c r="AI426" i="18" s="1"/>
  <c r="AL426" i="18"/>
  <c r="AK426" i="18" s="1"/>
  <c r="AD384" i="18"/>
  <c r="AC384" i="18" s="1"/>
  <c r="AF384" i="18"/>
  <c r="AE384" i="18" s="1"/>
  <c r="CF423" i="18" l="1"/>
  <c r="AL427" i="18"/>
  <c r="AK427" i="18" s="1"/>
  <c r="CF424" i="18" s="1"/>
  <c r="AJ427" i="18"/>
  <c r="AI427" i="18" s="1"/>
  <c r="CE381" i="18"/>
  <c r="CM381" i="18" s="1"/>
  <c r="AD385" i="18"/>
  <c r="AC385" i="18" s="1"/>
  <c r="AF385" i="18"/>
  <c r="AE385" i="18" s="1"/>
  <c r="CE382" i="18" s="1"/>
  <c r="CM382" i="18" s="1"/>
  <c r="AD386" i="18" l="1"/>
  <c r="AC386" i="18" s="1"/>
  <c r="AF386" i="18"/>
  <c r="AE386" i="18" s="1"/>
  <c r="CE383" i="18" s="1"/>
  <c r="CM383" i="18" s="1"/>
  <c r="AD387" i="18" l="1"/>
  <c r="AC387" i="18" s="1"/>
  <c r="AF387" i="18"/>
  <c r="AE387" i="18" s="1"/>
  <c r="CE384" i="18" s="1"/>
  <c r="CM384" i="18" s="1"/>
  <c r="AD388" i="18" l="1"/>
  <c r="AC388" i="18" s="1"/>
  <c r="AF388" i="18"/>
  <c r="AE388" i="18" s="1"/>
  <c r="CE385" i="18" s="1"/>
  <c r="CM385" i="18" s="1"/>
  <c r="AD389" i="18" l="1"/>
  <c r="AC389" i="18" s="1"/>
  <c r="AF389" i="18"/>
  <c r="AE389" i="18" s="1"/>
  <c r="CE386" i="18" s="1"/>
  <c r="CM386" i="18" s="1"/>
  <c r="AD390" i="18" l="1"/>
  <c r="AC390" i="18" s="1"/>
  <c r="AF390" i="18"/>
  <c r="AE390" i="18" s="1"/>
  <c r="CE387" i="18" s="1"/>
  <c r="CM387" i="18" s="1"/>
  <c r="AD391" i="18" l="1"/>
  <c r="AC391" i="18" s="1"/>
  <c r="AF391" i="18"/>
  <c r="AE391" i="18" s="1"/>
  <c r="CE388" i="18" s="1"/>
  <c r="CM388" i="18" s="1"/>
  <c r="AD392" i="18" l="1"/>
  <c r="AC392" i="18" s="1"/>
  <c r="AF392" i="18"/>
  <c r="AE392" i="18" s="1"/>
  <c r="CE389" i="18" s="1"/>
  <c r="CM389" i="18" s="1"/>
  <c r="AD393" i="18" l="1"/>
  <c r="AC393" i="18" s="1"/>
  <c r="AF393" i="18"/>
  <c r="AE393" i="18" s="1"/>
  <c r="CE390" i="18" s="1"/>
  <c r="CM390" i="18" s="1"/>
  <c r="AD394" i="18" l="1"/>
  <c r="AC394" i="18" s="1"/>
  <c r="AF394" i="18"/>
  <c r="AE394" i="18" s="1"/>
  <c r="CE391" i="18" s="1"/>
  <c r="CM391" i="18" s="1"/>
  <c r="AD395" i="18" l="1"/>
  <c r="AC395" i="18" s="1"/>
  <c r="AF395" i="18"/>
  <c r="AE395" i="18" s="1"/>
  <c r="CE392" i="18" s="1"/>
  <c r="CM392" i="18" s="1"/>
  <c r="AD396" i="18" l="1"/>
  <c r="AC396" i="18" s="1"/>
  <c r="AF396" i="18"/>
  <c r="AE396" i="18" s="1"/>
  <c r="CE393" i="18" s="1"/>
  <c r="CM393" i="18" s="1"/>
  <c r="AF397" i="18" l="1"/>
  <c r="AE397" i="18" s="1"/>
  <c r="CE394" i="18" s="1"/>
  <c r="CM394" i="18" s="1"/>
  <c r="AD397" i="18"/>
  <c r="AC397" i="18" s="1"/>
  <c r="AD398" i="18" l="1"/>
  <c r="AC398" i="18" s="1"/>
  <c r="AF398" i="18"/>
  <c r="AE398" i="18" s="1"/>
  <c r="CE395" i="18" s="1"/>
  <c r="CM395" i="18" s="1"/>
  <c r="AD399" i="18" l="1"/>
  <c r="AC399" i="18" s="1"/>
  <c r="AF399" i="18"/>
  <c r="AE399" i="18" s="1"/>
  <c r="CE396" i="18" s="1"/>
  <c r="CM396" i="18" s="1"/>
  <c r="AF400" i="18" l="1"/>
  <c r="AE400" i="18" s="1"/>
  <c r="CE397" i="18" s="1"/>
  <c r="CM397" i="18" s="1"/>
  <c r="AD400" i="18"/>
  <c r="AC400" i="18" s="1"/>
  <c r="AF401" i="18" l="1"/>
  <c r="AE401" i="18" s="1"/>
  <c r="CE398" i="18" s="1"/>
  <c r="CM398" i="18" s="1"/>
  <c r="AD401" i="18"/>
  <c r="AC401" i="18" s="1"/>
  <c r="AD402" i="18" l="1"/>
  <c r="AC402" i="18" s="1"/>
  <c r="AF402" i="18"/>
  <c r="AE402" i="18" s="1"/>
  <c r="CE399" i="18" s="1"/>
  <c r="CM399" i="18" s="1"/>
  <c r="AF403" i="18" l="1"/>
  <c r="AE403" i="18" s="1"/>
  <c r="AD403" i="18"/>
  <c r="AC403" i="18" s="1"/>
  <c r="AD404" i="18" l="1"/>
  <c r="AC404" i="18" s="1"/>
  <c r="AF404" i="18"/>
  <c r="AE404" i="18" s="1"/>
  <c r="CE401" i="18" s="1"/>
  <c r="CM401" i="18" s="1"/>
  <c r="CE400" i="18"/>
  <c r="CM400" i="18" s="1"/>
  <c r="AD405" i="18" l="1"/>
  <c r="AC405" i="18" s="1"/>
  <c r="AF405" i="18"/>
  <c r="AE405" i="18" s="1"/>
  <c r="CE402" i="18" s="1"/>
  <c r="CM402" i="18" s="1"/>
  <c r="AD406" i="18" l="1"/>
  <c r="AC406" i="18" s="1"/>
  <c r="AF406" i="18"/>
  <c r="AE406" i="18" s="1"/>
  <c r="CE403" i="18" s="1"/>
  <c r="CM403" i="18" s="1"/>
  <c r="AD407" i="18" l="1"/>
  <c r="AC407" i="18" s="1"/>
  <c r="AF407" i="18"/>
  <c r="AE407" i="18" s="1"/>
  <c r="CE404" i="18" s="1"/>
  <c r="CM404" i="18" s="1"/>
  <c r="AD408" i="18" l="1"/>
  <c r="AC408" i="18" s="1"/>
  <c r="AF408" i="18"/>
  <c r="AE408" i="18" s="1"/>
  <c r="CE405" i="18" s="1"/>
  <c r="CM405" i="18" s="1"/>
  <c r="AD409" i="18" l="1"/>
  <c r="AC409" i="18" s="1"/>
  <c r="AF409" i="18"/>
  <c r="AE409" i="18" s="1"/>
  <c r="CE406" i="18" s="1"/>
  <c r="CM406" i="18" s="1"/>
  <c r="AD410" i="18" l="1"/>
  <c r="AC410" i="18" s="1"/>
  <c r="AF410" i="18"/>
  <c r="AE410" i="18" s="1"/>
  <c r="CE407" i="18" s="1"/>
  <c r="CM407" i="18" s="1"/>
  <c r="AD411" i="18" l="1"/>
  <c r="AC411" i="18" s="1"/>
  <c r="AF411" i="18"/>
  <c r="AE411" i="18" s="1"/>
  <c r="CE408" i="18" s="1"/>
  <c r="CM408" i="18" s="1"/>
  <c r="AD412" i="18" l="1"/>
  <c r="AC412" i="18" s="1"/>
  <c r="AF412" i="18"/>
  <c r="AE412" i="18" s="1"/>
  <c r="CE409" i="18" s="1"/>
  <c r="CM409" i="18" s="1"/>
  <c r="AF413" i="18" l="1"/>
  <c r="AE413" i="18" s="1"/>
  <c r="AD413" i="18"/>
  <c r="AC413" i="18" s="1"/>
  <c r="AD414" i="18" l="1"/>
  <c r="AC414" i="18" s="1"/>
  <c r="AF414" i="18"/>
  <c r="AE414" i="18" s="1"/>
  <c r="CE411" i="18" s="1"/>
  <c r="CM411" i="18" s="1"/>
  <c r="CE410" i="18"/>
  <c r="CM410" i="18" s="1"/>
  <c r="AF415" i="18" l="1"/>
  <c r="AE415" i="18" s="1"/>
  <c r="CE412" i="18" s="1"/>
  <c r="CM412" i="18" s="1"/>
  <c r="AD415" i="18"/>
  <c r="AC415" i="18" s="1"/>
  <c r="AD416" i="18" l="1"/>
  <c r="AC416" i="18" s="1"/>
  <c r="AF416" i="18"/>
  <c r="AE416" i="18" s="1"/>
  <c r="AF417" i="18" l="1"/>
  <c r="AE417" i="18" s="1"/>
  <c r="CE414" i="18" s="1"/>
  <c r="CM414" i="18" s="1"/>
  <c r="AD417" i="18"/>
  <c r="AC417" i="18" s="1"/>
  <c r="CE413" i="18"/>
  <c r="CM413" i="18" s="1"/>
  <c r="AD418" i="18" l="1"/>
  <c r="AC418" i="18" s="1"/>
  <c r="AF418" i="18"/>
  <c r="AE418" i="18" s="1"/>
  <c r="CE415" i="18" s="1"/>
  <c r="CM415" i="18" s="1"/>
  <c r="AD419" i="18" l="1"/>
  <c r="AC419" i="18" s="1"/>
  <c r="AF419" i="18"/>
  <c r="AE419" i="18" s="1"/>
  <c r="CE416" i="18" s="1"/>
  <c r="CM416" i="18" s="1"/>
  <c r="AD420" i="18" l="1"/>
  <c r="AC420" i="18" s="1"/>
  <c r="AF420" i="18"/>
  <c r="AE420" i="18" s="1"/>
  <c r="CE417" i="18" l="1"/>
  <c r="CM417" i="18" s="1"/>
  <c r="AD421" i="18"/>
  <c r="AC421" i="18" s="1"/>
  <c r="AF421" i="18"/>
  <c r="AE421" i="18" s="1"/>
  <c r="CE418" i="18" s="1"/>
  <c r="CM418" i="18" s="1"/>
  <c r="AF422" i="18" l="1"/>
  <c r="AE422" i="18" s="1"/>
  <c r="CE419" i="18" s="1"/>
  <c r="CM419" i="18" s="1"/>
  <c r="AD422" i="18"/>
  <c r="AC422" i="18" s="1"/>
  <c r="AD423" i="18" l="1"/>
  <c r="AC423" i="18" s="1"/>
  <c r="AF423" i="18"/>
  <c r="AE423" i="18" s="1"/>
  <c r="CE420" i="18" s="1"/>
  <c r="CM420" i="18" s="1"/>
  <c r="AD424" i="18" l="1"/>
  <c r="AC424" i="18" s="1"/>
  <c r="AF424" i="18"/>
  <c r="AE424" i="18" s="1"/>
  <c r="CE421" i="18" l="1"/>
  <c r="CM421" i="18" s="1"/>
  <c r="AF425" i="18"/>
  <c r="AE425" i="18" s="1"/>
  <c r="AD425" i="18"/>
  <c r="AC425" i="18" s="1"/>
  <c r="AD426" i="18" l="1"/>
  <c r="AF426" i="18"/>
  <c r="AE426" i="18" s="1"/>
  <c r="AC426" i="18"/>
  <c r="CE422" i="18"/>
  <c r="CM422" i="18" s="1"/>
  <c r="AF427" i="18" l="1"/>
  <c r="AE427" i="18" s="1"/>
  <c r="CE424" i="18" s="1"/>
  <c r="CM424" i="18" s="1"/>
  <c r="AD427" i="18"/>
  <c r="AC427" i="18" s="1"/>
  <c r="CE423" i="18"/>
  <c r="CM423" i="18" s="1"/>
  <c r="F191" i="18" l="1"/>
  <c r="U44" i="18" l="1"/>
  <c r="V44" i="18" s="1"/>
  <c r="V45" i="18" s="1"/>
  <c r="F544" i="18"/>
  <c r="F545" i="18"/>
  <c r="P44" i="18" l="1"/>
  <c r="V46" i="18"/>
  <c r="P45" i="18"/>
  <c r="V47" i="18" l="1"/>
  <c r="P46" i="18"/>
  <c r="V48" i="18" l="1"/>
  <c r="P47" i="18"/>
  <c r="V49" i="18" l="1"/>
  <c r="P48" i="18"/>
  <c r="P49" i="18" l="1"/>
  <c r="V50" i="18"/>
  <c r="V51" i="18" l="1"/>
  <c r="P50" i="18"/>
  <c r="V52" i="18" l="1"/>
  <c r="P51" i="18"/>
  <c r="V53" i="18" l="1"/>
  <c r="P52" i="18"/>
  <c r="V54" i="18" l="1"/>
  <c r="P53" i="18"/>
  <c r="V55" i="18" l="1"/>
  <c r="P54" i="18"/>
  <c r="V56" i="18" l="1"/>
  <c r="P55" i="18"/>
  <c r="V57" i="18" l="1"/>
  <c r="P56" i="18"/>
  <c r="V58" i="18" l="1"/>
  <c r="P57" i="18"/>
  <c r="V59" i="18" l="1"/>
  <c r="P58" i="18"/>
  <c r="V60" i="18" l="1"/>
  <c r="P59" i="18"/>
  <c r="V61" i="18" l="1"/>
  <c r="P60" i="18"/>
  <c r="V62" i="18" l="1"/>
  <c r="P61" i="18"/>
  <c r="V63" i="18" l="1"/>
  <c r="P62" i="18"/>
  <c r="V64" i="18" l="1"/>
  <c r="P63" i="18"/>
  <c r="V65" i="18" l="1"/>
  <c r="P64" i="18"/>
  <c r="P65" i="18" l="1"/>
  <c r="V66" i="18"/>
  <c r="V67" i="18" l="1"/>
  <c r="P66" i="18"/>
  <c r="V68" i="18" l="1"/>
  <c r="P67" i="18"/>
  <c r="V69" i="18" l="1"/>
  <c r="P68" i="18"/>
  <c r="V70" i="18" l="1"/>
  <c r="P69" i="18"/>
  <c r="V71" i="18" l="1"/>
  <c r="P70" i="18"/>
  <c r="V72" i="18" l="1"/>
  <c r="P71" i="18"/>
  <c r="V73" i="18" l="1"/>
  <c r="P72" i="18"/>
  <c r="V74" i="18" l="1"/>
  <c r="P73" i="18"/>
  <c r="V75" i="18" l="1"/>
  <c r="P74" i="18"/>
  <c r="P75" i="18" l="1"/>
  <c r="V76" i="18"/>
  <c r="V77" i="18" l="1"/>
  <c r="P76" i="18"/>
  <c r="V78" i="18" l="1"/>
  <c r="P77" i="18"/>
  <c r="V79" i="18" l="1"/>
  <c r="P78" i="18"/>
  <c r="V80" i="18" l="1"/>
  <c r="P79" i="18"/>
  <c r="V81" i="18" l="1"/>
  <c r="P80" i="18"/>
  <c r="V82" i="18" l="1"/>
  <c r="P81" i="18"/>
  <c r="V83" i="18" l="1"/>
  <c r="P82" i="18"/>
  <c r="P83" i="18" l="1"/>
  <c r="V84" i="18"/>
  <c r="V85" i="18" l="1"/>
  <c r="P84" i="18"/>
  <c r="V86" i="18" l="1"/>
  <c r="P85" i="18"/>
  <c r="V87" i="18" l="1"/>
  <c r="P86" i="18"/>
  <c r="V88" i="18" l="1"/>
  <c r="P87" i="18"/>
  <c r="V89" i="18" l="1"/>
  <c r="P88" i="18"/>
  <c r="V90" i="18" l="1"/>
  <c r="P89" i="18"/>
  <c r="V91" i="18" l="1"/>
  <c r="P90" i="18"/>
  <c r="V92" i="18" l="1"/>
  <c r="P91" i="18"/>
  <c r="V93" i="18" l="1"/>
  <c r="P92" i="18"/>
  <c r="V94" i="18" l="1"/>
  <c r="P93" i="18"/>
  <c r="V95" i="18" l="1"/>
  <c r="P94" i="18"/>
  <c r="V96" i="18" l="1"/>
  <c r="P95" i="18"/>
  <c r="V97" i="18" l="1"/>
  <c r="P96" i="18"/>
  <c r="P97" i="18" l="1"/>
  <c r="V98" i="18"/>
  <c r="V99" i="18" l="1"/>
  <c r="P98" i="18"/>
  <c r="V100" i="18" l="1"/>
  <c r="P99" i="18"/>
  <c r="V101" i="18" l="1"/>
  <c r="P100" i="18"/>
  <c r="V102" i="18" l="1"/>
  <c r="P101" i="18"/>
  <c r="V103" i="18" l="1"/>
  <c r="P102" i="18"/>
  <c r="V104" i="18" l="1"/>
  <c r="P103" i="18"/>
  <c r="V105" i="18" l="1"/>
  <c r="V106" i="18" s="1"/>
  <c r="P104" i="18"/>
  <c r="V107" i="18" l="1"/>
  <c r="P106" i="18"/>
  <c r="P105" i="18"/>
  <c r="V108" i="18" l="1"/>
  <c r="P107" i="18"/>
  <c r="V109" i="18" l="1"/>
  <c r="P108" i="18"/>
  <c r="V110" i="18" l="1"/>
  <c r="P109" i="18"/>
  <c r="V111" i="18" l="1"/>
  <c r="P110" i="18"/>
  <c r="V112" i="18" l="1"/>
  <c r="P111" i="18"/>
  <c r="V113" i="18" l="1"/>
  <c r="P112" i="18"/>
  <c r="V114" i="18" l="1"/>
  <c r="P113" i="18"/>
  <c r="V115" i="18" l="1"/>
  <c r="P114" i="18"/>
  <c r="V116" i="18" l="1"/>
  <c r="P115" i="18"/>
  <c r="V117" i="18" l="1"/>
  <c r="P116" i="18"/>
  <c r="V118" i="18" l="1"/>
  <c r="P117" i="18"/>
  <c r="V119" i="18" l="1"/>
  <c r="P118" i="18"/>
  <c r="V120" i="18" l="1"/>
  <c r="P119" i="18"/>
  <c r="V121" i="18" l="1"/>
  <c r="P120" i="18"/>
  <c r="V122" i="18" l="1"/>
  <c r="P121" i="18"/>
  <c r="V123" i="18" l="1"/>
  <c r="P122" i="18"/>
  <c r="V124" i="18" l="1"/>
  <c r="P123" i="18"/>
  <c r="V125" i="18" l="1"/>
  <c r="P124" i="18"/>
  <c r="V126" i="18" l="1"/>
  <c r="P125" i="18"/>
  <c r="V127" i="18" l="1"/>
  <c r="P126" i="18"/>
  <c r="V128" i="18" l="1"/>
  <c r="P127" i="18"/>
  <c r="V129" i="18" l="1"/>
  <c r="P128" i="18"/>
  <c r="V130" i="18" l="1"/>
  <c r="P129" i="18"/>
  <c r="V131" i="18" l="1"/>
  <c r="P130" i="18"/>
  <c r="V132" i="18" l="1"/>
  <c r="P131" i="18"/>
  <c r="V133" i="18" l="1"/>
  <c r="P132" i="18"/>
  <c r="V134" i="18" l="1"/>
  <c r="P133" i="18"/>
  <c r="V135" i="18" l="1"/>
  <c r="P134" i="18"/>
  <c r="V136" i="18" l="1"/>
  <c r="P135" i="18"/>
  <c r="V137" i="18" l="1"/>
  <c r="P136" i="18"/>
  <c r="V138" i="18" l="1"/>
  <c r="P137" i="18"/>
  <c r="V139" i="18" l="1"/>
  <c r="P138" i="18"/>
  <c r="V140" i="18" l="1"/>
  <c r="P140" i="18" s="1"/>
  <c r="P139" i="18"/>
</calcChain>
</file>

<file path=xl/sharedStrings.xml><?xml version="1.0" encoding="utf-8"?>
<sst xmlns="http://schemas.openxmlformats.org/spreadsheetml/2006/main" count="217" uniqueCount="81">
  <si>
    <t>b</t>
    <phoneticPr fontId="3"/>
  </si>
  <si>
    <t>c</t>
    <phoneticPr fontId="4"/>
  </si>
  <si>
    <t>t</t>
    <phoneticPr fontId="3"/>
  </si>
  <si>
    <t>x</t>
    <phoneticPr fontId="3"/>
  </si>
  <si>
    <t>dx/dt</t>
    <phoneticPr fontId="3"/>
  </si>
  <si>
    <t>dy/dt</t>
    <phoneticPr fontId="3"/>
  </si>
  <si>
    <r>
      <rPr>
        <sz val="10"/>
        <color theme="1"/>
        <rFont val="游ゴシック"/>
        <family val="2"/>
        <charset val="128"/>
      </rPr>
      <t>⊿</t>
    </r>
    <r>
      <rPr>
        <sz val="10"/>
        <color theme="1"/>
        <rFont val="Arial"/>
        <family val="2"/>
      </rPr>
      <t>t</t>
    </r>
    <phoneticPr fontId="3"/>
  </si>
  <si>
    <t>c/b</t>
    <phoneticPr fontId="4"/>
  </si>
  <si>
    <t>千人</t>
    <rPh sb="0" eb="2">
      <t>センニン</t>
    </rPh>
    <phoneticPr fontId="2"/>
  </si>
  <si>
    <r>
      <t>x</t>
    </r>
    <r>
      <rPr>
        <vertAlign val="subscript"/>
        <sz val="10"/>
        <rFont val="ＭＳ Ｐゴシック"/>
        <family val="3"/>
        <charset val="128"/>
      </rPr>
      <t>0</t>
    </r>
    <phoneticPr fontId="2"/>
  </si>
  <si>
    <r>
      <t>y</t>
    </r>
    <r>
      <rPr>
        <vertAlign val="subscript"/>
        <sz val="10"/>
        <rFont val="ＭＳ Ｐゴシック"/>
        <family val="3"/>
        <charset val="128"/>
      </rPr>
      <t>0</t>
    </r>
    <phoneticPr fontId="2"/>
  </si>
  <si>
    <t>週</t>
    <rPh sb="0" eb="1">
      <t>シュウ</t>
    </rPh>
    <phoneticPr fontId="2"/>
  </si>
  <si>
    <t>感染係数</t>
    <rPh sb="0" eb="2">
      <t>カンセン</t>
    </rPh>
    <rPh sb="2" eb="4">
      <t>ケイスウ</t>
    </rPh>
    <phoneticPr fontId="2"/>
  </si>
  <si>
    <t>治死係数</t>
    <rPh sb="0" eb="1">
      <t>ナオ</t>
    </rPh>
    <rPh sb="1" eb="2">
      <t>シ</t>
    </rPh>
    <rPh sb="2" eb="4">
      <t>ケイスウ</t>
    </rPh>
    <phoneticPr fontId="2"/>
  </si>
  <si>
    <t>平衡点</t>
    <rPh sb="0" eb="2">
      <t>ヘイコウ</t>
    </rPh>
    <rPh sb="2" eb="3">
      <t>テン</t>
    </rPh>
    <phoneticPr fontId="2"/>
  </si>
  <si>
    <t>未感染者の初期値</t>
    <rPh sb="0" eb="4">
      <t>ミカンセンシャ</t>
    </rPh>
    <rPh sb="5" eb="8">
      <t>ショキチ</t>
    </rPh>
    <phoneticPr fontId="2"/>
  </si>
  <si>
    <t>感染者の初期値</t>
    <rPh sb="0" eb="3">
      <t>カンセンシャ</t>
    </rPh>
    <rPh sb="4" eb="7">
      <t>ショキチ</t>
    </rPh>
    <phoneticPr fontId="2"/>
  </si>
  <si>
    <t>死亡者</t>
    <rPh sb="0" eb="2">
      <t>シボウ</t>
    </rPh>
    <rPh sb="2" eb="3">
      <t>シャ</t>
    </rPh>
    <phoneticPr fontId="2"/>
  </si>
  <si>
    <t>公表日</t>
    <rPh sb="0" eb="2">
      <t>コウヒョウ</t>
    </rPh>
    <rPh sb="2" eb="3">
      <t>ビ</t>
    </rPh>
    <phoneticPr fontId="2"/>
  </si>
  <si>
    <t>累計</t>
    <rPh sb="0" eb="2">
      <t>ルイケイ</t>
    </rPh>
    <phoneticPr fontId="2"/>
  </si>
  <si>
    <t>新型コロナウイルスに感染した患者の発生について（日次公表より）</t>
    <rPh sb="0" eb="2">
      <t>シンガタ</t>
    </rPh>
    <rPh sb="10" eb="12">
      <t>カンセン</t>
    </rPh>
    <rPh sb="14" eb="16">
      <t>カンジャ</t>
    </rPh>
    <rPh sb="17" eb="19">
      <t>ハッセイ</t>
    </rPh>
    <rPh sb="24" eb="25">
      <t>ニチ</t>
    </rPh>
    <rPh sb="25" eb="26">
      <t>ジ</t>
    </rPh>
    <rPh sb="26" eb="28">
      <t>コウヒョウ</t>
    </rPh>
    <phoneticPr fontId="2"/>
  </si>
  <si>
    <t>報道発表資料一覧（新型コロナウイルス感染症）</t>
    <rPh sb="0" eb="2">
      <t>ホウドウ</t>
    </rPh>
    <rPh sb="2" eb="4">
      <t>ハッピョウ</t>
    </rPh>
    <rPh sb="4" eb="6">
      <t>シリョウ</t>
    </rPh>
    <rPh sb="6" eb="8">
      <t>イチラン</t>
    </rPh>
    <rPh sb="9" eb="11">
      <t>シンガタ</t>
    </rPh>
    <rPh sb="18" eb="21">
      <t>カンセンショウ</t>
    </rPh>
    <phoneticPr fontId="2"/>
  </si>
  <si>
    <t>感染者数</t>
    <rPh sb="0" eb="3">
      <t>カンセンシャ</t>
    </rPh>
    <rPh sb="3" eb="4">
      <t>スウ</t>
    </rPh>
    <phoneticPr fontId="2"/>
  </si>
  <si>
    <t>感染者</t>
    <rPh sb="0" eb="3">
      <t>カンセンシャ</t>
    </rPh>
    <phoneticPr fontId="2"/>
  </si>
  <si>
    <t>厚生労働省トップページ→政府の取組等→報道発表資料</t>
    <rPh sb="0" eb="2">
      <t>コウセイ</t>
    </rPh>
    <rPh sb="2" eb="5">
      <t>ロウドウショウ</t>
    </rPh>
    <rPh sb="12" eb="14">
      <t>セイフ</t>
    </rPh>
    <rPh sb="15" eb="17">
      <t>トリクミ</t>
    </rPh>
    <rPh sb="17" eb="18">
      <t>トウ</t>
    </rPh>
    <rPh sb="19" eb="21">
      <t>ホウドウ</t>
    </rPh>
    <rPh sb="21" eb="23">
      <t>ハッピョウ</t>
    </rPh>
    <rPh sb="23" eb="25">
      <t>シリョウ</t>
    </rPh>
    <phoneticPr fontId="2"/>
  </si>
  <si>
    <t>累計</t>
    <rPh sb="0" eb="2">
      <t>ルイケイ</t>
    </rPh>
    <phoneticPr fontId="2"/>
  </si>
  <si>
    <t>陽性率</t>
    <rPh sb="0" eb="3">
      <t>ヨウセイリツ</t>
    </rPh>
    <phoneticPr fontId="2"/>
  </si>
  <si>
    <t>PCR検査数</t>
    <rPh sb="3" eb="5">
      <t>ケンサ</t>
    </rPh>
    <rPh sb="5" eb="6">
      <t>スウ</t>
    </rPh>
    <phoneticPr fontId="2"/>
  </si>
  <si>
    <t>死亡率</t>
    <rPh sb="0" eb="3">
      <t>シボウリツ</t>
    </rPh>
    <phoneticPr fontId="2"/>
  </si>
  <si>
    <t>死亡者数</t>
    <rPh sb="0" eb="2">
      <t>シボウ</t>
    </rPh>
    <rPh sb="2" eb="3">
      <t>シャ</t>
    </rPh>
    <rPh sb="3" eb="4">
      <t>スウ</t>
    </rPh>
    <phoneticPr fontId="2"/>
  </si>
  <si>
    <t>累計</t>
    <rPh sb="0" eb="2">
      <t>ルイケイ</t>
    </rPh>
    <phoneticPr fontId="2"/>
  </si>
  <si>
    <t>陽性率（陽性者数÷検査数）</t>
    <rPh sb="0" eb="3">
      <t>ヨウセイリツ</t>
    </rPh>
    <rPh sb="4" eb="6">
      <t>ヨウセイ</t>
    </rPh>
    <rPh sb="6" eb="7">
      <t>シャ</t>
    </rPh>
    <rPh sb="7" eb="8">
      <t>スウ</t>
    </rPh>
    <rPh sb="9" eb="11">
      <t>ケンサ</t>
    </rPh>
    <rPh sb="11" eb="12">
      <t>スウ</t>
    </rPh>
    <phoneticPr fontId="2"/>
  </si>
  <si>
    <t>死亡率（死亡者数÷陽性者数）</t>
    <rPh sb="0" eb="3">
      <t>シボウリツ</t>
    </rPh>
    <rPh sb="4" eb="7">
      <t>シボウシャ</t>
    </rPh>
    <rPh sb="7" eb="8">
      <t>スウ</t>
    </rPh>
    <rPh sb="9" eb="11">
      <t>ヨウセイ</t>
    </rPh>
    <rPh sb="11" eb="12">
      <t>シャ</t>
    </rPh>
    <rPh sb="12" eb="13">
      <t>スウ</t>
    </rPh>
    <phoneticPr fontId="2"/>
  </si>
  <si>
    <r>
      <t>y</t>
    </r>
    <r>
      <rPr>
        <vertAlign val="subscript"/>
        <sz val="10"/>
        <rFont val="Arial"/>
        <family val="2"/>
      </rPr>
      <t>1</t>
    </r>
    <phoneticPr fontId="3"/>
  </si>
  <si>
    <r>
      <t>y</t>
    </r>
    <r>
      <rPr>
        <vertAlign val="subscript"/>
        <sz val="10"/>
        <rFont val="Arial"/>
        <family val="2"/>
      </rPr>
      <t>2</t>
    </r>
    <phoneticPr fontId="3"/>
  </si>
  <si>
    <r>
      <t>y</t>
    </r>
    <r>
      <rPr>
        <vertAlign val="subscript"/>
        <sz val="10"/>
        <rFont val="Arial"/>
        <family val="2"/>
      </rPr>
      <t>3</t>
    </r>
    <phoneticPr fontId="3"/>
  </si>
  <si>
    <r>
      <t>y</t>
    </r>
    <r>
      <rPr>
        <vertAlign val="subscript"/>
        <sz val="10"/>
        <rFont val="Arial"/>
        <family val="2"/>
      </rPr>
      <t>4</t>
    </r>
    <phoneticPr fontId="3"/>
  </si>
  <si>
    <t>合成波</t>
    <rPh sb="0" eb="3">
      <t>ゴウセイハ</t>
    </rPh>
    <phoneticPr fontId="2"/>
  </si>
  <si>
    <t>第一</t>
    <rPh sb="0" eb="2">
      <t>ダイイッパ</t>
    </rPh>
    <phoneticPr fontId="2"/>
  </si>
  <si>
    <t>第二</t>
    <rPh sb="0" eb="2">
      <t>ダイニ</t>
    </rPh>
    <phoneticPr fontId="2"/>
  </si>
  <si>
    <t>第三</t>
    <rPh sb="0" eb="1">
      <t>ダイ</t>
    </rPh>
    <rPh sb="1" eb="2">
      <t>サン</t>
    </rPh>
    <phoneticPr fontId="2"/>
  </si>
  <si>
    <t>第四</t>
    <rPh sb="0" eb="1">
      <t>ダイ</t>
    </rPh>
    <rPh sb="1" eb="2">
      <t>ヨン</t>
    </rPh>
    <phoneticPr fontId="2"/>
  </si>
  <si>
    <t>第五</t>
    <rPh sb="0" eb="1">
      <t>ダイ</t>
    </rPh>
    <rPh sb="1" eb="2">
      <t>ゴ</t>
    </rPh>
    <phoneticPr fontId="2"/>
  </si>
  <si>
    <t>第六</t>
    <rPh sb="0" eb="1">
      <t>ダイ</t>
    </rPh>
    <rPh sb="1" eb="2">
      <t>ロク</t>
    </rPh>
    <phoneticPr fontId="2"/>
  </si>
  <si>
    <t>第七</t>
    <rPh sb="0" eb="1">
      <t>ダイ</t>
    </rPh>
    <rPh sb="1" eb="2">
      <t>ナナ</t>
    </rPh>
    <phoneticPr fontId="2"/>
  </si>
  <si>
    <t>第八</t>
    <rPh sb="0" eb="1">
      <t>ダイ</t>
    </rPh>
    <rPh sb="1" eb="2">
      <t>ハチ</t>
    </rPh>
    <phoneticPr fontId="2"/>
  </si>
  <si>
    <r>
      <t>y</t>
    </r>
    <r>
      <rPr>
        <vertAlign val="subscript"/>
        <sz val="10"/>
        <rFont val="Arial"/>
        <family val="2"/>
      </rPr>
      <t>3</t>
    </r>
    <r>
      <rPr>
        <sz val="11"/>
        <color theme="1"/>
        <rFont val="游ゴシック"/>
        <family val="2"/>
        <charset val="128"/>
        <scheme val="minor"/>
      </rPr>
      <t/>
    </r>
  </si>
  <si>
    <r>
      <t>y</t>
    </r>
    <r>
      <rPr>
        <vertAlign val="subscript"/>
        <sz val="10"/>
        <rFont val="Arial"/>
        <family val="2"/>
      </rPr>
      <t>6</t>
    </r>
    <r>
      <rPr>
        <sz val="11"/>
        <color theme="1"/>
        <rFont val="游ゴシック"/>
        <family val="2"/>
        <charset val="128"/>
        <scheme val="minor"/>
      </rPr>
      <t/>
    </r>
  </si>
  <si>
    <t>第九</t>
    <rPh sb="0" eb="1">
      <t>ダイ</t>
    </rPh>
    <rPh sb="1" eb="2">
      <t>キュウ</t>
    </rPh>
    <phoneticPr fontId="2"/>
  </si>
  <si>
    <t>平均</t>
    <rPh sb="0" eb="2">
      <t>ヘイキン</t>
    </rPh>
    <phoneticPr fontId="2"/>
  </si>
  <si>
    <t>標準偏差</t>
    <rPh sb="0" eb="4">
      <t>ヒョウジュンヘンサ</t>
    </rPh>
    <phoneticPr fontId="2"/>
  </si>
  <si>
    <r>
      <t>y</t>
    </r>
    <r>
      <rPr>
        <vertAlign val="subscript"/>
        <sz val="10"/>
        <rFont val="Arial"/>
        <family val="2"/>
      </rPr>
      <t>5</t>
    </r>
    <phoneticPr fontId="3"/>
  </si>
  <si>
    <r>
      <t>y</t>
    </r>
    <r>
      <rPr>
        <vertAlign val="subscript"/>
        <sz val="10"/>
        <rFont val="Arial"/>
        <family val="2"/>
      </rPr>
      <t>8</t>
    </r>
    <phoneticPr fontId="2"/>
  </si>
  <si>
    <r>
      <t>x</t>
    </r>
    <r>
      <rPr>
        <vertAlign val="subscript"/>
        <sz val="10"/>
        <rFont val="Arial"/>
        <family val="2"/>
      </rPr>
      <t>0</t>
    </r>
    <phoneticPr fontId="2"/>
  </si>
  <si>
    <r>
      <t>y</t>
    </r>
    <r>
      <rPr>
        <vertAlign val="subscript"/>
        <sz val="10"/>
        <rFont val="Arial"/>
        <family val="2"/>
      </rPr>
      <t>0</t>
    </r>
    <phoneticPr fontId="2"/>
  </si>
  <si>
    <r>
      <t>y</t>
    </r>
    <r>
      <rPr>
        <vertAlign val="subscript"/>
        <sz val="10"/>
        <rFont val="Arial"/>
        <family val="2"/>
      </rPr>
      <t>6</t>
    </r>
    <phoneticPr fontId="2"/>
  </si>
  <si>
    <r>
      <t>y</t>
    </r>
    <r>
      <rPr>
        <vertAlign val="subscript"/>
        <sz val="10"/>
        <rFont val="Arial"/>
        <family val="2"/>
      </rPr>
      <t>7</t>
    </r>
    <phoneticPr fontId="2"/>
  </si>
  <si>
    <r>
      <t>y</t>
    </r>
    <r>
      <rPr>
        <vertAlign val="subscript"/>
        <sz val="10"/>
        <rFont val="Arial"/>
        <family val="2"/>
      </rPr>
      <t>4</t>
    </r>
    <r>
      <rPr>
        <sz val="11"/>
        <color theme="1"/>
        <rFont val="游ゴシック"/>
        <family val="2"/>
        <charset val="128"/>
        <scheme val="minor"/>
      </rPr>
      <t/>
    </r>
  </si>
  <si>
    <r>
      <t>y</t>
    </r>
    <r>
      <rPr>
        <vertAlign val="subscript"/>
        <sz val="10"/>
        <rFont val="Arial"/>
        <family val="2"/>
      </rPr>
      <t>5</t>
    </r>
    <r>
      <rPr>
        <sz val="11"/>
        <color theme="1"/>
        <rFont val="游ゴシック"/>
        <family val="2"/>
        <charset val="128"/>
        <scheme val="minor"/>
      </rPr>
      <t/>
    </r>
  </si>
  <si>
    <r>
      <t>y</t>
    </r>
    <r>
      <rPr>
        <vertAlign val="subscript"/>
        <sz val="10"/>
        <rFont val="Arial"/>
        <family val="2"/>
      </rPr>
      <t>7</t>
    </r>
    <r>
      <rPr>
        <sz val="11"/>
        <color theme="1"/>
        <rFont val="游ゴシック"/>
        <family val="2"/>
        <charset val="128"/>
        <scheme val="minor"/>
      </rPr>
      <t/>
    </r>
  </si>
  <si>
    <r>
      <t>y</t>
    </r>
    <r>
      <rPr>
        <vertAlign val="subscript"/>
        <sz val="10"/>
        <rFont val="Arial"/>
        <family val="2"/>
      </rPr>
      <t>8</t>
    </r>
    <r>
      <rPr>
        <sz val="11"/>
        <color theme="1"/>
        <rFont val="游ゴシック"/>
        <family val="2"/>
        <charset val="128"/>
        <scheme val="minor"/>
      </rPr>
      <t/>
    </r>
  </si>
  <si>
    <t>STEP 1</t>
    <phoneticPr fontId="2"/>
  </si>
  <si>
    <t>STEP 2</t>
    <phoneticPr fontId="2"/>
  </si>
  <si>
    <t>＜データの収集＞</t>
    <rPh sb="5" eb="7">
      <t>シュウシュウ</t>
    </rPh>
    <phoneticPr fontId="2"/>
  </si>
  <si>
    <t>＜データの編集＞</t>
    <rPh sb="5" eb="7">
      <t>ヘンシュウ</t>
    </rPh>
    <phoneticPr fontId="2"/>
  </si>
  <si>
    <t>STEP 3</t>
    <phoneticPr fontId="2"/>
  </si>
  <si>
    <t>＜計算と実データへのフィッティング＞</t>
    <rPh sb="1" eb="3">
      <t>ケイサン</t>
    </rPh>
    <rPh sb="2" eb="3">
      <t>セッケイ</t>
    </rPh>
    <rPh sb="4" eb="5">
      <t>ジツ</t>
    </rPh>
    <phoneticPr fontId="2"/>
  </si>
  <si>
    <t>https://www.mhlw.go.jp/stf/newpage_18656.html</t>
    <phoneticPr fontId="2"/>
  </si>
  <si>
    <t>フィッティング対象データ</t>
    <rPh sb="7" eb="9">
      <t>タイショウ</t>
    </rPh>
    <phoneticPr fontId="2"/>
  </si>
  <si>
    <t>（千人）</t>
    <rPh sb="1" eb="3">
      <t>センニン</t>
    </rPh>
    <phoneticPr fontId="2"/>
  </si>
  <si>
    <t>週別 （月～日曜日） 集計</t>
    <rPh sb="0" eb="1">
      <t>シュウ</t>
    </rPh>
    <rPh sb="1" eb="2">
      <t>ベツ</t>
    </rPh>
    <rPh sb="4" eb="5">
      <t>ゲツ</t>
    </rPh>
    <rPh sb="6" eb="9">
      <t>ニチヨウビ</t>
    </rPh>
    <rPh sb="11" eb="13">
      <t>シュウケイ</t>
    </rPh>
    <phoneticPr fontId="2"/>
  </si>
  <si>
    <t>感染者数</t>
    <rPh sb="0" eb="4">
      <t>カンセンシャスウ</t>
    </rPh>
    <phoneticPr fontId="2"/>
  </si>
  <si>
    <t>多い</t>
    <rPh sb="0" eb="1">
      <t>オオ</t>
    </rPh>
    <phoneticPr fontId="2"/>
  </si>
  <si>
    <t>少ない</t>
    <rPh sb="0" eb="1">
      <t>スク</t>
    </rPh>
    <phoneticPr fontId="2"/>
  </si>
  <si>
    <t>↓</t>
    <phoneticPr fontId="2"/>
  </si>
  <si>
    <t>拡大</t>
    <rPh sb="0" eb="2">
      <t>カクダイ</t>
    </rPh>
    <phoneticPr fontId="2"/>
  </si>
  <si>
    <t>収束</t>
    <rPh sb="0" eb="2">
      <t>シュウソク</t>
    </rPh>
    <phoneticPr fontId="2"/>
  </si>
  <si>
    <t>↑</t>
    <phoneticPr fontId="2"/>
  </si>
  <si>
    <t>週（目安）</t>
    <rPh sb="0" eb="1">
      <t>シュウ</t>
    </rPh>
    <rPh sb="2" eb="4">
      <t>メヤス</t>
    </rPh>
    <phoneticPr fontId="2"/>
  </si>
  <si>
    <t>感染者数対前週変化率</t>
    <rPh sb="0" eb="4">
      <t>カンセンシャスウ</t>
    </rPh>
    <rPh sb="4" eb="5">
      <t>タイ</t>
    </rPh>
    <rPh sb="5" eb="6">
      <t>マエ</t>
    </rPh>
    <rPh sb="6" eb="7">
      <t>シュウ</t>
    </rPh>
    <rPh sb="7" eb="10">
      <t>ヘンカリツ</t>
    </rPh>
    <phoneticPr fontId="2"/>
  </si>
  <si>
    <t>死亡者数の対前週変化率</t>
    <rPh sb="0" eb="4">
      <t>シボウシャスウ</t>
    </rPh>
    <rPh sb="5" eb="6">
      <t>タイ</t>
    </rPh>
    <rPh sb="6" eb="8">
      <t>マエシュウ</t>
    </rPh>
    <rPh sb="8" eb="11">
      <t>ヘンカリツ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</si>
</sst>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[Red]\-#,##0.0"/>
    <numFmt numFmtId="177" formatCode="#,##0.000;[Red]\-#,##0.000"/>
    <numFmt numFmtId="178" formatCode="0.0"/>
    <numFmt numFmtId="179" formatCode="0.000_ "/>
    <numFmt numFmtId="180" formatCode="0.0000"/>
    <numFmt numFmtId="181" formatCode="0.0%"/>
    <numFmt numFmtId="182" formatCode="yyyy/m/d;@"/>
    <numFmt numFmtId="183" formatCode="0.000"/>
    <numFmt numFmtId="184" formatCode="0.000%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</font>
    <font>
      <sz val="10"/>
      <color theme="1"/>
      <name val="Arial"/>
      <family val="2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vertAlign val="subscript"/>
      <sz val="10"/>
      <name val="ＭＳ Ｐゴシック"/>
      <family val="3"/>
      <charset val="128"/>
    </font>
    <font>
      <vertAlign val="subscript"/>
      <sz val="10"/>
      <name val="Arial"/>
      <family val="2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Arial"/>
      <family val="2"/>
    </font>
    <font>
      <sz val="9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7C8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5" fillId="0" borderId="0" xfId="0" applyFont="1">
      <alignment vertical="center"/>
    </xf>
    <xf numFmtId="176" fontId="5" fillId="0" borderId="0" xfId="1" applyNumberFormat="1" applyFont="1">
      <alignment vertical="center"/>
    </xf>
    <xf numFmtId="177" fontId="5" fillId="0" borderId="0" xfId="1" applyNumberFormat="1" applyFont="1">
      <alignment vertical="center"/>
    </xf>
    <xf numFmtId="0" fontId="6" fillId="0" borderId="0" xfId="0" applyFont="1" applyFill="1">
      <alignment vertical="center"/>
    </xf>
    <xf numFmtId="177" fontId="6" fillId="0" borderId="0" xfId="1" applyNumberFormat="1" applyFont="1" applyFill="1">
      <alignment vertical="center"/>
    </xf>
    <xf numFmtId="177" fontId="7" fillId="0" borderId="0" xfId="1" applyNumberFormat="1" applyFont="1">
      <alignment vertical="center"/>
    </xf>
    <xf numFmtId="177" fontId="6" fillId="0" borderId="0" xfId="1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6" fillId="2" borderId="0" xfId="1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178" fontId="6" fillId="0" borderId="0" xfId="0" applyNumberFormat="1" applyFont="1" applyFill="1" applyBorder="1" applyAlignment="1">
      <alignment horizontal="center" vertical="center"/>
    </xf>
    <xf numFmtId="177" fontId="12" fillId="0" borderId="0" xfId="1" applyNumberFormat="1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56" fontId="5" fillId="0" borderId="0" xfId="0" quotePrefix="1" applyNumberFormat="1" applyFont="1" applyAlignment="1">
      <alignment horizontal="center" vertical="center"/>
    </xf>
    <xf numFmtId="38" fontId="5" fillId="0" borderId="1" xfId="1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>
      <alignment vertical="center"/>
    </xf>
    <xf numFmtId="177" fontId="6" fillId="0" borderId="1" xfId="1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>
      <alignment vertical="center"/>
    </xf>
    <xf numFmtId="177" fontId="6" fillId="0" borderId="1" xfId="1" applyNumberFormat="1" applyFont="1" applyFill="1" applyBorder="1">
      <alignment vertical="center"/>
    </xf>
    <xf numFmtId="177" fontId="5" fillId="0" borderId="1" xfId="1" applyNumberFormat="1" applyFont="1" applyBorder="1">
      <alignment vertical="center"/>
    </xf>
    <xf numFmtId="38" fontId="5" fillId="0" borderId="1" xfId="1" quotePrefix="1" applyFont="1" applyBorder="1" applyAlignment="1">
      <alignment horizontal="center" vertical="center"/>
    </xf>
    <xf numFmtId="38" fontId="5" fillId="0" borderId="0" xfId="1" quotePrefix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NumberFormat="1" applyFont="1" applyFill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38" fontId="6" fillId="0" borderId="0" xfId="1" applyFont="1" applyFill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12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5" fillId="0" borderId="1" xfId="1" quotePrefix="1" applyFont="1" applyBorder="1" applyAlignment="1">
      <alignment horizontal="right" vertical="center"/>
    </xf>
    <xf numFmtId="182" fontId="11" fillId="0" borderId="0" xfId="0" applyNumberFormat="1" applyFont="1" applyBorder="1" applyAlignment="1">
      <alignment horizontal="left" vertical="center"/>
    </xf>
    <xf numFmtId="182" fontId="6" fillId="0" borderId="0" xfId="1" applyNumberFormat="1" applyFont="1" applyFill="1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182" fontId="11" fillId="0" borderId="0" xfId="0" applyNumberFormat="1" applyFont="1" applyAlignment="1">
      <alignment horizontal="left" vertical="center"/>
    </xf>
    <xf numFmtId="38" fontId="5" fillId="0" borderId="2" xfId="1" quotePrefix="1" applyFont="1" applyBorder="1" applyAlignment="1">
      <alignment horizontal="right" vertical="center"/>
    </xf>
    <xf numFmtId="182" fontId="5" fillId="0" borderId="1" xfId="0" quotePrefix="1" applyNumberFormat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177" fontId="6" fillId="0" borderId="1" xfId="0" applyNumberFormat="1" applyFont="1" applyFill="1" applyBorder="1">
      <alignment vertical="center"/>
    </xf>
    <xf numFmtId="40" fontId="5" fillId="0" borderId="1" xfId="1" applyNumberFormat="1" applyFont="1" applyBorder="1" applyAlignment="1">
      <alignment horizontal="center" vertical="center"/>
    </xf>
    <xf numFmtId="10" fontId="6" fillId="0" borderId="1" xfId="2" applyNumberFormat="1" applyFont="1" applyFill="1" applyBorder="1" applyAlignment="1">
      <alignment horizontal="right" vertical="center"/>
    </xf>
    <xf numFmtId="10" fontId="5" fillId="0" borderId="1" xfId="2" quotePrefix="1" applyNumberFormat="1" applyFont="1" applyBorder="1" applyAlignment="1">
      <alignment horizontal="right" vertical="center"/>
    </xf>
    <xf numFmtId="38" fontId="11" fillId="0" borderId="0" xfId="1" applyFont="1" applyAlignment="1">
      <alignment horizontal="left" vertical="center"/>
    </xf>
    <xf numFmtId="38" fontId="5" fillId="3" borderId="1" xfId="1" quotePrefix="1" applyFont="1" applyFill="1" applyBorder="1" applyAlignment="1">
      <alignment horizontal="right" vertical="center"/>
    </xf>
    <xf numFmtId="181" fontId="5" fillId="0" borderId="2" xfId="2" quotePrefix="1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38" fontId="11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0" fontId="5" fillId="0" borderId="2" xfId="2" quotePrefix="1" applyNumberFormat="1" applyFont="1" applyBorder="1" applyAlignment="1">
      <alignment horizontal="right" vertical="center"/>
    </xf>
    <xf numFmtId="183" fontId="5" fillId="0" borderId="1" xfId="0" applyNumberFormat="1" applyFont="1" applyBorder="1">
      <alignment vertical="center"/>
    </xf>
    <xf numFmtId="177" fontId="5" fillId="0" borderId="1" xfId="1" applyNumberFormat="1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 vertical="center"/>
    </xf>
    <xf numFmtId="182" fontId="5" fillId="0" borderId="1" xfId="0" quotePrefix="1" applyNumberFormat="1" applyFont="1" applyFill="1" applyBorder="1" applyAlignment="1">
      <alignment horizontal="right" vertical="center"/>
    </xf>
    <xf numFmtId="56" fontId="11" fillId="0" borderId="1" xfId="0" quotePrefix="1" applyNumberFormat="1" applyFont="1" applyBorder="1" applyAlignment="1">
      <alignment horizontal="center" vertical="center"/>
    </xf>
    <xf numFmtId="177" fontId="5" fillId="0" borderId="0" xfId="1" applyNumberFormat="1" applyFont="1" applyFill="1" applyBorder="1">
      <alignment vertical="center"/>
    </xf>
    <xf numFmtId="38" fontId="11" fillId="0" borderId="3" xfId="1" applyFont="1" applyBorder="1" applyAlignment="1">
      <alignment horizontal="center" vertical="center" wrapText="1"/>
    </xf>
    <xf numFmtId="177" fontId="7" fillId="0" borderId="0" xfId="1" applyNumberFormat="1" applyFont="1" applyBorder="1">
      <alignment vertical="center"/>
    </xf>
    <xf numFmtId="177" fontId="5" fillId="0" borderId="7" xfId="1" applyNumberFormat="1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177" fontId="5" fillId="0" borderId="7" xfId="1" applyNumberFormat="1" applyFont="1" applyBorder="1">
      <alignment vertical="center"/>
    </xf>
    <xf numFmtId="14" fontId="5" fillId="0" borderId="1" xfId="0" quotePrefix="1" applyNumberFormat="1" applyFont="1" applyBorder="1" applyAlignment="1">
      <alignment horizontal="center" vertical="center"/>
    </xf>
    <xf numFmtId="14" fontId="5" fillId="0" borderId="0" xfId="0" applyNumberFormat="1" applyFont="1">
      <alignment vertical="center"/>
    </xf>
    <xf numFmtId="14" fontId="6" fillId="0" borderId="0" xfId="1" applyNumberFormat="1" applyFont="1" applyFill="1">
      <alignment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>
      <alignment vertical="center"/>
    </xf>
    <xf numFmtId="14" fontId="6" fillId="0" borderId="1" xfId="0" applyNumberFormat="1" applyFont="1" applyFill="1" applyBorder="1">
      <alignment vertical="center"/>
    </xf>
    <xf numFmtId="9" fontId="5" fillId="0" borderId="1" xfId="2" applyFont="1" applyBorder="1" applyAlignment="1">
      <alignment horizontal="right" vertical="center"/>
    </xf>
    <xf numFmtId="182" fontId="11" fillId="0" borderId="1" xfId="0" applyNumberFormat="1" applyFont="1" applyBorder="1" applyAlignment="1">
      <alignment horizontal="right" vertical="center"/>
    </xf>
    <xf numFmtId="40" fontId="6" fillId="0" borderId="0" xfId="1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183" fontId="6" fillId="0" borderId="1" xfId="0" applyNumberFormat="1" applyFont="1" applyFill="1" applyBorder="1" applyAlignment="1">
      <alignment horizontal="center" vertical="center"/>
    </xf>
    <xf numFmtId="183" fontId="5" fillId="0" borderId="1" xfId="0" applyNumberFormat="1" applyFont="1" applyFill="1" applyBorder="1">
      <alignment vertical="center"/>
    </xf>
    <xf numFmtId="56" fontId="11" fillId="0" borderId="0" xfId="0" quotePrefix="1" applyNumberFormat="1" applyFont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177" fontId="5" fillId="0" borderId="6" xfId="1" applyNumberFormat="1" applyFont="1" applyBorder="1">
      <alignment vertical="center"/>
    </xf>
    <xf numFmtId="182" fontId="17" fillId="0" borderId="0" xfId="1" applyNumberFormat="1" applyFont="1" applyFill="1" applyAlignment="1">
      <alignment horizontal="center" vertical="center"/>
    </xf>
    <xf numFmtId="38" fontId="10" fillId="0" borderId="0" xfId="1" applyFont="1" applyFill="1" applyAlignment="1">
      <alignment horizontal="left" vertical="center"/>
    </xf>
    <xf numFmtId="182" fontId="16" fillId="0" borderId="0" xfId="4" applyNumberFormat="1" applyAlignment="1">
      <alignment horizontal="left" vertical="center"/>
    </xf>
    <xf numFmtId="177" fontId="11" fillId="0" borderId="0" xfId="1" applyNumberFormat="1" applyFont="1" applyAlignment="1">
      <alignment horizontal="center" vertical="center"/>
    </xf>
    <xf numFmtId="176" fontId="10" fillId="2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/>
    </xf>
    <xf numFmtId="184" fontId="5" fillId="0" borderId="1" xfId="2" quotePrefix="1" applyNumberFormat="1" applyFont="1" applyBorder="1" applyAlignment="1">
      <alignment horizontal="right" vertical="center"/>
    </xf>
    <xf numFmtId="184" fontId="6" fillId="0" borderId="1" xfId="2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38" fontId="11" fillId="0" borderId="2" xfId="1" applyFont="1" applyBorder="1" applyAlignment="1">
      <alignment horizontal="center" vertical="center"/>
    </xf>
    <xf numFmtId="38" fontId="11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</cellXfs>
  <cellStyles count="5">
    <cellStyle name="パーセント" xfId="2" builtinId="5"/>
    <cellStyle name="ハイパーリンク" xfId="4" builtinId="8"/>
    <cellStyle name="桁区切り" xfId="1" builtinId="6"/>
    <cellStyle name="標準" xfId="0" builtinId="0"/>
    <cellStyle name="標準 2" xfId="3" xr:uid="{911B0DE2-E5FA-4D2B-A181-F91EA8A40754}"/>
  </cellStyles>
  <dxfs count="0"/>
  <tableStyles count="0" defaultTableStyle="TableStyleMedium2" defaultPivotStyle="PivotStyleLight16"/>
  <colors>
    <mruColors>
      <color rgb="FFFF7C80"/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955433918010986E-2"/>
          <c:y val="1.1254182772364263E-2"/>
          <c:w val="0.90463683752165425"/>
          <c:h val="0.88036842511902524"/>
        </c:manualLayout>
      </c:layou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合成波のつくり方!$Y$16:$Y$109</c:f>
              <c:numCache>
                <c:formatCode>m/d/yyyy</c:formatCode>
                <c:ptCount val="94"/>
                <c:pt idx="0">
                  <c:v>43843</c:v>
                </c:pt>
                <c:pt idx="1">
                  <c:v>43850</c:v>
                </c:pt>
                <c:pt idx="2">
                  <c:v>43857</c:v>
                </c:pt>
                <c:pt idx="3">
                  <c:v>43864</c:v>
                </c:pt>
                <c:pt idx="4">
                  <c:v>43871</c:v>
                </c:pt>
                <c:pt idx="5">
                  <c:v>43878</c:v>
                </c:pt>
                <c:pt idx="6">
                  <c:v>43885</c:v>
                </c:pt>
                <c:pt idx="7">
                  <c:v>43892</c:v>
                </c:pt>
                <c:pt idx="8">
                  <c:v>43899</c:v>
                </c:pt>
                <c:pt idx="9">
                  <c:v>43906</c:v>
                </c:pt>
                <c:pt idx="10">
                  <c:v>43913</c:v>
                </c:pt>
                <c:pt idx="11">
                  <c:v>43920</c:v>
                </c:pt>
                <c:pt idx="12">
                  <c:v>43927</c:v>
                </c:pt>
                <c:pt idx="13">
                  <c:v>43934</c:v>
                </c:pt>
                <c:pt idx="14">
                  <c:v>43941</c:v>
                </c:pt>
                <c:pt idx="15">
                  <c:v>43948</c:v>
                </c:pt>
                <c:pt idx="16">
                  <c:v>43955</c:v>
                </c:pt>
                <c:pt idx="17">
                  <c:v>43962</c:v>
                </c:pt>
                <c:pt idx="18">
                  <c:v>43969</c:v>
                </c:pt>
                <c:pt idx="19">
                  <c:v>43976</c:v>
                </c:pt>
                <c:pt idx="20">
                  <c:v>43983</c:v>
                </c:pt>
                <c:pt idx="21">
                  <c:v>43990</c:v>
                </c:pt>
                <c:pt idx="22">
                  <c:v>43997</c:v>
                </c:pt>
                <c:pt idx="23">
                  <c:v>44004</c:v>
                </c:pt>
                <c:pt idx="24">
                  <c:v>44011</c:v>
                </c:pt>
                <c:pt idx="25">
                  <c:v>44018</c:v>
                </c:pt>
                <c:pt idx="26">
                  <c:v>44025</c:v>
                </c:pt>
                <c:pt idx="27">
                  <c:v>44032</c:v>
                </c:pt>
                <c:pt idx="28">
                  <c:v>44039</c:v>
                </c:pt>
                <c:pt idx="29">
                  <c:v>44046</c:v>
                </c:pt>
                <c:pt idx="30">
                  <c:v>44053</c:v>
                </c:pt>
                <c:pt idx="31">
                  <c:v>44060</c:v>
                </c:pt>
                <c:pt idx="32">
                  <c:v>44067</c:v>
                </c:pt>
                <c:pt idx="33">
                  <c:v>44074</c:v>
                </c:pt>
                <c:pt idx="34">
                  <c:v>44081</c:v>
                </c:pt>
                <c:pt idx="35">
                  <c:v>44088</c:v>
                </c:pt>
                <c:pt idx="36">
                  <c:v>44095</c:v>
                </c:pt>
                <c:pt idx="37">
                  <c:v>44102</c:v>
                </c:pt>
                <c:pt idx="38">
                  <c:v>44109</c:v>
                </c:pt>
                <c:pt idx="39">
                  <c:v>44116</c:v>
                </c:pt>
                <c:pt idx="40">
                  <c:v>44123</c:v>
                </c:pt>
                <c:pt idx="41">
                  <c:v>44130</c:v>
                </c:pt>
                <c:pt idx="42">
                  <c:v>44137</c:v>
                </c:pt>
                <c:pt idx="43">
                  <c:v>44144</c:v>
                </c:pt>
                <c:pt idx="44">
                  <c:v>44151</c:v>
                </c:pt>
                <c:pt idx="45">
                  <c:v>44158</c:v>
                </c:pt>
                <c:pt idx="46">
                  <c:v>44165</c:v>
                </c:pt>
                <c:pt idx="47">
                  <c:v>44172</c:v>
                </c:pt>
                <c:pt idx="48">
                  <c:v>44179</c:v>
                </c:pt>
                <c:pt idx="49">
                  <c:v>44186</c:v>
                </c:pt>
                <c:pt idx="50">
                  <c:v>44193</c:v>
                </c:pt>
                <c:pt idx="51">
                  <c:v>44200</c:v>
                </c:pt>
                <c:pt idx="52">
                  <c:v>44207</c:v>
                </c:pt>
                <c:pt idx="53">
                  <c:v>44214</c:v>
                </c:pt>
                <c:pt idx="54">
                  <c:v>44221</c:v>
                </c:pt>
                <c:pt idx="55">
                  <c:v>44228</c:v>
                </c:pt>
                <c:pt idx="56">
                  <c:v>44235</c:v>
                </c:pt>
                <c:pt idx="57">
                  <c:v>44242</c:v>
                </c:pt>
                <c:pt idx="58">
                  <c:v>44249</c:v>
                </c:pt>
                <c:pt idx="59">
                  <c:v>44256</c:v>
                </c:pt>
                <c:pt idx="60">
                  <c:v>44263</c:v>
                </c:pt>
                <c:pt idx="61">
                  <c:v>44270</c:v>
                </c:pt>
                <c:pt idx="62">
                  <c:v>44277</c:v>
                </c:pt>
                <c:pt idx="63">
                  <c:v>44284</c:v>
                </c:pt>
                <c:pt idx="64">
                  <c:v>44291</c:v>
                </c:pt>
                <c:pt idx="65">
                  <c:v>44298</c:v>
                </c:pt>
                <c:pt idx="66">
                  <c:v>44305</c:v>
                </c:pt>
                <c:pt idx="67">
                  <c:v>44312</c:v>
                </c:pt>
                <c:pt idx="68">
                  <c:v>44319</c:v>
                </c:pt>
                <c:pt idx="69">
                  <c:v>44326</c:v>
                </c:pt>
                <c:pt idx="70">
                  <c:v>44333</c:v>
                </c:pt>
                <c:pt idx="71">
                  <c:v>44340</c:v>
                </c:pt>
                <c:pt idx="72">
                  <c:v>44347</c:v>
                </c:pt>
                <c:pt idx="73">
                  <c:v>44354</c:v>
                </c:pt>
                <c:pt idx="74">
                  <c:v>44361</c:v>
                </c:pt>
                <c:pt idx="75">
                  <c:v>44368</c:v>
                </c:pt>
                <c:pt idx="76">
                  <c:v>44375</c:v>
                </c:pt>
                <c:pt idx="77">
                  <c:v>44382</c:v>
                </c:pt>
                <c:pt idx="78">
                  <c:v>44389</c:v>
                </c:pt>
                <c:pt idx="79">
                  <c:v>44396</c:v>
                </c:pt>
                <c:pt idx="80">
                  <c:v>44403</c:v>
                </c:pt>
                <c:pt idx="81">
                  <c:v>44410</c:v>
                </c:pt>
                <c:pt idx="82">
                  <c:v>44417</c:v>
                </c:pt>
                <c:pt idx="83">
                  <c:v>44424</c:v>
                </c:pt>
                <c:pt idx="84">
                  <c:v>44431</c:v>
                </c:pt>
                <c:pt idx="85">
                  <c:v>44438</c:v>
                </c:pt>
                <c:pt idx="86">
                  <c:v>44445</c:v>
                </c:pt>
                <c:pt idx="87">
                  <c:v>44452</c:v>
                </c:pt>
                <c:pt idx="88">
                  <c:v>44459</c:v>
                </c:pt>
                <c:pt idx="89">
                  <c:v>44466</c:v>
                </c:pt>
                <c:pt idx="90">
                  <c:v>44473</c:v>
                </c:pt>
                <c:pt idx="91">
                  <c:v>44480</c:v>
                </c:pt>
                <c:pt idx="92">
                  <c:v>44487</c:v>
                </c:pt>
                <c:pt idx="93">
                  <c:v>44494</c:v>
                </c:pt>
              </c:numCache>
            </c:numRef>
          </c:cat>
          <c:val>
            <c:numRef>
              <c:f>合成波のつくり方!$Z$16:$Z$109</c:f>
              <c:numCache>
                <c:formatCode>General</c:formatCode>
                <c:ptCount val="94"/>
                <c:pt idx="0">
                  <c:v>1E-3</c:v>
                </c:pt>
                <c:pt idx="1">
                  <c:v>3.0000000000000001E-3</c:v>
                </c:pt>
                <c:pt idx="2">
                  <c:v>1.0999999999999999E-2</c:v>
                </c:pt>
                <c:pt idx="3">
                  <c:v>6.0000000000000001E-3</c:v>
                </c:pt>
                <c:pt idx="4">
                  <c:v>2.5999999999999999E-2</c:v>
                </c:pt>
                <c:pt idx="5">
                  <c:v>7.8E-2</c:v>
                </c:pt>
                <c:pt idx="6">
                  <c:v>0.107</c:v>
                </c:pt>
                <c:pt idx="7">
                  <c:v>0.20599999999999999</c:v>
                </c:pt>
                <c:pt idx="8">
                  <c:v>0.371</c:v>
                </c:pt>
                <c:pt idx="9">
                  <c:v>0.26300000000000001</c:v>
                </c:pt>
                <c:pt idx="10">
                  <c:v>0.76300000000000001</c:v>
                </c:pt>
                <c:pt idx="11">
                  <c:v>1.734</c:v>
                </c:pt>
                <c:pt idx="12">
                  <c:v>3.5539999999999998</c:v>
                </c:pt>
                <c:pt idx="13">
                  <c:v>3.4849999999999999</c:v>
                </c:pt>
                <c:pt idx="14">
                  <c:v>2.6240000000000001</c:v>
                </c:pt>
                <c:pt idx="15">
                  <c:v>1.663</c:v>
                </c:pt>
                <c:pt idx="16">
                  <c:v>0.85199999999999998</c:v>
                </c:pt>
                <c:pt idx="17">
                  <c:v>0.53800000000000003</c:v>
                </c:pt>
                <c:pt idx="18">
                  <c:v>0.26500000000000001</c:v>
                </c:pt>
                <c:pt idx="19">
                  <c:v>0.30099999999999999</c:v>
                </c:pt>
                <c:pt idx="20">
                  <c:v>0.28999999999999998</c:v>
                </c:pt>
                <c:pt idx="21">
                  <c:v>0.28799999999999998</c:v>
                </c:pt>
                <c:pt idx="22">
                  <c:v>0.435</c:v>
                </c:pt>
                <c:pt idx="23">
                  <c:v>0.41399999999999998</c:v>
                </c:pt>
                <c:pt idx="24">
                  <c:v>0.38100000000000001</c:v>
                </c:pt>
                <c:pt idx="25">
                  <c:v>0.39600000000000002</c:v>
                </c:pt>
                <c:pt idx="26">
                  <c:v>3.14</c:v>
                </c:pt>
                <c:pt idx="27">
                  <c:v>4.74</c:v>
                </c:pt>
                <c:pt idx="28">
                  <c:v>7.3070000000000004</c:v>
                </c:pt>
                <c:pt idx="29">
                  <c:v>10.093999999999999</c:v>
                </c:pt>
                <c:pt idx="30">
                  <c:v>7.931</c:v>
                </c:pt>
                <c:pt idx="31">
                  <c:v>7.0330000000000004</c:v>
                </c:pt>
                <c:pt idx="32">
                  <c:v>5.5170000000000003</c:v>
                </c:pt>
                <c:pt idx="33">
                  <c:v>4.1550000000000002</c:v>
                </c:pt>
                <c:pt idx="34">
                  <c:v>3.7989999999999999</c:v>
                </c:pt>
                <c:pt idx="35">
                  <c:v>3.4390000000000001</c:v>
                </c:pt>
                <c:pt idx="36">
                  <c:v>3.0329999999999999</c:v>
                </c:pt>
                <c:pt idx="37">
                  <c:v>3.649</c:v>
                </c:pt>
                <c:pt idx="38">
                  <c:v>3.573</c:v>
                </c:pt>
                <c:pt idx="39">
                  <c:v>3.7440000000000002</c:v>
                </c:pt>
                <c:pt idx="40">
                  <c:v>3.8780000000000001</c:v>
                </c:pt>
                <c:pt idx="41">
                  <c:v>4.6120000000000001</c:v>
                </c:pt>
                <c:pt idx="42">
                  <c:v>5.94</c:v>
                </c:pt>
                <c:pt idx="43">
                  <c:v>9.5909999999999993</c:v>
                </c:pt>
                <c:pt idx="44">
                  <c:v>13.502000000000001</c:v>
                </c:pt>
                <c:pt idx="45">
                  <c:v>14.474</c:v>
                </c:pt>
                <c:pt idx="46">
                  <c:v>15.445</c:v>
                </c:pt>
                <c:pt idx="47">
                  <c:v>17.189</c:v>
                </c:pt>
                <c:pt idx="48">
                  <c:v>18.593</c:v>
                </c:pt>
                <c:pt idx="49">
                  <c:v>21.431999999999999</c:v>
                </c:pt>
                <c:pt idx="50">
                  <c:v>23.641999999999999</c:v>
                </c:pt>
                <c:pt idx="51">
                  <c:v>39.820999999999998</c:v>
                </c:pt>
                <c:pt idx="52">
                  <c:v>41.521000000000001</c:v>
                </c:pt>
                <c:pt idx="53">
                  <c:v>38.365000000000002</c:v>
                </c:pt>
                <c:pt idx="54">
                  <c:v>26.081</c:v>
                </c:pt>
                <c:pt idx="55">
                  <c:v>16.693000000000001</c:v>
                </c:pt>
                <c:pt idx="56">
                  <c:v>11.037000000000001</c:v>
                </c:pt>
                <c:pt idx="57">
                  <c:v>10.035</c:v>
                </c:pt>
                <c:pt idx="58">
                  <c:v>7.2329999999999997</c:v>
                </c:pt>
                <c:pt idx="59">
                  <c:v>7.2160000000000002</c:v>
                </c:pt>
                <c:pt idx="60">
                  <c:v>7.9169999999999998</c:v>
                </c:pt>
                <c:pt idx="61">
                  <c:v>8.7650000000000006</c:v>
                </c:pt>
                <c:pt idx="62">
                  <c:v>11.211</c:v>
                </c:pt>
                <c:pt idx="63">
                  <c:v>16.018000000000001</c:v>
                </c:pt>
                <c:pt idx="64">
                  <c:v>20.536000000000001</c:v>
                </c:pt>
                <c:pt idx="65">
                  <c:v>26.425999999999998</c:v>
                </c:pt>
                <c:pt idx="66">
                  <c:v>32.311999999999998</c:v>
                </c:pt>
                <c:pt idx="67">
                  <c:v>35.084000000000003</c:v>
                </c:pt>
                <c:pt idx="68">
                  <c:v>35.802</c:v>
                </c:pt>
                <c:pt idx="69">
                  <c:v>44.960999999999999</c:v>
                </c:pt>
                <c:pt idx="70">
                  <c:v>36.286000000000001</c:v>
                </c:pt>
                <c:pt idx="71" formatCode="0.000">
                  <c:v>27.4</c:v>
                </c:pt>
                <c:pt idx="72" formatCode="0.000">
                  <c:v>18.649000000000001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98-4DF7-B6F0-6D683F128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844040"/>
        <c:axId val="992847400"/>
      </c:lineChart>
      <c:dateAx>
        <c:axId val="992844040"/>
        <c:scaling>
          <c:orientation val="minMax"/>
          <c:max val="44605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92847400"/>
        <c:crosses val="autoZero"/>
        <c:auto val="1"/>
        <c:lblOffset val="100"/>
        <c:baseTimeUnit val="days"/>
        <c:majorUnit val="30"/>
        <c:majorTimeUnit val="days"/>
      </c:dateAx>
      <c:valAx>
        <c:axId val="992847400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9284404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356638493406093E-2"/>
          <c:y val="8.8726213703079981E-2"/>
          <c:w val="0.91273304337881511"/>
          <c:h val="0.86890232767412745"/>
        </c:manualLayout>
      </c:layout>
      <c:lineChart>
        <c:grouping val="standard"/>
        <c:varyColors val="0"/>
        <c:ser>
          <c:idx val="0"/>
          <c:order val="0"/>
          <c:tx>
            <c:strRef>
              <c:f>合成波のつくり方!$CE$46</c:f>
              <c:strCache>
                <c:ptCount val="1"/>
                <c:pt idx="0">
                  <c:v>y1</c:v>
                </c:pt>
              </c:strCache>
            </c:strRef>
          </c:tx>
          <c:spPr>
            <a:ln w="952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合成波のつくり方!$CD$47:$CD$424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合成波のつくり方!$CE$47:$CE$424</c:f>
              <c:numCache>
                <c:formatCode>#,##0.000;[Red]\-#,##0.000</c:formatCode>
                <c:ptCount val="378"/>
                <c:pt idx="0">
                  <c:v>1.9204502484307905E-3</c:v>
                </c:pt>
                <c:pt idx="1">
                  <c:v>2.3870533688628336E-3</c:v>
                </c:pt>
                <c:pt idx="2">
                  <c:v>2.9669831698501022E-3</c:v>
                </c:pt>
                <c:pt idx="3">
                  <c:v>3.6877412132828944E-3</c:v>
                </c:pt>
                <c:pt idx="4">
                  <c:v>4.5834905995590066E-3</c:v>
                </c:pt>
                <c:pt idx="5">
                  <c:v>5.6966627910328563E-3</c:v>
                </c:pt>
                <c:pt idx="6">
                  <c:v>7.0799483284733136E-3</c:v>
                </c:pt>
                <c:pt idx="7">
                  <c:v>8.798761142594938E-3</c:v>
                </c:pt>
                <c:pt idx="8">
                  <c:v>1.0934286014419484E-2</c:v>
                </c:pt>
                <c:pt idx="9">
                  <c:v>1.3587242363303692E-2</c:v>
                </c:pt>
                <c:pt idx="10">
                  <c:v>1.6882525294253256E-2</c:v>
                </c:pt>
                <c:pt idx="11">
                  <c:v>2.0974916859744973E-2</c:v>
                </c:pt>
                <c:pt idx="12">
                  <c:v>2.6056096512809618E-2</c:v>
                </c:pt>
                <c:pt idx="13">
                  <c:v>3.236321872824964E-2</c:v>
                </c:pt>
                <c:pt idx="14">
                  <c:v>4.0189365460778143E-2</c:v>
                </c:pt>
                <c:pt idx="15">
                  <c:v>4.989621713344139E-2</c:v>
                </c:pt>
                <c:pt idx="16">
                  <c:v>6.1929310556664952E-2</c:v>
                </c:pt>
                <c:pt idx="17">
                  <c:v>7.6836252819694612E-2</c:v>
                </c:pt>
                <c:pt idx="18">
                  <c:v>9.5288216314934615E-2</c:v>
                </c:pt>
                <c:pt idx="19">
                  <c:v>0.11810491982825728</c:v>
                </c:pt>
                <c:pt idx="20">
                  <c:v>0.1462830559624605</c:v>
                </c:pt>
                <c:pt idx="21">
                  <c:v>0.18102768554269041</c:v>
                </c:pt>
                <c:pt idx="22">
                  <c:v>0.22378538525651814</c:v>
                </c:pt>
                <c:pt idx="23">
                  <c:v>0.27627677049517907</c:v>
                </c:pt>
                <c:pt idx="24">
                  <c:v>0.34052424960414968</c:v>
                </c:pt>
                <c:pt idx="25">
                  <c:v>0.41886830193761709</c:v>
                </c:pt>
                <c:pt idx="26">
                  <c:v>0.51396202708004324</c:v>
                </c:pt>
                <c:pt idx="27">
                  <c:v>0.62872910539962967</c:v>
                </c:pt>
                <c:pt idx="28">
                  <c:v>0.76626483463537154</c:v>
                </c:pt>
                <c:pt idx="29">
                  <c:v>0.92965432646931767</c:v>
                </c:pt>
                <c:pt idx="30">
                  <c:v>1.1216780281541783</c:v>
                </c:pt>
                <c:pt idx="31">
                  <c:v>1.3443757696198264</c:v>
                </c:pt>
                <c:pt idx="32">
                  <c:v>1.598451716759701</c:v>
                </c:pt>
                <c:pt idx="33">
                  <c:v>1.8825306953131589</c:v>
                </c:pt>
                <c:pt idx="34">
                  <c:v>2.1923276683536495</c:v>
                </c:pt>
                <c:pt idx="35">
                  <c:v>2.5198678316664922</c:v>
                </c:pt>
                <c:pt idx="36">
                  <c:v>2.8529829604202179</c:v>
                </c:pt>
                <c:pt idx="37">
                  <c:v>3.1753773188393657</c:v>
                </c:pt>
                <c:pt idx="38">
                  <c:v>3.4675489701158271</c:v>
                </c:pt>
                <c:pt idx="39">
                  <c:v>3.7087118509827532</c:v>
                </c:pt>
                <c:pt idx="40">
                  <c:v>3.8795724667330864</c:v>
                </c:pt>
                <c:pt idx="41">
                  <c:v>3.9654438722158623</c:v>
                </c:pt>
                <c:pt idx="42">
                  <c:v>3.9588981690831466</c:v>
                </c:pt>
                <c:pt idx="43">
                  <c:v>3.8611577723293133</c:v>
                </c:pt>
                <c:pt idx="44">
                  <c:v>3.6817777009395418</c:v>
                </c:pt>
                <c:pt idx="45">
                  <c:v>3.4367398294385376</c:v>
                </c:pt>
                <c:pt idx="46">
                  <c:v>3.1455849223272221</c:v>
                </c:pt>
                <c:pt idx="47">
                  <c:v>2.8284130169908823</c:v>
                </c:pt>
                <c:pt idx="48">
                  <c:v>2.5034451904386072</c:v>
                </c:pt>
                <c:pt idx="49">
                  <c:v>2.1855019207627207</c:v>
                </c:pt>
                <c:pt idx="50">
                  <c:v>1.8854103302041079</c:v>
                </c:pt>
                <c:pt idx="51">
                  <c:v>1.6101314512478551</c:v>
                </c:pt>
                <c:pt idx="52">
                  <c:v>1.363323729928789</c:v>
                </c:pt>
                <c:pt idx="53">
                  <c:v>1.146088197774833</c:v>
                </c:pt>
                <c:pt idx="54">
                  <c:v>0.95771620998442342</c:v>
                </c:pt>
                <c:pt idx="55">
                  <c:v>0.79633932636703497</c:v>
                </c:pt>
                <c:pt idx="56">
                  <c:v>0.65944175529311622</c:v>
                </c:pt>
                <c:pt idx="57">
                  <c:v>0.54423416534859181</c:v>
                </c:pt>
                <c:pt idx="58">
                  <c:v>0.44790728360605836</c:v>
                </c:pt>
                <c:pt idx="59">
                  <c:v>0.36779062434060872</c:v>
                </c:pt>
                <c:pt idx="60">
                  <c:v>0.3014413916982821</c:v>
                </c:pt>
                <c:pt idx="61">
                  <c:v>0.24668495253965636</c:v>
                </c:pt>
                <c:pt idx="62">
                  <c:v>0.20162362856039515</c:v>
                </c:pt>
                <c:pt idx="63">
                  <c:v>0.16462612813859359</c:v>
                </c:pt>
                <c:pt idx="64">
                  <c:v>0.13430623558059296</c:v>
                </c:pt>
                <c:pt idx="65">
                  <c:v>0.10949651296110086</c:v>
                </c:pt>
                <c:pt idx="66">
                  <c:v>8.9220674989779675E-2</c:v>
                </c:pt>
                <c:pt idx="67">
                  <c:v>7.2666829160609916E-2</c:v>
                </c:pt>
                <c:pt idx="68">
                  <c:v>5.9162782799097528E-2</c:v>
                </c:pt>
                <c:pt idx="69">
                  <c:v>4.8153974917617727E-2</c:v>
                </c:pt>
                <c:pt idx="70">
                  <c:v>3.9184189952456719E-2</c:v>
                </c:pt>
                <c:pt idx="71">
                  <c:v>3.1878974310379303E-2</c:v>
                </c:pt>
                <c:pt idx="72">
                  <c:v>2.5931548853467701E-2</c:v>
                </c:pt>
                <c:pt idx="73">
                  <c:v>2.1090951666899747E-2</c:v>
                </c:pt>
                <c:pt idx="74">
                  <c:v>1.7152128959291982E-2</c:v>
                </c:pt>
                <c:pt idx="75">
                  <c:v>1.394770002588429E-2</c:v>
                </c:pt>
                <c:pt idx="76">
                  <c:v>1.1341143416628544E-2</c:v>
                </c:pt>
                <c:pt idx="77">
                  <c:v>9.2211786108911883E-3</c:v>
                </c:pt>
                <c:pt idx="78">
                  <c:v>7.4971462616818018E-3</c:v>
                </c:pt>
                <c:pt idx="79">
                  <c:v>6.0952179388750159E-3</c:v>
                </c:pt>
                <c:pt idx="80">
                  <c:v>4.9552919562681251E-3</c:v>
                </c:pt>
                <c:pt idx="81">
                  <c:v>4.0284547271105314E-3</c:v>
                </c:pt>
                <c:pt idx="82">
                  <c:v>3.2749070109945456E-3</c:v>
                </c:pt>
                <c:pt idx="83">
                  <c:v>2.6622714948965846E-3</c:v>
                </c:pt>
                <c:pt idx="84">
                  <c:v>2.1642126255306464E-3</c:v>
                </c:pt>
                <c:pt idx="85">
                  <c:v>1.7593117679816283E-3</c:v>
                </c:pt>
                <c:pt idx="86">
                  <c:v>1.4301509082804325E-3</c:v>
                </c:pt>
                <c:pt idx="87">
                  <c:v>1.1625665345694216E-3</c:v>
                </c:pt>
                <c:pt idx="88">
                  <c:v>9.450422875443824E-4</c:v>
                </c:pt>
                <c:pt idx="89">
                  <c:v>7.6821470077027625E-4</c:v>
                </c:pt>
                <c:pt idx="90">
                  <c:v>6.2447105914737269E-4</c:v>
                </c:pt>
                <c:pt idx="91">
                  <c:v>5.0762226362253537E-4</c:v>
                </c:pt>
                <c:pt idx="92">
                  <c:v>4.1263674965795732E-4</c:v>
                </c:pt>
                <c:pt idx="93">
                  <c:v>3.3542408964127944E-4</c:v>
                </c:pt>
                <c:pt idx="94">
                  <c:v>2.7265901837024496E-4</c:v>
                </c:pt>
                <c:pt idx="95">
                  <c:v>2.2163834137656343E-4</c:v>
                </c:pt>
                <c:pt idx="96">
                  <c:v>1.801645886887178E-4</c:v>
                </c:pt>
                <c:pt idx="97">
                  <c:v>1.4645141972317033E-4</c:v>
                </c:pt>
                <c:pt idx="98">
                  <c:v>1.1904671600631505E-4</c:v>
                </c:pt>
                <c:pt idx="99">
                  <c:v>9.6770056431602565E-5</c:v>
                </c:pt>
                <c:pt idx="100">
                  <c:v>7.8661886713214137E-5</c:v>
                </c:pt>
                <c:pt idx="101">
                  <c:v>6.3942196732312263E-5</c:v>
                </c:pt>
                <c:pt idx="102">
                  <c:v>5.1976927910534764E-5</c:v>
                </c:pt>
                <c:pt idx="103">
                  <c:v>4.2250664984224224E-5</c:v>
                </c:pt>
                <c:pt idx="104">
                  <c:v>3.4344436772870592E-5</c:v>
                </c:pt>
                <c:pt idx="105">
                  <c:v>2.7917670290203354E-5</c:v>
                </c:pt>
                <c:pt idx="106">
                  <c:v>2.269352124558712E-5</c:v>
                </c:pt>
                <c:pt idx="107">
                  <c:v>1.8446949286967575E-5</c:v>
                </c:pt>
                <c:pt idx="108">
                  <c:v>1.4995024478928268E-5</c:v>
                </c:pt>
                <c:pt idx="109">
                  <c:v>1.2189047563232268E-5</c:v>
                </c:pt>
                <c:pt idx="110">
                  <c:v>9.9081446413979773E-6</c:v>
                </c:pt>
                <c:pt idx="111">
                  <c:v>8.054060406213522E-6</c:v>
                </c:pt>
                <c:pt idx="112">
                  <c:v>6.5469256617529197E-6</c:v>
                </c:pt>
                <c:pt idx="113">
                  <c:v>5.3218168296248676E-6</c:v>
                </c:pt>
                <c:pt idx="114">
                  <c:v>4.3259592482420813E-6</c:v>
                </c:pt>
                <c:pt idx="115">
                  <c:v>3.5164537998107879E-6</c:v>
                </c:pt>
                <c:pt idx="116">
                  <c:v>2.8584289400521509E-6</c:v>
                </c:pt>
                <c:pt idx="117">
                  <c:v>2.323538528764979E-6</c:v>
                </c:pt>
                <c:pt idx="118">
                  <c:v>1.8887407541421853E-6</c:v>
                </c:pt>
                <c:pt idx="119">
                  <c:v>1.5353055516340902E-6</c:v>
                </c:pt>
                <c:pt idx="120">
                  <c:v>1.2480077605162898E-6</c:v>
                </c:pt>
                <c:pt idx="121">
                  <c:v>1.0144712620405391E-6</c:v>
                </c:pt>
                <c:pt idx="122">
                  <c:v>8.2463584670101264E-7</c:v>
                </c:pt>
                <c:pt idx="123">
                  <c:v>6.7032384484794526E-7</c:v>
                </c:pt>
                <c:pt idx="124">
                  <c:v>5.4488785233192981E-7</c:v>
                </c:pt>
                <c:pt idx="125">
                  <c:v>4.4292437616757572E-7</c:v>
                </c:pt>
                <c:pt idx="126">
                  <c:v>3.6004106483401589E-7</c:v>
                </c:pt>
                <c:pt idx="127">
                  <c:v>2.9266749609705167E-7</c:v>
                </c:pt>
                <c:pt idx="128">
                  <c:v>2.3790137157212817E-7</c:v>
                </c:pt>
                <c:pt idx="129">
                  <c:v>1.9338349247286709E-7</c:v>
                </c:pt>
                <c:pt idx="130">
                  <c:v>1.5719613080702069E-7</c:v>
                </c:pt>
                <c:pt idx="131">
                  <c:v>1.2778041809712046E-7</c:v>
                </c:pt>
                <c:pt idx="132">
                  <c:v>1.0386919292995453E-7</c:v>
                </c:pt>
                <c:pt idx="133">
                  <c:v>8.4432414566945109E-8</c:v>
                </c:pt>
                <c:pt idx="134">
                  <c:v>6.863279116263648E-8</c:v>
                </c:pt>
                <c:pt idx="135">
                  <c:v>5.5789711159116498E-8</c:v>
                </c:pt>
                <c:pt idx="136">
                  <c:v>4.5349924105131507E-8</c:v>
                </c:pt>
                <c:pt idx="137">
                  <c:v>3.6863707897840671E-8</c:v>
                </c:pt>
                <c:pt idx="138">
                  <c:v>2.9965495787300044E-8</c:v>
                </c:pt>
                <c:pt idx="139">
                  <c:v>2.4358128599881809E-8</c:v>
                </c:pt>
                <c:pt idx="140">
                  <c:v>1.9800053802798623E-8</c:v>
                </c:pt>
                <c:pt idx="141">
                  <c:v>1.6094919974960105E-8</c:v>
                </c:pt>
                <c:pt idx="142">
                  <c:v>1.3083118437935557E-8</c:v>
                </c:pt>
                <c:pt idx="143">
                  <c:v>1.0634907679947621E-8</c:v>
                </c:pt>
                <c:pt idx="144">
                  <c:v>8.6448243888891951E-9</c:v>
                </c:pt>
                <c:pt idx="145">
                  <c:v>7.0271403345054065E-9</c:v>
                </c:pt>
                <c:pt idx="146">
                  <c:v>5.7121693926557375E-9</c:v>
                </c:pt>
                <c:pt idx="147">
                  <c:v>4.6432656267362112E-9</c:v>
                </c:pt>
                <c:pt idx="148">
                  <c:v>3.7743831104955051E-9</c:v>
                </c:pt>
                <c:pt idx="149">
                  <c:v>3.0680923750076988E-9</c:v>
                </c:pt>
                <c:pt idx="150">
                  <c:v>2.4939680328847485E-9</c:v>
                </c:pt>
                <c:pt idx="151">
                  <c:v>2.0272781222755089E-9</c:v>
                </c:pt>
                <c:pt idx="152">
                  <c:v>1.6479187105944571E-9</c:v>
                </c:pt>
                <c:pt idx="153">
                  <c:v>1.3395478631500034E-9</c:v>
                </c:pt>
                <c:pt idx="154">
                  <c:v>1.0888816700251077E-9</c:v>
                </c:pt>
                <c:pt idx="155">
                  <c:v>8.8512200566097808E-10</c:v>
                </c:pt>
                <c:pt idx="156">
                  <c:v>7.194913703375854E-10</c:v>
                </c:pt>
                <c:pt idx="157">
                  <c:v>5.8485477558748174E-10</c:v>
                </c:pt>
                <c:pt idx="158">
                  <c:v>4.7541238523262696E-10</c:v>
                </c:pt>
                <c:pt idx="159">
                  <c:v>3.86449671724072E-10</c:v>
                </c:pt>
                <c:pt idx="160">
                  <c:v>3.1413432509184245E-10</c:v>
                </c:pt>
                <c:pt idx="161">
                  <c:v>2.5535116580771945E-10</c:v>
                </c:pt>
                <c:pt idx="162">
                  <c:v>2.0756794998513642E-10</c:v>
                </c:pt>
                <c:pt idx="163">
                  <c:v>1.6872628611153526E-10</c:v>
                </c:pt>
                <c:pt idx="164">
                  <c:v>1.3715296425583145E-10</c:v>
                </c:pt>
                <c:pt idx="165">
                  <c:v>1.1148787801631359E-10</c:v>
                </c:pt>
                <c:pt idx="166">
                  <c:v>9.0625434251560555E-11</c:v>
                </c:pt>
                <c:pt idx="167">
                  <c:v>7.3666926659761427E-11</c:v>
                </c:pt>
                <c:pt idx="168">
                  <c:v>5.9881821569304319E-11</c:v>
                </c:pt>
                <c:pt idx="169">
                  <c:v>4.8676288221150804E-11</c:v>
                </c:pt>
                <c:pt idx="170">
                  <c:v>3.9567617899628535E-11</c:v>
                </c:pt>
                <c:pt idx="171">
                  <c:v>3.2163429946378125E-11</c:v>
                </c:pt>
                <c:pt idx="172">
                  <c:v>2.614476890015455E-11</c:v>
                </c:pt>
                <c:pt idx="173">
                  <c:v>2.1252364625973994E-11</c:v>
                </c:pt>
                <c:pt idx="174">
                  <c:v>1.7275463551434675E-11</c:v>
                </c:pt>
                <c:pt idx="175">
                  <c:v>1.4042749885449257E-11</c:v>
                </c:pt>
                <c:pt idx="176">
                  <c:v>1.1414965726282609E-11</c:v>
                </c:pt>
                <c:pt idx="177">
                  <c:v>9.2789121500493494E-12</c:v>
                </c:pt>
                <c:pt idx="178">
                  <c:v>7.5425728603013627E-12</c:v>
                </c:pt>
                <c:pt idx="179">
                  <c:v>6.1311503366965229E-12</c:v>
                </c:pt>
                <c:pt idx="180">
                  <c:v>4.9838437291105981E-12</c:v>
                </c:pt>
                <c:pt idx="181">
                  <c:v>4.0512296962493924E-12</c:v>
                </c:pt>
                <c:pt idx="182">
                  <c:v>3.2931333612864962E-12</c:v>
                </c:pt>
                <c:pt idx="183">
                  <c:v>2.6768976701710867E-12</c:v>
                </c:pt>
                <c:pt idx="184">
                  <c:v>2.1759766005248908E-12</c:v>
                </c:pt>
                <c:pt idx="185">
                  <c:v>1.7687916197891837E-12</c:v>
                </c:pt>
                <c:pt idx="186">
                  <c:v>1.4378021314575383E-12</c:v>
                </c:pt>
                <c:pt idx="187">
                  <c:v>1.1687498663467305E-12</c:v>
                </c:pt>
                <c:pt idx="188">
                  <c:v>9.5004466901211642E-13</c:v>
                </c:pt>
                <c:pt idx="189">
                  <c:v>7.7226522039282065E-13</c:v>
                </c:pt>
                <c:pt idx="190">
                  <c:v>6.2775318896164818E-13</c:v>
                </c:pt>
                <c:pt idx="191">
                  <c:v>5.1028332734066115E-13</c:v>
                </c:pt>
                <c:pt idx="192">
                  <c:v>4.1479530290010807E-13</c:v>
                </c:pt>
                <c:pt idx="193">
                  <c:v>3.3717571021702107E-13</c:v>
                </c:pt>
                <c:pt idx="194">
                  <c:v>2.7408087498939405E-13</c:v>
                </c:pt>
                <c:pt idx="195">
                  <c:v>2.2279281620434941E-13</c:v>
                </c:pt>
                <c:pt idx="196">
                  <c:v>1.8110216174034663E-13</c:v>
                </c:pt>
                <c:pt idx="197">
                  <c:v>1.4721297367570306E-13</c:v>
                </c:pt>
                <c:pt idx="198">
                  <c:v>1.1966538339567005E-13</c:v>
                </c:pt>
                <c:pt idx="199">
                  <c:v>9.727270379564464E-14</c:v>
                </c:pt>
                <c:pt idx="200">
                  <c:v>7.9070309518246071E-14</c:v>
                </c:pt>
                <c:pt idx="201">
                  <c:v>6.4274083101935638E-14</c:v>
                </c:pt>
                <c:pt idx="202">
                  <c:v>5.2246636996421908E-14</c:v>
                </c:pt>
                <c:pt idx="203">
                  <c:v>4.246985636662743E-14</c:v>
                </c:pt>
                <c:pt idx="204">
                  <c:v>3.4522579892089303E-14</c:v>
                </c:pt>
                <c:pt idx="205">
                  <c:v>2.8062457101743454E-14</c:v>
                </c:pt>
                <c:pt idx="206">
                  <c:v>2.2811200699622222E-14</c:v>
                </c:pt>
                <c:pt idx="207">
                  <c:v>1.8542598585428825E-14</c:v>
                </c:pt>
                <c:pt idx="208">
                  <c:v>1.5072769155287877E-14</c:v>
                </c:pt>
                <c:pt idx="209">
                  <c:v>1.2252240103343829E-14</c:v>
                </c:pt>
                <c:pt idx="210">
                  <c:v>9.9595094971199849E-15</c:v>
                </c:pt>
                <c:pt idx="211">
                  <c:v>8.0958117525098254E-15</c:v>
                </c:pt>
                <c:pt idx="212">
                  <c:v>6.5808630385893191E-15</c:v>
                </c:pt>
                <c:pt idx="213">
                  <c:v>5.3494028340326688E-15</c:v>
                </c:pt>
                <c:pt idx="214">
                  <c:v>4.3483826533017964E-15</c:v>
                </c:pt>
                <c:pt idx="215">
                  <c:v>3.5346808393717053E-15</c:v>
                </c:pt>
                <c:pt idx="216">
                  <c:v>2.8732449814954977E-15</c:v>
                </c:pt>
                <c:pt idx="217">
                  <c:v>2.3355819376202847E-15</c:v>
                </c:pt>
                <c:pt idx="218">
                  <c:v>1.8985304150775462E-15</c:v>
                </c:pt>
                <c:pt idx="219">
                  <c:v>1.5432632351349005E-15</c:v>
                </c:pt>
                <c:pt idx="220">
                  <c:v>1.2544763012510175E-15</c:v>
                </c:pt>
                <c:pt idx="221">
                  <c:v>1.0197293336433766E-15</c:v>
                </c:pt>
                <c:pt idx="222">
                  <c:v>8.2890997052378274E-16</c:v>
                </c:pt>
                <c:pt idx="223">
                  <c:v>6.7379815071008887E-16</c:v>
                </c:pt>
                <c:pt idx="224">
                  <c:v>5.4771201221461183E-16</c:v>
                </c:pt>
                <c:pt idx="225">
                  <c:v>4.4522005293133155E-16</c:v>
                </c:pt>
                <c:pt idx="226">
                  <c:v>3.6190715396343748E-16</c:v>
                </c:pt>
                <c:pt idx="227">
                  <c:v>2.9418438641198497E-16</c:v>
                </c:pt>
                <c:pt idx="228">
                  <c:v>2.3913440853766448E-16</c:v>
                </c:pt>
                <c:pt idx="229">
                  <c:v>1.9438579335945649E-16</c:v>
                </c:pt>
                <c:pt idx="230">
                  <c:v>1.5801087301091562E-16</c:v>
                </c:pt>
                <c:pt idx="231">
                  <c:v>1.2844269922289096E-16</c:v>
                </c:pt>
                <c:pt idx="232">
                  <c:v>1.0440754278044119E-16</c:v>
                </c:pt>
                <c:pt idx="233">
                  <c:v>8.487002418512629E-17</c:v>
                </c:pt>
                <c:pt idx="234">
                  <c:v>6.8988511877259258E-17</c:v>
                </c:pt>
                <c:pt idx="235">
                  <c:v>5.6078866675671845E-17</c:v>
                </c:pt>
                <c:pt idx="236">
                  <c:v>4.5584970628485377E-17</c:v>
                </c:pt>
                <c:pt idx="237">
                  <c:v>3.7054770725267682E-17</c:v>
                </c:pt>
                <c:pt idx="238">
                  <c:v>3.0120805488556189E-17</c:v>
                </c:pt>
                <c:pt idx="239">
                  <c:v>2.4484375574904667E-17</c:v>
                </c:pt>
                <c:pt idx="240">
                  <c:v>1.9902676491196449E-17</c:v>
                </c:pt>
                <c:pt idx="241">
                  <c:v>1.6178339133109222E-17</c:v>
                </c:pt>
                <c:pt idx="242">
                  <c:v>1.3150927576080942E-17</c:v>
                </c:pt>
                <c:pt idx="243">
                  <c:v>1.069002786308192E-17</c:v>
                </c:pt>
                <c:pt idx="244">
                  <c:v>8.6896300699971577E-18</c:v>
                </c:pt>
                <c:pt idx="245">
                  <c:v>7.0635616408608192E-18</c:v>
                </c:pt>
                <c:pt idx="246">
                  <c:v>5.7417752714824958E-18</c:v>
                </c:pt>
                <c:pt idx="247">
                  <c:v>4.6673314319927365E-18</c:v>
                </c:pt>
                <c:pt idx="248">
                  <c:v>3.7939455422891988E-18</c:v>
                </c:pt>
                <c:pt idx="249">
                  <c:v>3.0839941383186698E-18</c:v>
                </c:pt>
                <c:pt idx="250">
                  <c:v>2.506894139404314E-18</c:v>
                </c:pt>
                <c:pt idx="251">
                  <c:v>2.0377853991661237E-18</c:v>
                </c:pt>
                <c:pt idx="252">
                  <c:v>1.6564597873452159E-18</c:v>
                </c:pt>
                <c:pt idx="253">
                  <c:v>1.3464906698293965E-18</c:v>
                </c:pt>
                <c:pt idx="254">
                  <c:v>1.0945252868730033E-18</c:v>
                </c:pt>
                <c:pt idx="255">
                  <c:v>8.8970954678521306E-19</c:v>
                </c:pt>
                <c:pt idx="256">
                  <c:v>7.2322045651613699E-19</c:v>
                </c:pt>
                <c:pt idx="257">
                  <c:v>5.8788604732110384E-19</c:v>
                </c:pt>
                <c:pt idx="258">
                  <c:v>4.7787642277112452E-19</c:v>
                </c:pt>
                <c:pt idx="259">
                  <c:v>3.8845262016533778E-19</c:v>
                </c:pt>
                <c:pt idx="260">
                  <c:v>3.157624668701985E-19</c:v>
                </c:pt>
                <c:pt idx="261">
                  <c:v>2.5667463754399495E-19</c:v>
                </c:pt>
                <c:pt idx="262">
                  <c:v>2.0864376381193983E-19</c:v>
                </c:pt>
                <c:pt idx="263">
                  <c:v>1.6960078562554104E-19</c:v>
                </c:pt>
                <c:pt idx="264">
                  <c:v>1.3786382089391093E-19</c:v>
                </c:pt>
                <c:pt idx="265">
                  <c:v>1.120657138548424E-19</c:v>
                </c:pt>
                <c:pt idx="266">
                  <c:v>9.1095141135393419E-20</c:v>
                </c:pt>
                <c:pt idx="267">
                  <c:v>7.4048738485938555E-20</c:v>
                </c:pt>
                <c:pt idx="268">
                  <c:v>6.0192185917021543E-20</c:v>
                </c:pt>
                <c:pt idx="269">
                  <c:v>4.8928574875820379E-20</c:v>
                </c:pt>
                <c:pt idx="270">
                  <c:v>3.977269479262704E-20</c:v>
                </c:pt>
                <c:pt idx="271">
                  <c:v>3.2330131320648629E-20</c:v>
                </c:pt>
                <c:pt idx="272">
                  <c:v>2.6280275869166122E-20</c:v>
                </c:pt>
                <c:pt idx="273">
                  <c:v>2.1362514519647759E-20</c:v>
                </c:pt>
                <c:pt idx="274">
                  <c:v>1.7365001374951001E-20</c:v>
                </c:pt>
                <c:pt idx="275">
                  <c:v>1.411553272320595E-20</c:v>
                </c:pt>
                <c:pt idx="276">
                  <c:v>1.1474128896258737E-20</c:v>
                </c:pt>
                <c:pt idx="277">
                  <c:v>9.3270042661243486E-21</c:v>
                </c:pt>
                <c:pt idx="278">
                  <c:v>7.5816656207049238E-21</c:v>
                </c:pt>
                <c:pt idx="279">
                  <c:v>6.1629277680243126E-21</c:v>
                </c:pt>
                <c:pt idx="280">
                  <c:v>5.0096747303336888E-21</c:v>
                </c:pt>
                <c:pt idx="281">
                  <c:v>4.0722270077472228E-21</c:v>
                </c:pt>
                <c:pt idx="282">
                  <c:v>3.3102014991542819E-21</c:v>
                </c:pt>
                <c:pt idx="283">
                  <c:v>2.6907718907018803E-21</c:v>
                </c:pt>
                <c:pt idx="284">
                  <c:v>2.1872545733669604E-21</c:v>
                </c:pt>
                <c:pt idx="285">
                  <c:v>1.7779591741858022E-21</c:v>
                </c:pt>
                <c:pt idx="286">
                  <c:v>1.4452541846582337E-21</c:v>
                </c:pt>
                <c:pt idx="287">
                  <c:v>1.1748074357380347E-21</c:v>
                </c:pt>
                <c:pt idx="288">
                  <c:v>9.5496870081144425E-22</c:v>
                </c:pt>
                <c:pt idx="289">
                  <c:v>7.7626783061394666E-22</c:v>
                </c:pt>
                <c:pt idx="290">
                  <c:v>6.310068008868313E-22</c:v>
                </c:pt>
                <c:pt idx="291">
                  <c:v>5.1292809912079274E-22</c:v>
                </c:pt>
                <c:pt idx="292">
                  <c:v>4.1694516524688758E-22</c:v>
                </c:pt>
                <c:pt idx="293">
                  <c:v>3.3892327427711249E-22</c:v>
                </c:pt>
                <c:pt idx="294">
                  <c:v>2.755014218205431E-22</c:v>
                </c:pt>
                <c:pt idx="295">
                  <c:v>2.2394753971095584E-22</c:v>
                </c:pt>
                <c:pt idx="296">
                  <c:v>1.8204080476673043E-22</c:v>
                </c:pt>
                <c:pt idx="297">
                  <c:v>1.4797597081392572E-22</c:v>
                </c:pt>
                <c:pt idx="298">
                  <c:v>1.2028560281516423E-22</c:v>
                </c:pt>
                <c:pt idx="299">
                  <c:v>9.7776863128684623E-23</c:v>
                </c:pt>
                <c:pt idx="300">
                  <c:v>7.9480126794362063E-23</c:v>
                </c:pt>
                <c:pt idx="301">
                  <c:v>6.460721231089113E-23</c:v>
                </c:pt>
                <c:pt idx="302">
                  <c:v>5.251742858166467E-23</c:v>
                </c:pt>
                <c:pt idx="303">
                  <c:v>4.2689975409530354E-23</c:v>
                </c:pt>
                <c:pt idx="304">
                  <c:v>3.4701508616942642E-23</c:v>
                </c:pt>
                <c:pt idx="305">
                  <c:v>2.8207903348262721E-23</c:v>
                </c:pt>
                <c:pt idx="306">
                  <c:v>2.2929429959031985E-23</c:v>
                </c:pt>
                <c:pt idx="307">
                  <c:v>1.8638703903476549E-23</c:v>
                </c:pt>
                <c:pt idx="308">
                  <c:v>1.5150890528991512E-23</c:v>
                </c:pt>
                <c:pt idx="309">
                  <c:v>1.2315742822582658E-23</c:v>
                </c:pt>
                <c:pt idx="310">
                  <c:v>1.0011129113616029E-23</c:v>
                </c:pt>
                <c:pt idx="311">
                  <c:v>8.13777192113154E-24</c:v>
                </c:pt>
                <c:pt idx="312">
                  <c:v>6.6149713073111082E-24</c:v>
                </c:pt>
                <c:pt idx="313">
                  <c:v>5.3771285089622894E-24</c:v>
                </c:pt>
                <c:pt idx="314">
                  <c:v>4.3709200930227386E-24</c:v>
                </c:pt>
                <c:pt idx="315">
                  <c:v>3.5530009051758542E-24</c:v>
                </c:pt>
                <c:pt idx="316">
                  <c:v>2.8881368598642937E-24</c:v>
                </c:pt>
                <c:pt idx="317">
                  <c:v>2.3476871365710874E-24</c:v>
                </c:pt>
                <c:pt idx="318">
                  <c:v>1.908370398859952E-24</c:v>
                </c:pt>
                <c:pt idx="319">
                  <c:v>1.5512618877164502E-24</c:v>
                </c:pt>
                <c:pt idx="320">
                  <c:v>1.2609781862678127E-24</c:v>
                </c:pt>
                <c:pt idx="321">
                  <c:v>1.0250145374124638E-24</c:v>
                </c:pt>
                <c:pt idx="322">
                  <c:v>8.3320616752028727E-25</c:v>
                </c:pt>
                <c:pt idx="323">
                  <c:v>6.7729041126222313E-25</c:v>
                </c:pt>
                <c:pt idx="324">
                  <c:v>5.5055077490959906E-25</c:v>
                </c:pt>
                <c:pt idx="325">
                  <c:v>4.4752760516523519E-25</c:v>
                </c:pt>
                <c:pt idx="326">
                  <c:v>3.6378289980214267E-25</c:v>
                </c:pt>
                <c:pt idx="327">
                  <c:v>2.957091286907189E-25</c:v>
                </c:pt>
                <c:pt idx="328">
                  <c:v>2.4037382966209757E-25</c:v>
                </c:pt>
                <c:pt idx="329">
                  <c:v>1.9539328475332443E-25</c:v>
                </c:pt>
                <c:pt idx="330">
                  <c:v>1.5882983509628611E-25</c:v>
                </c:pt>
                <c:pt idx="331">
                  <c:v>1.2910841101095839E-25</c:v>
                </c:pt>
                <c:pt idx="332">
                  <c:v>1.0494868161053912E-25</c:v>
                </c:pt>
                <c:pt idx="333">
                  <c:v>8.5309901078834053E-26</c:v>
                </c:pt>
                <c:pt idx="334">
                  <c:v>6.9346075723828876E-26</c:v>
                </c:pt>
                <c:pt idx="335">
                  <c:v>5.6369520506783511E-26</c:v>
                </c:pt>
                <c:pt idx="336">
                  <c:v>4.5821235145578946E-26</c:v>
                </c:pt>
                <c:pt idx="337">
                  <c:v>3.7246823662687971E-26</c:v>
                </c:pt>
                <c:pt idx="338">
                  <c:v>3.0276920047041304E-26</c:v>
                </c:pt>
                <c:pt idx="339">
                  <c:v>2.4611276812127964E-26</c:v>
                </c:pt>
                <c:pt idx="340">
                  <c:v>2.0005831021850543E-26</c:v>
                </c:pt>
                <c:pt idx="341">
                  <c:v>1.6262190618148276E-26</c:v>
                </c:pt>
                <c:pt idx="342">
                  <c:v>1.321908814545847E-26</c:v>
                </c:pt>
                <c:pt idx="343">
                  <c:v>1.0745433718037318E-26</c:v>
                </c:pt>
                <c:pt idx="344">
                  <c:v>8.7346679678811332E-27</c:v>
                </c:pt>
                <c:pt idx="345">
                  <c:v>7.1001717111763169E-27</c:v>
                </c:pt>
                <c:pt idx="346">
                  <c:v>5.7715345922207442E-27</c:v>
                </c:pt>
                <c:pt idx="347">
                  <c:v>4.6915219665415607E-27</c:v>
                </c:pt>
                <c:pt idx="348">
                  <c:v>3.8136093634800414E-27</c:v>
                </c:pt>
                <c:pt idx="349">
                  <c:v>3.0999783185377972E-27</c:v>
                </c:pt>
                <c:pt idx="350">
                  <c:v>2.5198872405313993E-27</c:v>
                </c:pt>
                <c:pt idx="351">
                  <c:v>2.0483471342431998E-27</c:v>
                </c:pt>
                <c:pt idx="352">
                  <c:v>1.6650451317327697E-27</c:v>
                </c:pt>
                <c:pt idx="353">
                  <c:v>1.3534694605029934E-27</c:v>
                </c:pt>
                <c:pt idx="354">
                  <c:v>1.1001981541532597E-27</c:v>
                </c:pt>
                <c:pt idx="355">
                  <c:v>8.9432086480355618E-28</c:v>
                </c:pt>
                <c:pt idx="356">
                  <c:v>7.2696887029276507E-28</c:v>
                </c:pt>
                <c:pt idx="357">
                  <c:v>5.9093302993755407E-28</c:v>
                </c:pt>
                <c:pt idx="358">
                  <c:v>4.8035323126084827E-28</c:v>
                </c:pt>
                <c:pt idx="359">
                  <c:v>3.9046594976611982E-28</c:v>
                </c:pt>
                <c:pt idx="360">
                  <c:v>3.1739904721066612E-28</c:v>
                </c:pt>
                <c:pt idx="361">
                  <c:v>2.5800496875740617E-28</c:v>
                </c:pt>
                <c:pt idx="362">
                  <c:v>2.0972515352047717E-28</c:v>
                </c:pt>
                <c:pt idx="363">
                  <c:v>1.7047981762143917E-28</c:v>
                </c:pt>
                <c:pt idx="364">
                  <c:v>1.385783618625482E-28</c:v>
                </c:pt>
                <c:pt idx="365">
                  <c:v>1.1264654458483128E-28</c:v>
                </c:pt>
                <c:pt idx="366">
                  <c:v>9.1567282484465153E-29</c:v>
                </c:pt>
                <c:pt idx="367">
                  <c:v>7.443252922219581E-29</c:v>
                </c:pt>
                <c:pt idx="368">
                  <c:v>6.0504158866492045E-29</c:v>
                </c:pt>
                <c:pt idx="369">
                  <c:v>4.9182169118741563E-29</c:v>
                </c:pt>
                <c:pt idx="370">
                  <c:v>3.9978834588246875E-29</c:v>
                </c:pt>
                <c:pt idx="371">
                  <c:v>3.2497696699297211E-29</c:v>
                </c:pt>
                <c:pt idx="372">
                  <c:v>2.6416485163626781E-29</c:v>
                </c:pt>
                <c:pt idx="373">
                  <c:v>2.1473235314403219E-29</c:v>
                </c:pt>
                <c:pt idx="374">
                  <c:v>1.7455003268285979E-29</c:v>
                </c:pt>
                <c:pt idx="375">
                  <c:v>1.4188692790578761E-29</c:v>
                </c:pt>
                <c:pt idx="376">
                  <c:v>1.1533598705833444E-29</c:v>
                </c:pt>
                <c:pt idx="377">
                  <c:v>9.3753456411101011E-30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AF-4FD5-8AA2-B09CC8D03235}"/>
            </c:ext>
          </c:extLst>
        </c:ser>
        <c:ser>
          <c:idx val="1"/>
          <c:order val="1"/>
          <c:tx>
            <c:strRef>
              <c:f>合成波のつくり方!$CF$46</c:f>
              <c:strCache>
                <c:ptCount val="1"/>
                <c:pt idx="0">
                  <c:v>y2</c:v>
                </c:pt>
              </c:strCache>
            </c:strRef>
          </c:tx>
          <c:spPr>
            <a:ln w="952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合成波のつくり方!$CD$47:$CD$424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合成波のつくり方!$CF$47:$CF$424</c:f>
              <c:numCache>
                <c:formatCode>#,##0.000;[Red]\-#,##0.000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1E-3</c:v>
                </c:pt>
                <c:pt idx="39">
                  <c:v>1.2146000000000001E-3</c:v>
                </c:pt>
                <c:pt idx="40">
                  <c:v>1.4752494935537832E-3</c:v>
                </c:pt>
                <c:pt idx="41">
                  <c:v>1.7918281727350202E-3</c:v>
                </c:pt>
                <c:pt idx="42">
                  <c:v>2.1763345407906404E-3</c:v>
                </c:pt>
                <c:pt idx="43">
                  <c:v>2.6433399214830437E-3</c:v>
                </c:pt>
                <c:pt idx="44">
                  <c:v>3.2105395644468622E-3</c:v>
                </c:pt>
                <c:pt idx="45">
                  <c:v>3.899421522895229E-3</c:v>
                </c:pt>
                <c:pt idx="46">
                  <c:v>4.7360783406282907E-3</c:v>
                </c:pt>
                <c:pt idx="47">
                  <c:v>5.7521918453375996E-3</c:v>
                </c:pt>
                <c:pt idx="48">
                  <c:v>6.9862276804446817E-3</c:v>
                </c:pt>
                <c:pt idx="49">
                  <c:v>8.4848838235196938E-3</c:v>
                </c:pt>
                <c:pt idx="50">
                  <c:v>1.0304846473151108E-2</c:v>
                </c:pt>
                <c:pt idx="51">
                  <c:v>1.2514917608797143E-2</c:v>
                </c:pt>
                <c:pt idx="52">
                  <c:v>1.5198591542750762E-2</c:v>
                </c:pt>
                <c:pt idx="53">
                  <c:v>1.8457173220171968E-2</c:v>
                </c:pt>
                <c:pt idx="54">
                  <c:v>2.241354922788049E-2</c:v>
                </c:pt>
                <c:pt idx="55">
                  <c:v>2.7216743784059867E-2</c:v>
                </c:pt>
                <c:pt idx="56">
                  <c:v>3.3047416692408384E-2</c:v>
                </c:pt>
                <c:pt idx="57">
                  <c:v>4.0124488539541883E-2</c:v>
                </c:pt>
                <c:pt idx="58">
                  <c:v>4.871311026723342E-2</c:v>
                </c:pt>
                <c:pt idx="59">
                  <c:v>5.9134229268247268E-2</c:v>
                </c:pt>
                <c:pt idx="60">
                  <c:v>7.1776041339149846E-2</c:v>
                </c:pt>
                <c:pt idx="61">
                  <c:v>8.7107655221790772E-2</c:v>
                </c:pt>
                <c:pt idx="62">
                  <c:v>0.10569533064960457</c:v>
                </c:pt>
                <c:pt idx="63">
                  <c:v>0.12822167613979929</c:v>
                </c:pt>
                <c:pt idx="64">
                  <c:v>0.15550820032163659</c:v>
                </c:pt>
                <c:pt idx="65">
                  <c:v>0.18854158672125318</c:v>
                </c:pt>
                <c:pt idx="66">
                  <c:v>0.22850398630261992</c:v>
                </c:pt>
                <c:pt idx="67">
                  <c:v>0.27680746511946852</c:v>
                </c:pt>
                <c:pt idx="68">
                  <c:v>0.33513246419806447</c:v>
                </c:pt>
                <c:pt idx="69">
                  <c:v>0.4054696672935072</c:v>
                </c:pt>
                <c:pt idx="70">
                  <c:v>0.49016395199301865</c:v>
                </c:pt>
                <c:pt idx="71">
                  <c:v>0.59195802158684185</c:v>
                </c:pt>
                <c:pt idx="72">
                  <c:v>0.71403175961991194</c:v>
                </c:pt>
                <c:pt idx="73">
                  <c:v>0.86003118527296241</c:v>
                </c:pt>
                <c:pt idx="74">
                  <c:v>1.0340779974642849</c:v>
                </c:pt>
                <c:pt idx="75">
                  <c:v>1.2407470218823347</c:v>
                </c:pt>
                <c:pt idx="76">
                  <c:v>1.4849945097490038</c:v>
                </c:pt>
                <c:pt idx="77">
                  <c:v>1.7720155607487373</c:v>
                </c:pt>
                <c:pt idx="78">
                  <c:v>2.1070048266021053</c:v>
                </c:pt>
                <c:pt idx="79">
                  <c:v>2.4947927053010646</c:v>
                </c:pt>
                <c:pt idx="80">
                  <c:v>2.9393320302356187</c:v>
                </c:pt>
                <c:pt idx="81">
                  <c:v>3.4430213655099369</c:v>
                </c:pt>
                <c:pt idx="82">
                  <c:v>4.0058745726620089</c:v>
                </c:pt>
                <c:pt idx="83">
                  <c:v>4.6245856901937952</c:v>
                </c:pt>
                <c:pt idx="84">
                  <c:v>5.2915934345204665</c:v>
                </c:pt>
                <c:pt idx="85">
                  <c:v>5.9943139031299326</c:v>
                </c:pt>
                <c:pt idx="86">
                  <c:v>6.7147660058227574</c:v>
                </c:pt>
                <c:pt idx="87">
                  <c:v>7.4298335510195868</c:v>
                </c:pt>
                <c:pt idx="88">
                  <c:v>8.1123582491556832</c:v>
                </c:pt>
                <c:pt idx="89">
                  <c:v>8.733118229689687</c:v>
                </c:pt>
                <c:pt idx="90">
                  <c:v>9.263528872802393</c:v>
                </c:pt>
                <c:pt idx="91">
                  <c:v>9.6786649594033971</c:v>
                </c:pt>
                <c:pt idx="92">
                  <c:v>9.9600384360590724</c:v>
                </c:pt>
                <c:pt idx="93">
                  <c:v>10.097560714035549</c:v>
                </c:pt>
                <c:pt idx="94">
                  <c:v>10.090298774858406</c:v>
                </c:pt>
                <c:pt idx="95">
                  <c:v>9.9459408394864468</c:v>
                </c:pt>
                <c:pt idx="96">
                  <c:v>9.6792007769366517</c:v>
                </c:pt>
                <c:pt idx="97">
                  <c:v>9.309596601676855</c:v>
                </c:pt>
                <c:pt idx="98">
                  <c:v>8.859085272126606</c:v>
                </c:pt>
                <c:pt idx="99">
                  <c:v>8.3499463347779894</c:v>
                </c:pt>
                <c:pt idx="100">
                  <c:v>7.8031481131806988</c:v>
                </c:pt>
                <c:pt idx="101">
                  <c:v>7.2372709270389661</c:v>
                </c:pt>
                <c:pt idx="102">
                  <c:v>6.6679447884862135</c:v>
                </c:pt>
                <c:pt idx="103">
                  <c:v>6.1076959479299191</c:v>
                </c:pt>
                <c:pt idx="104">
                  <c:v>5.5660787176896767</c:v>
                </c:pt>
                <c:pt idx="105">
                  <c:v>5.0499796402504975</c:v>
                </c:pt>
                <c:pt idx="106">
                  <c:v>4.5640048746367734</c:v>
                </c:pt>
                <c:pt idx="107">
                  <c:v>4.1108880127768845</c:v>
                </c:pt>
                <c:pt idx="108">
                  <c:v>3.6918786911991481</c:v>
                </c:pt>
                <c:pt idx="109">
                  <c:v>3.3070902002198315</c:v>
                </c:pt>
                <c:pt idx="110">
                  <c:v>2.9557967581998534</c:v>
                </c:pt>
                <c:pt idx="111">
                  <c:v>2.6366790958032591</c:v>
                </c:pt>
                <c:pt idx="112">
                  <c:v>2.3480216178049385</c:v>
                </c:pt>
                <c:pt idx="113">
                  <c:v>2.087866721147809</c:v>
                </c:pt>
                <c:pt idx="114">
                  <c:v>1.8541326762869768</c:v>
                </c:pt>
                <c:pt idx="115">
                  <c:v>1.6447014256362613</c:v>
                </c:pt>
                <c:pt idx="116">
                  <c:v>1.4574821262069702</c:v>
                </c:pt>
                <c:pt idx="117">
                  <c:v>1.2904555246041245</c:v>
                </c:pt>
                <c:pt idx="118">
                  <c:v>1.141703459007823</c:v>
                </c:pt>
                <c:pt idx="119">
                  <c:v>1.0094270227759696</c:v>
                </c:pt>
                <c:pt idx="120">
                  <c:v>0.89195624169166932</c:v>
                </c:pt>
                <c:pt idx="121">
                  <c:v>0.78775352850532254</c:v>
                </c:pt>
                <c:pt idx="122">
                  <c:v>0.69541268566024816</c:v>
                </c:pt>
                <c:pt idx="123">
                  <c:v>0.6136548231351584</c:v>
                </c:pt>
                <c:pt idx="124">
                  <c:v>0.54132223267723178</c:v>
                </c:pt>
                <c:pt idx="125">
                  <c:v>0.47737100074039218</c:v>
                </c:pt>
                <c:pt idx="126">
                  <c:v>0.42086293894141141</c:v>
                </c:pt>
                <c:pt idx="127">
                  <c:v>0.37095725262253154</c:v>
                </c:pt>
                <c:pt idx="128">
                  <c:v>0.32690224633036635</c:v>
                </c:pt>
                <c:pt idx="129">
                  <c:v>0.28802727223833674</c:v>
                </c:pt>
                <c:pt idx="130">
                  <c:v>0.25373505760099269</c:v>
                </c:pt>
                <c:pt idx="131">
                  <c:v>0.22349449522916728</c:v>
                </c:pt>
                <c:pt idx="132">
                  <c:v>0.19683394269453983</c:v>
                </c:pt>
                <c:pt idx="133">
                  <c:v>0.17333504831262342</c:v>
                </c:pt>
                <c:pt idx="134">
                  <c:v>0.15262710239154087</c:v>
                </c:pt>
                <c:pt idx="135">
                  <c:v>0.13438189879460402</c:v>
                </c:pt>
                <c:pt idx="136">
                  <c:v>0.11830908301093226</c:v>
                </c:pt>
                <c:pt idx="137">
                  <c:v>0.104151957472326</c:v>
                </c:pt>
                <c:pt idx="138">
                  <c:v>9.1683711883938646E-2</c:v>
                </c:pt>
                <c:pt idx="139">
                  <c:v>8.0704045154581044E-2</c:v>
                </c:pt>
                <c:pt idx="140">
                  <c:v>7.1036145591844735E-2</c:v>
                </c:pt>
                <c:pt idx="141">
                  <c:v>6.2523996970476531E-2</c:v>
                </c:pt>
                <c:pt idx="142">
                  <c:v>5.502997959333078E-2</c:v>
                </c:pt>
                <c:pt idx="143">
                  <c:v>4.8432737324040735E-2</c:v>
                </c:pt>
                <c:pt idx="144">
                  <c:v>4.2625283619795763E-2</c:v>
                </c:pt>
                <c:pt idx="145">
                  <c:v>3.7513321716804583E-2</c:v>
                </c:pt>
                <c:pt idx="146">
                  <c:v>3.3013756239675118E-2</c:v>
                </c:pt>
                <c:pt idx="147">
                  <c:v>2.9053375564048068E-2</c:v>
                </c:pt>
                <c:pt idx="148">
                  <c:v>2.5567686223339981E-2</c:v>
                </c:pt>
                <c:pt idx="149">
                  <c:v>2.2499882493301183E-2</c:v>
                </c:pt>
                <c:pt idx="150">
                  <c:v>1.9799936000349364E-2</c:v>
                </c:pt>
                <c:pt idx="151">
                  <c:v>1.7423791776649957E-2</c:v>
                </c:pt>
                <c:pt idx="152">
                  <c:v>1.5332658627132841E-2</c:v>
                </c:pt>
                <c:pt idx="153">
                  <c:v>1.3492382984992328E-2</c:v>
                </c:pt>
                <c:pt idx="154">
                  <c:v>1.1872896618919262E-2</c:v>
                </c:pt>
                <c:pt idx="155">
                  <c:v>1.0447729624952298E-2</c:v>
                </c:pt>
                <c:pt idx="156">
                  <c:v>9.1935810967461555E-3</c:v>
                </c:pt>
                <c:pt idx="157">
                  <c:v>8.0899407288578928E-3</c:v>
                </c:pt>
                <c:pt idx="158">
                  <c:v>7.1187553769295987E-3</c:v>
                </c:pt>
                <c:pt idx="159">
                  <c:v>6.2641352847221075E-3</c:v>
                </c:pt>
                <c:pt idx="160">
                  <c:v>5.512095298753926E-3</c:v>
                </c:pt>
                <c:pt idx="161">
                  <c:v>4.8503269342605859E-3</c:v>
                </c:pt>
                <c:pt idx="162">
                  <c:v>4.267997638217471E-3</c:v>
                </c:pt>
                <c:pt idx="163">
                  <c:v>3.7555740226193125E-3</c:v>
                </c:pt>
                <c:pt idx="164">
                  <c:v>3.3046662198909886E-3</c:v>
                </c:pt>
                <c:pt idx="165">
                  <c:v>2.9078908474960891E-3</c:v>
                </c:pt>
                <c:pt idx="166">
                  <c:v>2.5587503652872877E-3</c:v>
                </c:pt>
                <c:pt idx="167">
                  <c:v>2.2515268712084415E-3</c:v>
                </c:pt>
                <c:pt idx="168">
                  <c:v>1.9811886124765162E-3</c:v>
                </c:pt>
                <c:pt idx="169">
                  <c:v>1.7433076938023764E-3</c:v>
                </c:pt>
                <c:pt idx="170">
                  <c:v>1.5339876446449476E-3</c:v>
                </c:pt>
                <c:pt idx="171">
                  <c:v>1.3497996666899986E-3</c:v>
                </c:pt>
                <c:pt idx="172">
                  <c:v>1.1877265231566899E-3</c:v>
                </c:pt>
                <c:pt idx="173">
                  <c:v>1.0451131553429961E-3</c:v>
                </c:pt>
                <c:pt idx="174">
                  <c:v>9.1962322096107621E-4</c:v>
                </c:pt>
                <c:pt idx="175">
                  <c:v>8.092008450021217E-4</c:v>
                </c:pt>
                <c:pt idx="176">
                  <c:v>7.1203695862766508E-4</c:v>
                </c:pt>
                <c:pt idx="177">
                  <c:v>6.2653967625652014E-4</c:v>
                </c:pt>
                <c:pt idx="178">
                  <c:v>5.5130822679366406E-4</c:v>
                </c:pt>
                <c:pt idx="179">
                  <c:v>4.8511001288144631E-4</c:v>
                </c:pt>
                <c:pt idx="180">
                  <c:v>4.268604230738232E-4</c:v>
                </c:pt>
                <c:pt idx="181">
                  <c:v>3.7560506676139789E-4</c:v>
                </c:pt>
                <c:pt idx="182">
                  <c:v>3.3050414123307343E-4</c:v>
                </c:pt>
                <c:pt idx="183">
                  <c:v>2.9081867508801108E-4</c:v>
                </c:pt>
                <c:pt idx="184">
                  <c:v>2.5589842287282834E-4</c:v>
                </c:pt>
                <c:pt idx="185">
                  <c:v>2.2517121281041445E-4</c:v>
                </c:pt>
                <c:pt idx="186">
                  <c:v>1.9813357324635801E-4</c:v>
                </c:pt>
                <c:pt idx="187">
                  <c:v>1.7434248435275871E-4</c:v>
                </c:pt>
                <c:pt idx="188">
                  <c:v>1.5340812003723938E-4</c:v>
                </c:pt>
                <c:pt idx="189">
                  <c:v>1.3498746120692095E-4</c:v>
                </c:pt>
                <c:pt idx="190">
                  <c:v>1.1877867579690473E-4</c:v>
                </c:pt>
                <c:pt idx="191">
                  <c:v>1.0451617352288588E-4</c:v>
                </c:pt>
                <c:pt idx="192">
                  <c:v>9.1966254362614813E-5</c:v>
                </c:pt>
                <c:pt idx="193">
                  <c:v>8.0923279491295963E-5</c:v>
                </c:pt>
                <c:pt idx="194">
                  <c:v>7.1206301950385494E-5</c:v>
                </c:pt>
                <c:pt idx="195">
                  <c:v>6.2656101857363369E-5</c:v>
                </c:pt>
                <c:pt idx="196">
                  <c:v>5.5132577588931307E-5</c:v>
                </c:pt>
                <c:pt idx="197">
                  <c:v>4.8512450200023642E-5</c:v>
                </c:pt>
                <c:pt idx="198">
                  <c:v>4.268724347134214E-5</c:v>
                </c:pt>
                <c:pt idx="199">
                  <c:v>3.7561506492748623E-5</c:v>
                </c:pt>
                <c:pt idx="200">
                  <c:v>3.3051249662627661E-5</c:v>
                </c:pt>
                <c:pt idx="201">
                  <c:v>2.9082568479270436E-5</c:v>
                </c:pt>
                <c:pt idx="202">
                  <c:v>2.5590432576642577E-5</c:v>
                </c:pt>
                <c:pt idx="203">
                  <c:v>2.2517620163936438E-5</c:v>
                </c:pt>
                <c:pt idx="204">
                  <c:v>1.9813780410385659E-5</c:v>
                </c:pt>
                <c:pt idx="205">
                  <c:v>1.7434608412936876E-5</c:v>
                </c:pt>
                <c:pt idx="206">
                  <c:v>1.5341119228850738E-5</c:v>
                </c:pt>
                <c:pt idx="207">
                  <c:v>1.3499009078345874E-5</c:v>
                </c:pt>
                <c:pt idx="208">
                  <c:v>1.1878093250584433E-5</c:v>
                </c:pt>
                <c:pt idx="209">
                  <c:v>1.045181150301685E-5</c:v>
                </c:pt>
                <c:pt idx="210">
                  <c:v>9.1967928499396589E-6</c:v>
                </c:pt>
                <c:pt idx="211">
                  <c:v>8.0924726091865388E-6</c:v>
                </c:pt>
                <c:pt idx="212">
                  <c:v>7.1207554321084827E-6</c:v>
                </c:pt>
                <c:pt idx="213">
                  <c:v>6.2657187954299367E-6</c:v>
                </c:pt>
                <c:pt idx="214">
                  <c:v>5.5133520965363289E-6</c:v>
                </c:pt>
                <c:pt idx="215">
                  <c:v>4.8513270771154729E-6</c:v>
                </c:pt>
                <c:pt idx="216">
                  <c:v>4.2687958133978248E-6</c:v>
                </c:pt>
                <c:pt idx="217">
                  <c:v>3.7562129629283578E-6</c:v>
                </c:pt>
                <c:pt idx="218">
                  <c:v>3.3051793552559627E-6</c:v>
                </c:pt>
                <c:pt idx="219">
                  <c:v>2.9083043636565585E-6</c:v>
                </c:pt>
                <c:pt idx="220">
                  <c:v>2.5590848027434564E-6</c:v>
                </c:pt>
                <c:pt idx="221">
                  <c:v>2.2517983676049809E-6</c:v>
                </c:pt>
                <c:pt idx="222">
                  <c:v>1.9814098683815841E-6</c:v>
                </c:pt>
                <c:pt idx="223">
                  <c:v>1.7434887238567096E-6</c:v>
                </c:pt>
                <c:pt idx="224">
                  <c:v>1.534136362122683E-6</c:v>
                </c:pt>
                <c:pt idx="225">
                  <c:v>1.349922338717796E-6</c:v>
                </c:pt>
                <c:pt idx="226">
                  <c:v>1.1878281254733037E-6</c:v>
                </c:pt>
                <c:pt idx="227">
                  <c:v>1.0451976489998247E-6</c:v>
                </c:pt>
                <c:pt idx="228">
                  <c:v>9.1969376834104967E-7</c:v>
                </c:pt>
                <c:pt idx="229">
                  <c:v>8.0925997864096424E-7</c:v>
                </c:pt>
                <c:pt idx="230">
                  <c:v>7.1208671330352378E-7</c:v>
                </c:pt>
                <c:pt idx="231">
                  <c:v>6.2658169247407019E-7</c:v>
                </c:pt>
                <c:pt idx="232">
                  <c:v>5.5134383197436782E-7</c:v>
                </c:pt>
                <c:pt idx="233">
                  <c:v>4.8514028516438722E-7</c:v>
                </c:pt>
                <c:pt idx="234">
                  <c:v>4.2688624153983596E-7</c:v>
                </c:pt>
                <c:pt idx="235">
                  <c:v>3.7562715104609508E-7</c:v>
                </c:pt>
                <c:pt idx="236">
                  <c:v>3.3052308283684148E-7</c:v>
                </c:pt>
                <c:pt idx="237">
                  <c:v>2.9083496218051677E-7</c:v>
                </c:pt>
                <c:pt idx="238">
                  <c:v>2.5591245999302706E-7</c:v>
                </c:pt>
                <c:pt idx="239">
                  <c:v>2.251833365549107E-7</c:v>
                </c:pt>
                <c:pt idx="240">
                  <c:v>1.9814406479940955E-7</c:v>
                </c:pt>
                <c:pt idx="241">
                  <c:v>1.7435157952487729E-7</c:v>
                </c:pt>
                <c:pt idx="242">
                  <c:v>1.5341601733431012E-7</c:v>
                </c:pt>
                <c:pt idx="243">
                  <c:v>1.3499432833880748E-7</c:v>
                </c:pt>
                <c:pt idx="244">
                  <c:v>1.187846549464655E-7</c:v>
                </c:pt>
                <c:pt idx="245">
                  <c:v>1.0452138562764625E-7</c:v>
                </c:pt>
                <c:pt idx="246">
                  <c:v>9.1970802607710438E-8</c:v>
                </c:pt>
                <c:pt idx="247">
                  <c:v>8.0927252170381731E-8</c:v>
                </c:pt>
                <c:pt idx="248">
                  <c:v>7.1209774818396763E-8</c:v>
                </c:pt>
                <c:pt idx="249">
                  <c:v>6.2659140073306371E-8</c:v>
                </c:pt>
                <c:pt idx="250">
                  <c:v>5.513523732670251E-8</c:v>
                </c:pt>
                <c:pt idx="251">
                  <c:v>4.8514779989397203E-8</c:v>
                </c:pt>
                <c:pt idx="252">
                  <c:v>4.2689285318774293E-8</c:v>
                </c:pt>
                <c:pt idx="253">
                  <c:v>3.7563296821792747E-8</c:v>
                </c:pt>
                <c:pt idx="254">
                  <c:v>3.3052820105960725E-8</c:v>
                </c:pt>
                <c:pt idx="255">
                  <c:v>2.9083946548154907E-8</c:v>
                </c:pt>
                <c:pt idx="256">
                  <c:v>2.5591642228739778E-8</c:v>
                </c:pt>
                <c:pt idx="257">
                  <c:v>2.2518682286476458E-8</c:v>
                </c:pt>
                <c:pt idx="258">
                  <c:v>1.9814713232573655E-8</c:v>
                </c:pt>
                <c:pt idx="259">
                  <c:v>1.7435427858970068E-8</c:v>
                </c:pt>
                <c:pt idx="260">
                  <c:v>1.5341839220905145E-8</c:v>
                </c:pt>
                <c:pt idx="261">
                  <c:v>1.3499641797265116E-8</c:v>
                </c:pt>
                <c:pt idx="262">
                  <c:v>1.1878649360685101E-8</c:v>
                </c:pt>
                <c:pt idx="263">
                  <c:v>1.0452300346353267E-8</c:v>
                </c:pt>
                <c:pt idx="264">
                  <c:v>9.1972226144958648E-9</c:v>
                </c:pt>
                <c:pt idx="265">
                  <c:v>8.0928504747461068E-9</c:v>
                </c:pt>
                <c:pt idx="266">
                  <c:v>7.1210876969625228E-9</c:v>
                </c:pt>
                <c:pt idx="267">
                  <c:v>6.2660109865957779E-9</c:v>
                </c:pt>
                <c:pt idx="268">
                  <c:v>5.5136090657545995E-9</c:v>
                </c:pt>
                <c:pt idx="269">
                  <c:v>4.8515530845560384E-9</c:v>
                </c:pt>
                <c:pt idx="270">
                  <c:v>4.2689946007229567E-9</c:v>
                </c:pt>
                <c:pt idx="271">
                  <c:v>3.7563878171246324E-9</c:v>
                </c:pt>
                <c:pt idx="272">
                  <c:v>3.3053331644467573E-9</c:v>
                </c:pt>
                <c:pt idx="273">
                  <c:v>2.9084396659381518E-9</c:v>
                </c:pt>
                <c:pt idx="274">
                  <c:v>2.5592038289444269E-9</c:v>
                </c:pt>
                <c:pt idx="275">
                  <c:v>2.2519030787465671E-9</c:v>
                </c:pt>
                <c:pt idx="276">
                  <c:v>1.9815019885124664E-9</c:v>
                </c:pt>
                <c:pt idx="277">
                  <c:v>1.7435697688464034E-9</c:v>
                </c:pt>
                <c:pt idx="278">
                  <c:v>1.5342076649211052E-9</c:v>
                </c:pt>
                <c:pt idx="279">
                  <c:v>1.3499850715225797E-9</c:v>
                </c:pt>
                <c:pt idx="280">
                  <c:v>1.1878833191895267E-9</c:v>
                </c:pt>
                <c:pt idx="281">
                  <c:v>1.0452462103276084E-9</c:v>
                </c:pt>
                <c:pt idx="282">
                  <c:v>9.1973649478387484E-10</c:v>
                </c:pt>
                <c:pt idx="283">
                  <c:v>8.0929757169057397E-10</c:v>
                </c:pt>
                <c:pt idx="284">
                  <c:v>7.1211979002516409E-10</c:v>
                </c:pt>
                <c:pt idx="285">
                  <c:v>6.2661079568786654E-10</c:v>
                </c:pt>
                <c:pt idx="286">
                  <c:v>5.5136943920428556E-10</c:v>
                </c:pt>
                <c:pt idx="287">
                  <c:v>4.851628165049894E-10</c:v>
                </c:pt>
                <c:pt idx="288">
                  <c:v>4.2690606657251023E-10</c:v>
                </c:pt>
                <c:pt idx="289">
                  <c:v>3.7564459492022148E-10</c:v>
                </c:pt>
                <c:pt idx="290">
                  <c:v>3.3053843161720739E-10</c:v>
                </c:pt>
                <c:pt idx="291">
                  <c:v>2.9084846754988512E-10</c:v>
                </c:pt>
                <c:pt idx="292">
                  <c:v>2.5592434338790972E-10</c:v>
                </c:pt>
                <c:pt idx="293">
                  <c:v>2.2519379280308517E-10</c:v>
                </c:pt>
                <c:pt idx="294">
                  <c:v>1.9815326531938038E-10</c:v>
                </c:pt>
                <c:pt idx="295">
                  <c:v>1.7435967514016943E-10</c:v>
                </c:pt>
                <c:pt idx="296">
                  <c:v>1.5342314074906721E-10</c:v>
                </c:pt>
                <c:pt idx="297">
                  <c:v>1.3500059631553671E-10</c:v>
                </c:pt>
                <c:pt idx="298">
                  <c:v>1.1879017022182804E-10</c:v>
                </c:pt>
                <c:pt idx="299">
                  <c:v>1.0452623859785116E-10</c:v>
                </c:pt>
                <c:pt idx="300">
                  <c:v>9.1975072811257373E-11</c:v>
                </c:pt>
                <c:pt idx="301">
                  <c:v>8.0931009592548214E-11</c:v>
                </c:pt>
                <c:pt idx="302">
                  <c:v>7.1213081038922241E-11</c:v>
                </c:pt>
                <c:pt idx="303">
                  <c:v>6.2662049276138719E-11</c:v>
                </c:pt>
                <c:pt idx="304">
                  <c:v>5.5137797188398816E-11</c:v>
                </c:pt>
                <c:pt idx="305">
                  <c:v>4.851703246077189E-11</c:v>
                </c:pt>
                <c:pt idx="306">
                  <c:v>4.2691267312630338E-11</c:v>
                </c:pt>
                <c:pt idx="307">
                  <c:v>3.7565040818026604E-11</c:v>
                </c:pt>
                <c:pt idx="308">
                  <c:v>3.305435468397277E-11</c:v>
                </c:pt>
                <c:pt idx="309">
                  <c:v>2.9085296855302335E-11</c:v>
                </c:pt>
                <c:pt idx="310">
                  <c:v>2.5592830392517959E-11</c:v>
                </c:pt>
                <c:pt idx="311">
                  <c:v>2.2519727777190444E-11</c:v>
                </c:pt>
                <c:pt idx="312">
                  <c:v>1.9815633182448554E-11</c:v>
                </c:pt>
                <c:pt idx="313">
                  <c:v>1.7436237342933817E-11</c:v>
                </c:pt>
                <c:pt idx="314">
                  <c:v>1.5342551503648181E-11</c:v>
                </c:pt>
                <c:pt idx="315">
                  <c:v>1.3500268550628011E-11</c:v>
                </c:pt>
                <c:pt idx="316">
                  <c:v>1.1879200854938432E-11</c:v>
                </c:pt>
                <c:pt idx="317">
                  <c:v>1.0452785618505687E-11</c:v>
                </c:pt>
                <c:pt idx="318">
                  <c:v>9.1976496163895336E-12</c:v>
                </c:pt>
                <c:pt idx="319">
                  <c:v>8.093226203367206E-12</c:v>
                </c:pt>
                <c:pt idx="320">
                  <c:v>7.1214183091028544E-12</c:v>
                </c:pt>
                <c:pt idx="321">
                  <c:v>6.2663018997449052E-12</c:v>
                </c:pt>
                <c:pt idx="322">
                  <c:v>5.5138650468762047E-12</c:v>
                </c:pt>
                <c:pt idx="323">
                  <c:v>4.8517783282035457E-12</c:v>
                </c:pt>
                <c:pt idx="324">
                  <c:v>4.2691927977746962E-12</c:v>
                </c:pt>
                <c:pt idx="325">
                  <c:v>3.7565622152650555E-12</c:v>
                </c:pt>
                <c:pt idx="326">
                  <c:v>3.3054866213849101E-12</c:v>
                </c:pt>
                <c:pt idx="327">
                  <c:v>2.9085746962355777E-12</c:v>
                </c:pt>
                <c:pt idx="328">
                  <c:v>2.5593226452199155E-12</c:v>
                </c:pt>
                <c:pt idx="329">
                  <c:v>2.2520076279330092E-12</c:v>
                </c:pt>
                <c:pt idx="330">
                  <c:v>1.9815939837599765E-12</c:v>
                </c:pt>
                <c:pt idx="331">
                  <c:v>1.7436507175945223E-12</c:v>
                </c:pt>
                <c:pt idx="332">
                  <c:v>1.5342788936001094E-12</c:v>
                </c:pt>
                <c:pt idx="333">
                  <c:v>1.3500477472886793E-12</c:v>
                </c:pt>
                <c:pt idx="334">
                  <c:v>1.1879384690501266E-12</c:v>
                </c:pt>
                <c:pt idx="335">
                  <c:v>1.0452947379700363E-12</c:v>
                </c:pt>
                <c:pt idx="336">
                  <c:v>9.1977919538334333E-13</c:v>
                </c:pt>
                <c:pt idx="337">
                  <c:v>8.0933514494003016E-13</c:v>
                </c:pt>
                <c:pt idx="338">
                  <c:v>7.1215285160054125E-13</c:v>
                </c:pt>
                <c:pt idx="339">
                  <c:v>6.2663988733661353E-13</c:v>
                </c:pt>
                <c:pt idx="340">
                  <c:v>5.5139503762248949E-13</c:v>
                </c:pt>
                <c:pt idx="341">
                  <c:v>4.8518534114855435E-13</c:v>
                </c:pt>
                <c:pt idx="342">
                  <c:v>4.2692588653038986E-13</c:v>
                </c:pt>
                <c:pt idx="343">
                  <c:v>3.7566203496233216E-13</c:v>
                </c:pt>
                <c:pt idx="344">
                  <c:v>3.3055377751612388E-13</c:v>
                </c:pt>
                <c:pt idx="345">
                  <c:v>2.9086197076352221E-13</c:v>
                </c:pt>
                <c:pt idx="346">
                  <c:v>2.5593622517992053E-13</c:v>
                </c:pt>
                <c:pt idx="347">
                  <c:v>2.2520424786849422E-13</c:v>
                </c:pt>
                <c:pt idx="348">
                  <c:v>1.9816246497486115E-13</c:v>
                </c:pt>
                <c:pt idx="349">
                  <c:v>1.7436777013124298E-13</c:v>
                </c:pt>
                <c:pt idx="350">
                  <c:v>1.5343026372022094E-13</c:v>
                </c:pt>
                <c:pt idx="351">
                  <c:v>1.3500686398373872E-13</c:v>
                </c:pt>
                <c:pt idx="352">
                  <c:v>1.1879568528905269E-13</c:v>
                </c:pt>
                <c:pt idx="353">
                  <c:v>1.045310914339545E-13</c:v>
                </c:pt>
                <c:pt idx="354">
                  <c:v>9.197934293477813E-14</c:v>
                </c:pt>
                <c:pt idx="355">
                  <c:v>8.0934766973698881E-14</c:v>
                </c:pt>
                <c:pt idx="356">
                  <c:v>7.1216387246121168E-14</c:v>
                </c:pt>
                <c:pt idx="357">
                  <c:v>6.2664958484870274E-14</c:v>
                </c:pt>
                <c:pt idx="358">
                  <c:v>5.5140357068932822E-14</c:v>
                </c:pt>
                <c:pt idx="359">
                  <c:v>4.8519284959288587E-14</c:v>
                </c:pt>
                <c:pt idx="360">
                  <c:v>4.2693249338550374E-14</c:v>
                </c:pt>
                <c:pt idx="361">
                  <c:v>3.7566784848808651E-14</c:v>
                </c:pt>
                <c:pt idx="362">
                  <c:v>3.3055889297289024E-14</c:v>
                </c:pt>
                <c:pt idx="363">
                  <c:v>2.9086647197312108E-14</c:v>
                </c:pt>
                <c:pt idx="364">
                  <c:v>2.5594018589912479E-14</c:v>
                </c:pt>
                <c:pt idx="365">
                  <c:v>2.2520773299760689E-14</c:v>
                </c:pt>
                <c:pt idx="366">
                  <c:v>1.9816553162117098E-14</c:v>
                </c:pt>
                <c:pt idx="367">
                  <c:v>1.7437046854478394E-14</c:v>
                </c:pt>
                <c:pt idx="368">
                  <c:v>1.5343263811716875E-14</c:v>
                </c:pt>
                <c:pt idx="369">
                  <c:v>1.3500895327093667E-14</c:v>
                </c:pt>
                <c:pt idx="370">
                  <c:v>1.1879752370153867E-14</c:v>
                </c:pt>
                <c:pt idx="371">
                  <c:v>1.0453270909593601E-14</c:v>
                </c:pt>
                <c:pt idx="372">
                  <c:v>9.1980766353247263E-15</c:v>
                </c:pt>
                <c:pt idx="373">
                  <c:v>8.0936019472775606E-15</c:v>
                </c:pt>
                <c:pt idx="374">
                  <c:v>7.1217489349242082E-15</c:v>
                </c:pt>
                <c:pt idx="375">
                  <c:v>6.2665928251085435E-15</c:v>
                </c:pt>
                <c:pt idx="376">
                  <c:v>5.5141210388821158E-15</c:v>
                </c:pt>
                <c:pt idx="377">
                  <c:v>4.8520035815340742E-15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AF-4FD5-8AA2-B09CC8D03235}"/>
            </c:ext>
          </c:extLst>
        </c:ser>
        <c:ser>
          <c:idx val="2"/>
          <c:order val="2"/>
          <c:tx>
            <c:strRef>
              <c:f>合成波のつくり方!$CG$46</c:f>
              <c:strCache>
                <c:ptCount val="1"/>
                <c:pt idx="0">
                  <c:v>y3</c:v>
                </c:pt>
              </c:strCache>
            </c:strRef>
          </c:tx>
          <c:spPr>
            <a:ln w="952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合成波のつくり方!$CD$47:$CD$424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合成波のつくり方!$CG$47:$CG$424</c:f>
              <c:numCache>
                <c:formatCode>#,##0.000;[Red]\-#,##0.000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1E-3</c:v>
                </c:pt>
                <c:pt idx="41">
                  <c:v>1.1000000000000001E-3</c:v>
                </c:pt>
                <c:pt idx="42">
                  <c:v>1.2099955450000002E-3</c:v>
                </c:pt>
                <c:pt idx="43">
                  <c:v>1.3309848085364048E-3</c:v>
                </c:pt>
                <c:pt idx="44">
                  <c:v>1.4640654470738489E-3</c:v>
                </c:pt>
                <c:pt idx="45">
                  <c:v>1.6104444736797828E-3</c:v>
                </c:pt>
                <c:pt idx="46">
                  <c:v>1.7714491029779946E-3</c:v>
                </c:pt>
                <c:pt idx="47">
                  <c:v>1.9485386610956757E-3</c:v>
                </c:pt>
                <c:pt idx="48">
                  <c:v>2.14331766297229E-3</c:v>
                </c:pt>
                <c:pt idx="49">
                  <c:v>2.3575501687675437E-3</c:v>
                </c:pt>
                <c:pt idx="50">
                  <c:v>2.5931755412305258E-3</c:v>
                </c:pt>
                <c:pt idx="51">
                  <c:v>2.8523257368106305E-3</c:v>
                </c:pt>
                <c:pt idx="52">
                  <c:v>3.1373442750372857E-3</c:v>
                </c:pt>
                <c:pt idx="53">
                  <c:v>3.4508070432980073E-3</c:v>
                </c:pt>
                <c:pt idx="54">
                  <c:v>3.7955451076228004E-3</c:v>
                </c:pt>
                <c:pt idx="55">
                  <c:v>4.1746697144459275E-3</c:v>
                </c:pt>
                <c:pt idx="56">
                  <c:v>4.5915996835568535E-3</c:v>
                </c:pt>
                <c:pt idx="57">
                  <c:v>5.0500914085441218E-3</c:v>
                </c:pt>
                <c:pt idx="58">
                  <c:v>5.5542716979266396E-3</c:v>
                </c:pt>
                <c:pt idx="59">
                  <c:v>6.1086737077712021E-3</c:v>
                </c:pt>
                <c:pt idx="60">
                  <c:v>6.7182762347863488E-3</c:v>
                </c:pt>
                <c:pt idx="61">
                  <c:v>7.3885466574822607E-3</c:v>
                </c:pt>
                <c:pt idx="62">
                  <c:v>8.1254878317509743E-3</c:v>
                </c:pt>
                <c:pt idx="63">
                  <c:v>8.9356892658274262E-3</c:v>
                </c:pt>
                <c:pt idx="64">
                  <c:v>9.8263829176180022E-3</c:v>
                </c:pt>
                <c:pt idx="65">
                  <c:v>1.080550397428714E-2</c:v>
                </c:pt>
                <c:pt idx="66">
                  <c:v>1.1881756989085569E-2</c:v>
                </c:pt>
                <c:pt idx="67">
                  <c:v>1.3064687762819304E-2</c:v>
                </c:pt>
                <c:pt idx="68">
                  <c:v>1.4364761366016103E-2</c:v>
                </c:pt>
                <c:pt idx="69">
                  <c:v>1.5793446701407397E-2</c:v>
                </c:pt>
                <c:pt idx="70">
                  <c:v>1.7363308003163085E-2</c:v>
                </c:pt>
                <c:pt idx="71">
                  <c:v>1.9088103657382269E-2</c:v>
                </c:pt>
                <c:pt idx="72">
                  <c:v>2.0982892705210074E-2</c:v>
                </c:pt>
                <c:pt idx="73">
                  <c:v>2.3064149352664657E-2</c:v>
                </c:pt>
                <c:pt idx="74">
                  <c:v>2.5349885756268224E-2</c:v>
                </c:pt>
                <c:pt idx="75">
                  <c:v>2.785978327663742E-2</c:v>
                </c:pt>
                <c:pt idx="76">
                  <c:v>3.0615332288258336E-2</c:v>
                </c:pt>
                <c:pt idx="77">
                  <c:v>3.3639980496792676E-2</c:v>
                </c:pt>
                <c:pt idx="78">
                  <c:v>3.6959289538442595E-2</c:v>
                </c:pt>
                <c:pt idx="79">
                  <c:v>4.0601099410995253E-2</c:v>
                </c:pt>
                <c:pt idx="80">
                  <c:v>4.4595700003753222E-2</c:v>
                </c:pt>
                <c:pt idx="81">
                  <c:v>4.8976008642836528E-2</c:v>
                </c:pt>
                <c:pt idx="82">
                  <c:v>5.3777752137068063E-2</c:v>
                </c:pt>
                <c:pt idx="83">
                  <c:v>5.90396512840973E-2</c:v>
                </c:pt>
                <c:pt idx="84">
                  <c:v>6.48036051614123E-2</c:v>
                </c:pt>
                <c:pt idx="85">
                  <c:v>7.1114871765980484E-2</c:v>
                </c:pt>
                <c:pt idx="86">
                  <c:v>7.8022240661995951E-2</c:v>
                </c:pt>
                <c:pt idx="87">
                  <c:v>8.5578192230653105E-2</c:v>
                </c:pt>
                <c:pt idx="88">
                  <c:v>9.383903687135102E-2</c:v>
                </c:pt>
                <c:pt idx="89">
                  <c:v>0.10286502606401048</c:v>
                </c:pt>
                <c:pt idx="90">
                  <c:v>0.11272042555400659</c:v>
                </c:pt>
                <c:pt idx="91">
                  <c:v>0.12347353905650263</c:v>
                </c:pt>
                <c:pt idx="92">
                  <c:v>0.13519666879566675</c:v>
                </c:pt>
                <c:pt idx="93">
                  <c:v>0.14796599690805953</c:v>
                </c:pt>
                <c:pt idx="94">
                  <c:v>0.16186136927651082</c:v>
                </c:pt>
                <c:pt idx="95">
                  <c:v>0.17696596077134547</c:v>
                </c:pt>
                <c:pt idx="96">
                  <c:v>0.19336579823919969</c:v>
                </c:pt>
                <c:pt idx="97">
                  <c:v>0.21114911501222264</c:v>
                </c:pt>
                <c:pt idx="98">
                  <c:v>0.23040550837436119</c:v>
                </c:pt>
                <c:pt idx="99">
                  <c:v>0.2512248695340088</c:v>
                </c:pt>
                <c:pt idx="100">
                  <c:v>0.27369605449509621</c:v>
                </c:pt>
                <c:pt idx="101">
                  <c:v>0.29790526414507934</c:v>
                </c:pt>
                <c:pt idx="102">
                  <c:v>0.32393410331796807</c:v>
                </c:pt>
                <c:pt idx="103">
                  <c:v>0.35185729204880128</c:v>
                </c:pt>
                <c:pt idx="104">
                  <c:v>0.38174000828439059</c:v>
                </c:pt>
                <c:pt idx="105">
                  <c:v>0.4136348505704861</c:v>
                </c:pt>
                <c:pt idx="106">
                  <c:v>0.44757842232252382</c:v>
                </c:pt>
                <c:pt idx="107">
                  <c:v>0.48358755678120757</c:v>
                </c:pt>
                <c:pt idx="108">
                  <c:v>0.5216552241003849</c:v>
                </c:pt>
                <c:pt idx="109">
                  <c:v>0.56174618942096821</c:v>
                </c:pt>
                <c:pt idx="110">
                  <c:v>0.60379252309088471</c:v>
                </c:pt>
                <c:pt idx="111">
                  <c:v>0.64768910071937114</c:v>
                </c:pt>
                <c:pt idx="112">
                  <c:v>0.69328927015355046</c:v>
                </c:pt>
                <c:pt idx="113">
                  <c:v>0.74040090257220692</c:v>
                </c:pt>
                <c:pt idx="114">
                  <c:v>0.78878308263435248</c:v>
                </c:pt>
                <c:pt idx="115">
                  <c:v>0.83814372400828296</c:v>
                </c:pt>
                <c:pt idx="116">
                  <c:v>0.88813841684798089</c:v>
                </c:pt>
                <c:pt idx="117">
                  <c:v>0.93837081756866869</c:v>
                </c:pt>
                <c:pt idx="118">
                  <c:v>0.98839487325925834</c:v>
                </c:pt>
                <c:pt idx="119">
                  <c:v>1.0377191285654299</c:v>
                </c:pt>
                <c:pt idx="120">
                  <c:v>1.0858132886953991</c:v>
                </c:pt>
                <c:pt idx="121">
                  <c:v>1.1321171075874594</c:v>
                </c:pt>
                <c:pt idx="122">
                  <c:v>1.1760515377836176</c:v>
                </c:pt>
                <c:pt idx="123">
                  <c:v>1.2170319246516708</c:v>
                </c:pt>
                <c:pt idx="124">
                  <c:v>1.2544828628605058</c:v>
                </c:pt>
                <c:pt idx="125">
                  <c:v>1.2878541716534551</c:v>
                </c:pt>
                <c:pt idx="126">
                  <c:v>1.3166373041571202</c:v>
                </c:pt>
                <c:pt idx="127">
                  <c:v>1.3403814019736586</c:v>
                </c:pt>
                <c:pt idx="128">
                  <c:v>1.3587081551232829</c:v>
                </c:pt>
                <c:pt idx="129">
                  <c:v>1.3713246402388437</c:v>
                </c:pt>
                <c:pt idx="130">
                  <c:v>1.378033391505046</c:v>
                </c:pt>
                <c:pt idx="131">
                  <c:v>1.3787391060575547</c:v>
                </c:pt>
                <c:pt idx="132">
                  <c:v>1.3734515871944257</c:v>
                </c:pt>
                <c:pt idx="133">
                  <c:v>1.3622847665826474</c:v>
                </c:pt>
                <c:pt idx="134">
                  <c:v>1.3454518977377625</c:v>
                </c:pt>
                <c:pt idx="135">
                  <c:v>1.3232572529009279</c:v>
                </c:pt>
                <c:pt idx="136">
                  <c:v>1.296084861314672</c:v>
                </c:pt>
                <c:pt idx="137">
                  <c:v>1.2643849808906804</c:v>
                </c:pt>
                <c:pt idx="138">
                  <c:v>1.2286590863775269</c:v>
                </c:pt>
                <c:pt idx="139">
                  <c:v>1.1894441822080606</c:v>
                </c:pt>
                <c:pt idx="140">
                  <c:v>1.1472972115393911</c:v>
                </c:pt>
                <c:pt idx="141">
                  <c:v>1.102780244949386</c:v>
                </c:pt>
                <c:pt idx="142">
                  <c:v>1.0564470071325354</c:v>
                </c:pt>
                <c:pt idx="143">
                  <c:v>1.0088311536786159</c:v>
                </c:pt>
                <c:pt idx="144">
                  <c:v>0.96043655802626748</c:v>
                </c:pt>
                <c:pt idx="145">
                  <c:v>0.91172972416857001</c:v>
                </c:pt>
                <c:pt idx="146">
                  <c:v>0.86313431361961812</c:v>
                </c:pt>
                <c:pt idx="147">
                  <c:v>0.81502767186562353</c:v>
                </c:pt>
                <c:pt idx="148">
                  <c:v>0.76773916286842192</c:v>
                </c:pt>
                <c:pt idx="149">
                  <c:v>0.72155007005321892</c:v>
                </c:pt>
                <c:pt idx="150">
                  <c:v>0.67669479626903606</c:v>
                </c:pt>
                <c:pt idx="151">
                  <c:v>0.63336308971012922</c:v>
                </c:pt>
                <c:pt idx="152">
                  <c:v>0.59170303328838403</c:v>
                </c:pt>
                <c:pt idx="153">
                  <c:v>0.55182455691296606</c:v>
                </c:pt>
                <c:pt idx="154">
                  <c:v>0.51380326136133192</c:v>
                </c:pt>
                <c:pt idx="155">
                  <c:v>0.4776843753137282</c:v>
                </c:pt>
                <c:pt idx="156">
                  <c:v>0.44348670079812291</c:v>
                </c:pt>
                <c:pt idx="157">
                  <c:v>0.41120643462651796</c:v>
                </c:pt>
                <c:pt idx="158">
                  <c:v>0.38082078295856481</c:v>
                </c:pt>
                <c:pt idx="159">
                  <c:v>0.35229131205582953</c:v>
                </c:pt>
                <c:pt idx="160">
                  <c:v>0.3255670002128469</c:v>
                </c:pt>
                <c:pt idx="161">
                  <c:v>0.3005869737446919</c:v>
                </c:pt>
                <c:pt idx="162">
                  <c:v>0.27728292399485094</c:v>
                </c:pt>
                <c:pt idx="163">
                  <c:v>0.25558121297417563</c:v>
                </c:pt>
                <c:pt idx="164">
                  <c:v>0.23540468290438032</c:v>
                </c:pt>
                <c:pt idx="165">
                  <c:v>0.21667419009678346</c:v>
                </c:pt>
                <c:pt idx="166">
                  <c:v>0.19930988671603656</c:v>
                </c:pt>
                <c:pt idx="167">
                  <c:v>0.18323227549083701</c:v>
                </c:pt>
                <c:pt idx="168">
                  <c:v>0.16836306272102641</c:v>
                </c:pt>
                <c:pt idx="169">
                  <c:v>0.15462583431976379</c:v>
                </c:pt>
                <c:pt idx="170">
                  <c:v>0.14194657839183628</c:v>
                </c:pt>
                <c:pt idx="171">
                  <c:v>0.13025407620355284</c:v>
                </c:pt>
                <c:pt idx="172">
                  <c:v>0.11948018151798051</c:v>
                </c:pt>
                <c:pt idx="173">
                  <c:v>0.10956000628270211</c:v>
                </c:pt>
                <c:pt idx="174">
                  <c:v>0.10043202866268588</c:v>
                </c:pt>
                <c:pt idx="175">
                  <c:v>9.2038137477055332E-2</c:v>
                </c:pt>
                <c:pt idx="176">
                  <c:v>8.4323625271861213E-2</c:v>
                </c:pt>
                <c:pt idx="177">
                  <c:v>7.7237140570186547E-2</c:v>
                </c:pt>
                <c:pt idx="178">
                  <c:v>7.0730608301519421E-2</c:v>
                </c:pt>
                <c:pt idx="179">
                  <c:v>6.4759126029890174E-2</c:v>
                </c:pt>
                <c:pt idx="180">
                  <c:v>5.928084237330649E-2</c:v>
                </c:pt>
                <c:pt idx="181">
                  <c:v>5.4256822929199755E-2</c:v>
                </c:pt>
                <c:pt idx="182">
                  <c:v>4.9650908082459366E-2</c:v>
                </c:pt>
                <c:pt idx="183">
                  <c:v>4.5429566262897063E-2</c:v>
                </c:pt>
                <c:pt idx="184">
                  <c:v>4.1561745525511076E-2</c:v>
                </c:pt>
                <c:pt idx="185">
                  <c:v>3.8018725737405057E-2</c:v>
                </c:pt>
                <c:pt idx="186">
                  <c:v>3.4773973157671098E-2</c:v>
                </c:pt>
                <c:pt idx="187">
                  <c:v>3.1802998779612679E-2</c:v>
                </c:pt>
                <c:pt idx="188">
                  <c:v>2.9083221457831418E-2</c:v>
                </c:pt>
                <c:pt idx="189">
                  <c:v>2.6593836556326553E-2</c:v>
                </c:pt>
                <c:pt idx="190">
                  <c:v>2.4315690619218146E-2</c:v>
                </c:pt>
                <c:pt idx="191">
                  <c:v>2.223116237531611E-2</c:v>
                </c:pt>
                <c:pt idx="192">
                  <c:v>2.0324050234744422E-2</c:v>
                </c:pt>
                <c:pt idx="193">
                  <c:v>1.8579466314273003E-2</c:v>
                </c:pt>
                <c:pt idx="194">
                  <c:v>1.6983736932773379E-2</c:v>
                </c:pt>
                <c:pt idx="195">
                  <c:v>1.5524309444871015E-2</c:v>
                </c:pt>
                <c:pt idx="196">
                  <c:v>1.4189665225624556E-2</c:v>
                </c:pt>
                <c:pt idx="197">
                  <c:v>1.2969238578687278E-2</c:v>
                </c:pt>
                <c:pt idx="198">
                  <c:v>1.1853341312158745E-2</c:v>
                </c:pt>
                <c:pt idx="199">
                  <c:v>1.0833092707903117E-2</c:v>
                </c:pt>
                <c:pt idx="200">
                  <c:v>9.9003545995539968E-3</c:v>
                </c:pt>
                <c:pt idx="201">
                  <c:v>9.0476712701222841E-3</c:v>
                </c:pt>
                <c:pt idx="202">
                  <c:v>8.2682138807250206E-3</c:v>
                </c:pt>
                <c:pt idx="203">
                  <c:v>7.5557291463436652E-3</c:v>
                </c:pt>
                <c:pt idx="204">
                  <c:v>6.9044919817816946E-3</c:v>
                </c:pt>
                <c:pt idx="205">
                  <c:v>6.3092618503720558E-3</c:v>
                </c:pt>
                <c:pt idx="206">
                  <c:v>5.7652425588738529E-3</c:v>
                </c:pt>
                <c:pt idx="207">
                  <c:v>5.2680452539007891E-3</c:v>
                </c:pt>
                <c:pt idx="208">
                  <c:v>4.8136543877458134E-3</c:v>
                </c:pt>
                <c:pt idx="209">
                  <c:v>4.3983964342929937E-3</c:v>
                </c:pt>
                <c:pt idx="210">
                  <c:v>4.0189111485922227E-3</c:v>
                </c:pt>
                <c:pt idx="211">
                  <c:v>3.6721251764240165E-3</c:v>
                </c:pt>
                <c:pt idx="212">
                  <c:v>3.355227832655008E-3</c:v>
                </c:pt>
                <c:pt idx="213">
                  <c:v>3.0656488792717091E-3</c:v>
                </c:pt>
                <c:pt idx="214">
                  <c:v>2.8010381456028428E-3</c:v>
                </c:pt>
                <c:pt idx="215">
                  <c:v>2.5592468443455885E-3</c:v>
                </c:pt>
                <c:pt idx="216">
                  <c:v>2.3383104475645329E-3</c:v>
                </c:pt>
                <c:pt idx="217">
                  <c:v>2.136432996815537E-3</c:v>
                </c:pt>
                <c:pt idx="218">
                  <c:v>1.9519727309539425E-3</c:v>
                </c:pt>
                <c:pt idx="219">
                  <c:v>1.783428924020748E-3</c:v>
                </c:pt>
                <c:pt idx="220">
                  <c:v>1.6294298338720955E-3</c:v>
                </c:pt>
                <c:pt idx="221">
                  <c:v>1.4887216699424649E-3</c:v>
                </c:pt>
                <c:pt idx="222">
                  <c:v>1.3601584957302093E-3</c:v>
                </c:pt>
                <c:pt idx="223">
                  <c:v>1.2426929882879926E-3</c:v>
                </c:pt>
                <c:pt idx="224">
                  <c:v>1.1353679832146724E-3</c:v>
                </c:pt>
                <c:pt idx="225">
                  <c:v>1.0373087394045361E-3</c:v>
                </c:pt>
                <c:pt idx="226">
                  <c:v>9.4771586314036562E-4</c:v>
                </c:pt>
                <c:pt idx="227">
                  <c:v>8.6585883604432747E-4</c:v>
                </c:pt>
                <c:pt idx="228">
                  <c:v>7.9107009595054704E-4</c:v>
                </c:pt>
                <c:pt idx="229">
                  <c:v>7.2273962396016806E-4</c:v>
                </c:pt>
                <c:pt idx="230">
                  <c:v>6.6030999480760737E-4</c:v>
                </c:pt>
                <c:pt idx="231">
                  <c:v>6.0327185122849227E-4</c:v>
                </c:pt>
                <c:pt idx="232">
                  <c:v>5.511597662972641E-4</c:v>
                </c:pt>
                <c:pt idx="233">
                  <c:v>5.0354846071633003E-4</c:v>
                </c:pt>
                <c:pt idx="234">
                  <c:v>4.6004934480851402E-4</c:v>
                </c:pt>
                <c:pt idx="235">
                  <c:v>4.203073575087763E-4</c:v>
                </c:pt>
                <c:pt idx="236">
                  <c:v>3.8399807698698632E-4</c:v>
                </c:pt>
                <c:pt idx="237">
                  <c:v>3.5082507967707161E-4</c:v>
                </c:pt>
                <c:pt idx="238">
                  <c:v>3.2051752645416675E-4</c:v>
                </c:pt>
                <c:pt idx="239">
                  <c:v>2.9282795650444889E-4</c:v>
                </c:pt>
                <c:pt idx="240">
                  <c:v>2.6753027108518043E-4</c:v>
                </c:pt>
                <c:pt idx="241">
                  <c:v>2.4441789088714674E-4</c:v>
                </c:pt>
                <c:pt idx="242">
                  <c:v>2.2330207209935013E-4</c:v>
                </c:pt>
                <c:pt idx="243">
                  <c:v>2.0401036754683308E-4</c:v>
                </c:pt>
                <c:pt idx="244">
                  <c:v>1.8638522043640303E-4</c:v>
                </c:pt>
                <c:pt idx="245">
                  <c:v>1.7028267931062114E-4</c:v>
                </c:pt>
                <c:pt idx="246">
                  <c:v>1.5557122378582583E-4</c:v>
                </c:pt>
                <c:pt idx="247">
                  <c:v>1.4213069154266604E-4</c:v>
                </c:pt>
                <c:pt idx="248">
                  <c:v>1.2985129785450546E-4</c:v>
                </c:pt>
                <c:pt idx="249">
                  <c:v>1.1863273968646353E-4</c:v>
                </c:pt>
                <c:pt idx="250">
                  <c:v>1.0838337708160087E-4</c:v>
                </c:pt>
                <c:pt idx="251">
                  <c:v>9.9019485176189109E-5</c:v>
                </c:pt>
                <c:pt idx="252">
                  <c:v>9.0464570758035581E-5</c:v>
                </c:pt>
                <c:pt idx="253">
                  <c:v>8.2648747804974979E-5</c:v>
                </c:pt>
                <c:pt idx="254">
                  <c:v>7.55081669190247E-5</c:v>
                </c:pt>
                <c:pt idx="255">
                  <c:v>6.8984494009125398E-5</c:v>
                </c:pt>
                <c:pt idx="256">
                  <c:v>6.3024433975328572E-5</c:v>
                </c:pt>
                <c:pt idx="257">
                  <c:v>5.7579295512937077E-5</c:v>
                </c:pt>
                <c:pt idx="258">
                  <c:v>5.2604593489373463E-5</c:v>
                </c:pt>
                <c:pt idx="259">
                  <c:v>4.8059685652118505E-5</c:v>
                </c:pt>
                <c:pt idx="260">
                  <c:v>4.3907440705380173E-5</c:v>
                </c:pt>
                <c:pt idx="261">
                  <c:v>4.0113935048463076E-5</c:v>
                </c:pt>
                <c:pt idx="262">
                  <c:v>3.664817570216473E-5</c:v>
                </c:pt>
                <c:pt idx="263">
                  <c:v>3.3481847162806777E-5</c:v>
                </c:pt>
                <c:pt idx="264">
                  <c:v>3.058908011843664E-5</c:v>
                </c:pt>
                <c:pt idx="265">
                  <c:v>2.7946240139881836E-5</c:v>
                </c:pt>
                <c:pt idx="266">
                  <c:v>2.5531734622145061E-5</c:v>
                </c:pt>
                <c:pt idx="267">
                  <c:v>2.3325836400409996E-5</c:v>
                </c:pt>
                <c:pt idx="268">
                  <c:v>2.1310522600890681E-5</c:v>
                </c:pt>
                <c:pt idx="269">
                  <c:v>1.9469327411002487E-5</c:v>
                </c:pt>
                <c:pt idx="270">
                  <c:v>1.7787207566867988E-5</c:v>
                </c:pt>
                <c:pt idx="271">
                  <c:v>1.625041945991754E-5</c:v>
                </c:pt>
                <c:pt idx="272">
                  <c:v>1.4846406859144496E-5</c:v>
                </c:pt>
                <c:pt idx="273">
                  <c:v>1.3563698332198731E-5</c:v>
                </c:pt>
                <c:pt idx="274">
                  <c:v>1.2391813527653797E-5</c:v>
                </c:pt>
                <c:pt idx="275">
                  <c:v>1.1321177553105882E-5</c:v>
                </c:pt>
                <c:pt idx="276">
                  <c:v>1.0343042749845485E-5</c:v>
                </c:pt>
                <c:pt idx="277">
                  <c:v>9.4494172252227873E-6</c:v>
                </c:pt>
                <c:pt idx="278">
                  <c:v>8.6329995589969108E-6</c:v>
                </c:pt>
                <c:pt idx="279">
                  <c:v>7.8871191503666929E-6</c:v>
                </c:pt>
                <c:pt idx="280">
                  <c:v>7.2056817184369583E-6</c:v>
                </c:pt>
                <c:pt idx="281">
                  <c:v>6.5831195109547683E-6</c:v>
                </c:pt>
                <c:pt idx="282">
                  <c:v>6.0143458145977661E-6</c:v>
                </c:pt>
                <c:pt idx="283">
                  <c:v>5.4947133952248386E-6</c:v>
                </c:pt>
                <c:pt idx="284">
                  <c:v>5.0199765285943933E-6</c:v>
                </c:pt>
                <c:pt idx="285">
                  <c:v>4.5862563113792726E-6</c:v>
                </c:pt>
                <c:pt idx="286">
                  <c:v>4.1900089690988627E-6</c:v>
                </c:pt>
                <c:pt idx="287">
                  <c:v>3.8279969020669025E-6</c:v>
                </c:pt>
                <c:pt idx="288">
                  <c:v>3.497262232817495E-6</c:v>
                </c:pt>
                <c:pt idx="289">
                  <c:v>3.1951026389044187E-6</c:v>
                </c:pt>
                <c:pt idx="290">
                  <c:v>2.9190492736367221E-6</c:v>
                </c:pt>
                <c:pt idx="291">
                  <c:v>2.6668465943691423E-6</c:v>
                </c:pt>
                <c:pt idx="292">
                  <c:v>2.4364339335483372E-6</c:v>
                </c:pt>
                <c:pt idx="293">
                  <c:v>2.2259286619524274E-6</c:v>
                </c:pt>
                <c:pt idx="294">
                  <c:v>2.0336108065681714E-6</c:v>
                </c:pt>
                <c:pt idx="295">
                  <c:v>1.8579089974334119E-6</c:v>
                </c:pt>
                <c:pt idx="296">
                  <c:v>1.6973876286292545E-6</c:v>
                </c:pt>
                <c:pt idx="297">
                  <c:v>1.5507351285254495E-6</c:v>
                </c:pt>
                <c:pt idx="298">
                  <c:v>1.4167532434446066E-6</c:v>
                </c:pt>
                <c:pt idx="299">
                  <c:v>1.2943472471902042E-6</c:v>
                </c:pt>
                <c:pt idx="300">
                  <c:v>1.1825169964474781E-6</c:v>
                </c:pt>
                <c:pt idx="301">
                  <c:v>1.0803487589769406E-6</c:v>
                </c:pt>
                <c:pt idx="302">
                  <c:v>9.8700774783396691E-7</c:v>
                </c:pt>
                <c:pt idx="303">
                  <c:v>9.0173130061612109E-7</c:v>
                </c:pt>
                <c:pt idx="304">
                  <c:v>8.2382264800982532E-7</c:v>
                </c:pt>
                <c:pt idx="305">
                  <c:v>7.5264522072262914E-7</c:v>
                </c:pt>
                <c:pt idx="306">
                  <c:v>6.8761744828604575E-7</c:v>
                </c:pt>
                <c:pt idx="307">
                  <c:v>6.2820800723261791E-7</c:v>
                </c:pt>
                <c:pt idx="308">
                  <c:v>5.7393147982238881E-7</c:v>
                </c:pt>
                <c:pt idx="309">
                  <c:v>5.2434438784826895E-7</c:v>
                </c:pt>
                <c:pt idx="310">
                  <c:v>4.7904156911431674E-7</c:v>
                </c:pt>
                <c:pt idx="311">
                  <c:v>4.3765286698072002E-7</c:v>
                </c:pt>
                <c:pt idx="312">
                  <c:v>3.9984010592714842E-7</c:v>
                </c:pt>
                <c:pt idx="313">
                  <c:v>3.6529432842304276E-7</c:v>
                </c:pt>
                <c:pt idx="314">
                  <c:v>3.3373327052840775E-7</c:v>
                </c:pt>
                <c:pt idx="315">
                  <c:v>3.0489905559921736E-7</c:v>
                </c:pt>
                <c:pt idx="316">
                  <c:v>2.7855608725356855E-7</c:v>
                </c:pt>
                <c:pt idx="317">
                  <c:v>2.5448912438278499E-7</c:v>
                </c:pt>
                <c:pt idx="318">
                  <c:v>2.3250152247907719E-7</c:v>
                </c:pt>
                <c:pt idx="319">
                  <c:v>2.1241362691026671E-7</c:v>
                </c:pt>
                <c:pt idx="320">
                  <c:v>1.9406130501357582E-7</c:v>
                </c:pt>
                <c:pt idx="321">
                  <c:v>1.7729460501471791E-7</c:v>
                </c:pt>
                <c:pt idx="322">
                  <c:v>1.6197653081476283E-7</c:v>
                </c:pt>
                <c:pt idx="323">
                  <c:v>1.4798192263396159E-7</c:v>
                </c:pt>
                <c:pt idx="324">
                  <c:v>1.3519643436663234E-7</c:v>
                </c:pt>
                <c:pt idx="325">
                  <c:v>1.235155992913998E-7</c:v>
                </c:pt>
                <c:pt idx="326">
                  <c:v>1.1284397650299989E-7</c:v>
                </c:pt>
                <c:pt idx="327">
                  <c:v>1.0309437109140902E-7</c:v>
                </c:pt>
                <c:pt idx="328">
                  <c:v>9.4187121696621108E-8</c:v>
                </c:pt>
                <c:pt idx="329">
                  <c:v>8.6049449617898987E-8</c:v>
                </c:pt>
                <c:pt idx="330">
                  <c:v>7.8614864159268163E-8</c:v>
                </c:pt>
                <c:pt idx="331">
                  <c:v>7.1822619352508261E-8</c:v>
                </c:pt>
                <c:pt idx="332">
                  <c:v>6.5617217618687004E-8</c:v>
                </c:pt>
                <c:pt idx="333">
                  <c:v>5.994795631280101E-8</c:v>
                </c:pt>
                <c:pt idx="334">
                  <c:v>5.4768513446472158E-8</c:v>
                </c:pt>
                <c:pt idx="335">
                  <c:v>5.003656920376006E-8</c:v>
                </c:pt>
                <c:pt idx="336">
                  <c:v>4.5713460157605695E-8</c:v>
                </c:pt>
                <c:pt idx="337">
                  <c:v>4.1763863361608022E-8</c:v>
                </c:pt>
                <c:pt idx="338">
                  <c:v>3.8155507735937905E-8</c:v>
                </c:pt>
                <c:pt idx="339">
                  <c:v>3.4858910389205808E-8</c:v>
                </c:pt>
                <c:pt idx="340">
                  <c:v>3.1847135721843999E-8</c:v>
                </c:pt>
                <c:pt idx="341">
                  <c:v>2.9095575342705082E-8</c:v>
                </c:pt>
                <c:pt idx="342">
                  <c:v>2.6581747000637384E-8</c:v>
                </c:pt>
                <c:pt idx="343">
                  <c:v>2.4285110888163498E-8</c:v>
                </c:pt>
                <c:pt idx="344">
                  <c:v>2.2186901816330812E-8</c:v>
                </c:pt>
                <c:pt idx="345">
                  <c:v>2.0269975889481564E-8</c:v>
                </c:pt>
                <c:pt idx="346">
                  <c:v>1.8518670427164684E-8</c:v>
                </c:pt>
                <c:pt idx="347">
                  <c:v>1.6918675988650318E-8</c:v>
                </c:pt>
                <c:pt idx="348">
                  <c:v>1.5456919454394823E-8</c:v>
                </c:pt>
                <c:pt idx="349">
                  <c:v>1.4121457209147256E-8</c:v>
                </c:pt>
                <c:pt idx="350">
                  <c:v>1.290137755392609E-8</c:v>
                </c:pt>
                <c:pt idx="351">
                  <c:v>1.1786711549501299E-8</c:v>
                </c:pt>
                <c:pt idx="352">
                  <c:v>1.0768351562908529E-8</c:v>
                </c:pt>
                <c:pt idx="353">
                  <c:v>9.8379768514613058E-9</c:v>
                </c:pt>
                <c:pt idx="354">
                  <c:v>8.9879855762287445E-9</c:v>
                </c:pt>
                <c:pt idx="355">
                  <c:v>8.2114326894795188E-9</c:v>
                </c:pt>
                <c:pt idx="356">
                  <c:v>7.501973188587488E-9</c:v>
                </c:pt>
                <c:pt idx="357">
                  <c:v>6.8538102727421543E-9</c:v>
                </c:pt>
                <c:pt idx="358">
                  <c:v>6.2616479788666681E-9</c:v>
                </c:pt>
                <c:pt idx="359">
                  <c:v>5.7206479097444158E-9</c:v>
                </c:pt>
                <c:pt idx="360">
                  <c:v>5.2263897007915582E-9</c:v>
                </c:pt>
                <c:pt idx="361">
                  <c:v>4.7748349024603189E-9</c:v>
                </c:pt>
                <c:pt idx="362">
                  <c:v>4.36229398316601E-9</c:v>
                </c:pt>
                <c:pt idx="363">
                  <c:v>3.9853961831277302E-9</c:v>
                </c:pt>
                <c:pt idx="364">
                  <c:v>3.6410619728066831E-9</c:v>
                </c:pt>
                <c:pt idx="365">
                  <c:v>3.3264778909075402E-9</c:v>
                </c:pt>
                <c:pt idx="366">
                  <c:v>3.039073556351016E-9</c:v>
                </c:pt>
                <c:pt idx="367">
                  <c:v>2.7765006663887507E-9</c:v>
                </c:pt>
                <c:pt idx="368">
                  <c:v>2.5366138092598204E-9</c:v>
                </c:pt>
                <c:pt idx="369">
                  <c:v>2.3174529346143196E-9</c:v>
                </c:pt>
                <c:pt idx="370">
                  <c:v>2.1172273384746238E-9</c:v>
                </c:pt>
                <c:pt idx="371">
                  <c:v>1.9343010318798056E-9</c:v>
                </c:pt>
                <c:pt idx="372">
                  <c:v>1.7671793736643907E-9</c:v>
                </c:pt>
                <c:pt idx="373">
                  <c:v>1.6144968581515163E-9</c:v>
                </c:pt>
                <c:pt idx="374">
                  <c:v>1.4750059579770658E-9</c:v>
                </c:pt>
                <c:pt idx="375">
                  <c:v>1.3475669308825263E-9</c:v>
                </c:pt>
                <c:pt idx="376">
                  <c:v>1.5456919454394823E-8</c:v>
                </c:pt>
                <c:pt idx="377">
                  <c:v>1.4121457209147256E-8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AF-4FD5-8AA2-B09CC8D03235}"/>
            </c:ext>
          </c:extLst>
        </c:ser>
        <c:ser>
          <c:idx val="3"/>
          <c:order val="3"/>
          <c:tx>
            <c:strRef>
              <c:f>合成波のつくり方!$CH$46</c:f>
              <c:strCache>
                <c:ptCount val="1"/>
                <c:pt idx="0">
                  <c:v>y4</c:v>
                </c:pt>
              </c:strCache>
            </c:strRef>
          </c:tx>
          <c:spPr>
            <a:ln w="952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合成波のつくり方!$CD$47:$CD$424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合成波のつくり方!$CH$47:$CH$424</c:f>
              <c:numCache>
                <c:formatCode>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1E-3</c:v>
                </c:pt>
                <c:pt idx="87">
                  <c:v>1.204E-3</c:v>
                </c:pt>
                <c:pt idx="88">
                  <c:v>1.4496136559564799E-3</c:v>
                </c:pt>
                <c:pt idx="89">
                  <c:v>1.7453286216114736E-3</c:v>
                </c:pt>
                <c:pt idx="90">
                  <c:v>2.101363245733818E-3</c:v>
                </c:pt>
                <c:pt idx="91">
                  <c:v>2.5300192605146434E-3</c:v>
                </c:pt>
                <c:pt idx="92">
                  <c:v>3.0461062465053975E-3</c:v>
                </c:pt>
                <c:pt idx="93">
                  <c:v>3.6674524384418027E-3</c:v>
                </c:pt>
                <c:pt idx="94">
                  <c:v>4.4155193721843213E-3</c:v>
                </c:pt>
                <c:pt idx="95">
                  <c:v>5.3161413919599774E-3</c:v>
                </c:pt>
                <c:pt idx="96">
                  <c:v>6.4004152509407001E-3</c:v>
                </c:pt>
                <c:pt idx="97" formatCode="#,##0.000;[Red]\-#,##0.000">
                  <c:v>7.7057700783945728E-3</c:v>
                </c:pt>
                <c:pt idx="98" formatCode="0.000_ ">
                  <c:v>9.277254006859699E-3</c:v>
                </c:pt>
                <c:pt idx="99" formatCode="0.000_ ">
                  <c:v>1.116908093135865E-2</c:v>
                </c:pt>
                <c:pt idx="100" formatCode="0.000_ ">
                  <c:v>1.3446489414688258E-2</c:v>
                </c:pt>
                <c:pt idx="101" formatCode="0.000_ ">
                  <c:v>1.6187975891311067E-2</c:v>
                </c:pt>
                <c:pt idx="102" formatCode="0.000_ ">
                  <c:v>1.9487976317840553E-2</c:v>
                </c:pt>
                <c:pt idx="103" formatCode="0.000_ ">
                  <c:v>2.3460084555276199E-2</c:v>
                </c:pt>
                <c:pt idx="104" formatCode="0.000_ ">
                  <c:v>2.8240912348184814E-2</c:v>
                </c:pt>
                <c:pt idx="105" formatCode="0.000_ ">
                  <c:v>3.3994715091720924E-2</c:v>
                </c:pt>
                <c:pt idx="106" formatCode="0.000_ ">
                  <c:v>4.0918929927416053E-2</c:v>
                </c:pt>
                <c:pt idx="107" formatCode="0.000_ ">
                  <c:v>4.9250798295646846E-2</c:v>
                </c:pt>
                <c:pt idx="108" formatCode="0.000_ ">
                  <c:v>5.9275273977042929E-2</c:v>
                </c:pt>
                <c:pt idx="109" formatCode="0.000_ ">
                  <c:v>7.1334449723793894E-2</c:v>
                </c:pt>
                <c:pt idx="110" formatCode="0.000_ ">
                  <c:v>8.5838770276412235E-2</c:v>
                </c:pt>
                <c:pt idx="111" formatCode="0.000_ ">
                  <c:v>0.10328033573405371</c:v>
                </c:pt>
                <c:pt idx="112" formatCode="0.000_ ">
                  <c:v>0.12424863481435036</c:v>
                </c:pt>
                <c:pt idx="113" formatCode="0.000_ ">
                  <c:v>0.14944907901986465</c:v>
                </c:pt>
                <c:pt idx="114" formatCode="0.000_ ">
                  <c:v>0.17972473058792066</c:v>
                </c:pt>
                <c:pt idx="115" formatCode="0.000_ ">
                  <c:v>0.21608162084864746</c:v>
                </c:pt>
                <c:pt idx="116" formatCode="0.000_ ">
                  <c:v>0.25971802858713966</c:v>
                </c:pt>
                <c:pt idx="117" formatCode="0.000_ ">
                  <c:v>0.3120580117530069</c:v>
                </c:pt>
                <c:pt idx="118" formatCode="0.000_ ">
                  <c:v>0.37478933411744297</c:v>
                </c:pt>
                <c:pt idx="119" formatCode="0.000_ ">
                  <c:v>0.44990566469987747</c:v>
                </c:pt>
                <c:pt idx="120" formatCode="0.000_ ">
                  <c:v>0.53975250242578676</c:v>
                </c:pt>
                <c:pt idx="121" formatCode="0.000_ ">
                  <c:v>0.64707562640596572</c:v>
                </c:pt>
                <c:pt idx="122" formatCode="0.000_ ">
                  <c:v>0.77506991119469193</c:v>
                </c:pt>
                <c:pt idx="123" formatCode="0.000_ ">
                  <c:v>0.92742497818663083</c:v>
                </c:pt>
                <c:pt idx="124" formatCode="0.000_ ">
                  <c:v>1.1083622715713541</c:v>
                </c:pt>
                <c:pt idx="125" formatCode="0.000_ ">
                  <c:v>1.3226556504382037</c:v>
                </c:pt>
                <c:pt idx="126" formatCode="0.000_ ">
                  <c:v>1.5756244200582525</c:v>
                </c:pt>
                <c:pt idx="127" formatCode="0.000_ ">
                  <c:v>1.8730839293158721</c:v>
                </c:pt>
                <c:pt idx="128" formatCode="0.000_ ">
                  <c:v>2.221234679559593</c:v>
                </c:pt>
                <c:pt idx="129" formatCode="0.000_ ">
                  <c:v>2.6264668998496239</c:v>
                </c:pt>
                <c:pt idx="130" formatCode="0.000_ ">
                  <c:v>3.0950548303258274</c:v>
                </c:pt>
                <c:pt idx="131" formatCode="0.000_ ">
                  <c:v>3.632715287489841</c:v>
                </c:pt>
                <c:pt idx="132" formatCode="0.000_ ">
                  <c:v>4.2440110012040853</c:v>
                </c:pt>
                <c:pt idx="133" formatCode="0.000_ ">
                  <c:v>4.93159386030446</c:v>
                </c:pt>
                <c:pt idx="134" formatCode="0.000_ ">
                  <c:v>5.6953096847706561</c:v>
                </c:pt>
                <c:pt idx="135" formatCode="0.000_ ">
                  <c:v>6.5312261138633376</c:v>
                </c:pt>
                <c:pt idx="136" formatCode="0.000_ ">
                  <c:v>7.4306966289913667</c:v>
                </c:pt>
                <c:pt idx="137" formatCode="0.000_ ">
                  <c:v>8.3796282236353132</c:v>
                </c:pt>
                <c:pt idx="138" formatCode="0.000_ ">
                  <c:v>9.3581612295024392</c:v>
                </c:pt>
                <c:pt idx="139" formatCode="0.000_ ">
                  <c:v>10.340973889579379</c:v>
                </c:pt>
                <c:pt idx="140" formatCode="0.000_ ">
                  <c:v>11.298367943463408</c:v>
                </c:pt>
                <c:pt idx="141" formatCode="0.000_ ">
                  <c:v>12.198163787286783</c:v>
                </c:pt>
                <c:pt idx="142" formatCode="0.000_ ">
                  <c:v>13.008250320402741</c:v>
                </c:pt>
                <c:pt idx="143" formatCode="0.000_ ">
                  <c:v>13.699443758330251</c:v>
                </c:pt>
                <c:pt idx="144" formatCode="0.000_ ">
                  <c:v>14.248180968631377</c:v>
                </c:pt>
                <c:pt idx="145" formatCode="0.000_ ">
                  <c:v>14.638566707373036</c:v>
                </c:pt>
                <c:pt idx="146" formatCode="0.000_ ">
                  <c:v>14.863427488331448</c:v>
                </c:pt>
                <c:pt idx="147" formatCode="0.000_ ">
                  <c:v>14.924255956502803</c:v>
                </c:pt>
                <c:pt idx="148" formatCode="0.000_ ">
                  <c:v>14.830175864444223</c:v>
                </c:pt>
                <c:pt idx="149" formatCode="0.000_ ">
                  <c:v>14.596236768607579</c:v>
                </c:pt>
                <c:pt idx="150" formatCode="0.000_ ">
                  <c:v>14.241415316741</c:v>
                </c:pt>
                <c:pt idx="151" formatCode="0.000_ ">
                  <c:v>13.786662501654137</c:v>
                </c:pt>
                <c:pt idx="152" formatCode="0.000_ ">
                  <c:v>13.253234029027542</c:v>
                </c:pt>
                <c:pt idx="153" formatCode="0.000_ ">
                  <c:v>12.661422182150412</c:v>
                </c:pt>
                <c:pt idx="154" formatCode="0.000_ ">
                  <c:v>12.029707623891795</c:v>
                </c:pt>
                <c:pt idx="155" formatCode="0.000_ ">
                  <c:v>11.374284085485451</c:v>
                </c:pt>
                <c:pt idx="156" formatCode="0.000_ ">
                  <c:v>10.708877501722563</c:v>
                </c:pt>
                <c:pt idx="157" formatCode="0.000_ ">
                  <c:v>10.044775197142524</c:v>
                </c:pt>
                <c:pt idx="158" formatCode="0.000_ ">
                  <c:v>9.3909897809421139</c:v>
                </c:pt>
                <c:pt idx="159" formatCode="0.000_ ">
                  <c:v>8.7544979184424623</c:v>
                </c:pt>
                <c:pt idx="160" formatCode="0.000_ ">
                  <c:v>8.1405105453175661</c:v>
                </c:pt>
                <c:pt idx="161" formatCode="0.000_ ">
                  <c:v>7.5527454683453525</c:v>
                </c:pt>
                <c:pt idx="162" formatCode="0.000_ ">
                  <c:v>6.9936845863534947</c:v>
                </c:pt>
                <c:pt idx="163" formatCode="0.000_ ">
                  <c:v>6.4648061532918</c:v>
                </c:pt>
                <c:pt idx="164" formatCode="0.000_ ">
                  <c:v>5.9667880597233101</c:v>
                </c:pt>
                <c:pt idx="165" formatCode="0.000_ ">
                  <c:v>5.4996816353765636</c:v>
                </c:pt>
                <c:pt idx="166" formatCode="0.000_ ">
                  <c:v>5.0630575440566341</c:v>
                </c:pt>
                <c:pt idx="167" formatCode="0.000_ ">
                  <c:v>4.6561264198024119</c:v>
                </c:pt>
                <c:pt idx="168" formatCode="0.000_ ">
                  <c:v>4.2778373309658555</c:v>
                </c:pt>
                <c:pt idx="169" formatCode="0.000_ ">
                  <c:v>3.9269572063122933</c:v>
                </c:pt>
                <c:pt idx="170" formatCode="0.000_ ">
                  <c:v>3.6021341834138161</c:v>
                </c:pt>
                <c:pt idx="171" formatCode="0.000_ ">
                  <c:v>3.3019475545146526</c:v>
                </c:pt>
                <c:pt idx="172" formatCode="0.000_ ">
                  <c:v>3.0249466572138521</c:v>
                </c:pt>
                <c:pt idx="173" formatCode="0.000_ ">
                  <c:v>2.7696807272908002</c:v>
                </c:pt>
                <c:pt idx="174" formatCode="0.000_ ">
                  <c:v>2.5347214211037117</c:v>
                </c:pt>
                <c:pt idx="175" formatCode="0.000_ ">
                  <c:v>2.3186794360266827</c:v>
                </c:pt>
                <c:pt idx="176" formatCode="0.000_ ">
                  <c:v>2.1202164131811987</c:v>
                </c:pt>
                <c:pt idx="177" formatCode="0.000_ ">
                  <c:v>1.9380530970560252</c:v>
                </c:pt>
                <c:pt idx="178" formatCode="0.000_ ">
                  <c:v>1.7709745491312536</c:v>
                </c:pt>
                <c:pt idx="179" formatCode="0.000_ ">
                  <c:v>1.6178330639633507</c:v>
                </c:pt>
                <c:pt idx="180" formatCode="0.000_ ">
                  <c:v>1.4775493126703978</c:v>
                </c:pt>
                <c:pt idx="181" formatCode="0.000_ ">
                  <c:v>1.3491121367772547</c:v>
                </c:pt>
                <c:pt idx="182" formatCode="0.000_ ">
                  <c:v>1.2315773316129253</c:v>
                </c:pt>
                <c:pt idx="183" formatCode="0.000_ ">
                  <c:v>1.124065689936371</c:v>
                </c:pt>
                <c:pt idx="184" formatCode="0.000_ ">
                  <c:v>1.0257605206304101</c:v>
                </c:pt>
                <c:pt idx="185" formatCode="0.000_ ">
                  <c:v>0.93590481194897279</c:v>
                </c:pt>
                <c:pt idx="186" formatCode="0.000_ ">
                  <c:v>0.853798172076499</c:v>
                </c:pt>
                <c:pt idx="187" formatCode="0.000_ ">
                  <c:v>0.77879365010839841</c:v>
                </c:pt>
                <c:pt idx="188" formatCode="0.000_ ">
                  <c:v>0.7102945166991832</c:v>
                </c:pt>
                <c:pt idx="189" formatCode="0.000_ ">
                  <c:v>0.64775106448427577</c:v>
                </c:pt>
                <c:pt idx="190" formatCode="0.000_ ">
                  <c:v>0.59065747308469008</c:v>
                </c:pt>
                <c:pt idx="191" formatCode="0.000_ ">
                  <c:v>0.53854877132986678</c:v>
                </c:pt>
                <c:pt idx="192" formatCode="0.000_ ">
                  <c:v>0.49099791969228468</c:v>
                </c:pt>
                <c:pt idx="193" formatCode="0.000_ ">
                  <c:v>0.44761302833511812</c:v>
                </c:pt>
                <c:pt idx="194" formatCode="0.000_ ">
                  <c:v>0.4080347202368812</c:v>
                </c:pt>
                <c:pt idx="195" formatCode="0.000_ ">
                  <c:v>0.37193364425323139</c:v>
                </c:pt>
                <c:pt idx="196" formatCode="0.000_ ">
                  <c:v>0.33900813944414743</c:v>
                </c:pt>
                <c:pt idx="197" formatCode="0.000_ ">
                  <c:v>0.30898204932165474</c:v>
                </c:pt>
                <c:pt idx="198" formatCode="0.000_ ">
                  <c:v>0.2816026826862118</c:v>
                </c:pt>
                <c:pt idx="199" formatCode="0.000_ ">
                  <c:v>0.25663891627848162</c:v>
                </c:pt>
                <c:pt idx="200" formatCode="0.000_ ">
                  <c:v>0.23387943346381651</c:v>
                </c:pt>
                <c:pt idx="201" formatCode="0.000_ ">
                  <c:v>0.21313109249742421</c:v>
                </c:pt>
                <c:pt idx="202" formatCode="0.000_ ">
                  <c:v>0.19421741751459784</c:v>
                </c:pt>
                <c:pt idx="203" formatCode="0.000_ ">
                  <c:v>0.17697720519274468</c:v>
                </c:pt>
                <c:pt idx="204" formatCode="0.000_ ">
                  <c:v>0.1612632399921311</c:v>
                </c:pt>
                <c:pt idx="205" formatCode="0.000_ ">
                  <c:v>0.14694111096171228</c:v>
                </c:pt>
                <c:pt idx="206" formatCode="0.000_ ">
                  <c:v>0.1338881232643282</c:v>
                </c:pt>
                <c:pt idx="207" formatCode="0.000_ ">
                  <c:v>0.12199229780740958</c:v>
                </c:pt>
                <c:pt idx="208" formatCode="0.000_ ">
                  <c:v>0.11115145264173845</c:v>
                </c:pt>
                <c:pt idx="209" formatCode="0.000_ ">
                  <c:v>0.10127236009646948</c:v>
                </c:pt>
                <c:pt idx="210" formatCode="0.000_ ">
                  <c:v>9.2269973941599248E-2</c:v>
                </c:pt>
                <c:pt idx="211" formatCode="0.000_ ">
                  <c:v>8.4066721200122624E-2</c:v>
                </c:pt>
                <c:pt idx="212" formatCode="0.000_ ">
                  <c:v>7.659185356415503E-2</c:v>
                </c:pt>
                <c:pt idx="213" formatCode="0.000_ ">
                  <c:v>6.9780853696980921E-2</c:v>
                </c:pt>
                <c:pt idx="214" formatCode="0.000_ ">
                  <c:v>6.3574892022354834E-2</c:v>
                </c:pt>
                <c:pt idx="215" formatCode="0.000_ ">
                  <c:v>5.7920329910580194E-2</c:v>
                </c:pt>
                <c:pt idx="216" formatCode="0.000_ ">
                  <c:v>5.2768265465945707E-2</c:v>
                </c:pt>
                <c:pt idx="217" formatCode="0.000_ ">
                  <c:v>4.807411840072353E-2</c:v>
                </c:pt>
                <c:pt idx="218" formatCode="0.000_ ">
                  <c:v>4.3797250746378039E-2</c:v>
                </c:pt>
                <c:pt idx="219" formatCode="0.000_ ">
                  <c:v>3.9900620402568934E-2</c:v>
                </c:pt>
                <c:pt idx="220" formatCode="0.000_ ">
                  <c:v>3.6350464758944663E-2</c:v>
                </c:pt>
                <c:pt idx="221" formatCode="0.000_ ">
                  <c:v>3.3116011843841012E-2</c:v>
                </c:pt>
                <c:pt idx="222" formatCode="0.000_ ">
                  <c:v>3.0169216658231791E-2</c:v>
                </c:pt>
                <c:pt idx="223" formatCode="0.000_ ">
                  <c:v>2.7484520543157979E-2</c:v>
                </c:pt>
                <c:pt idx="224" formatCode="0.000_ ">
                  <c:v>2.5038631605011179E-2</c:v>
                </c:pt>
                <c:pt idx="225" formatCode="0.000_ ">
                  <c:v>2.2810324386146427E-2</c:v>
                </c:pt>
                <c:pt idx="226" formatCode="0.000_ ">
                  <c:v>2.0780257119059925E-2</c:v>
                </c:pt>
                <c:pt idx="227" formatCode="0.000_ ">
                  <c:v>1.8930805041515217E-2</c:v>
                </c:pt>
                <c:pt idx="228" formatCode="0.000_ ">
                  <c:v>1.7245908378261253E-2</c:v>
                </c:pt>
                <c:pt idx="229" formatCode="0.000_ ">
                  <c:v>1.5710933713071036E-2</c:v>
                </c:pt>
                <c:pt idx="230" formatCode="0.000_ ">
                  <c:v>1.4312547583433663E-2</c:v>
                </c:pt>
                <c:pt idx="231" formatCode="0.000_ ">
                  <c:v>1.3038601230023398E-2</c:v>
                </c:pt>
                <c:pt idx="232" formatCode="0.000_ ">
                  <c:v>1.187802552468592E-2</c:v>
                </c:pt>
                <c:pt idx="233" formatCode="0.000_ ">
                  <c:v>1.0820735184730397E-2</c:v>
                </c:pt>
                <c:pt idx="234" formatCode="0.000_ ">
                  <c:v>9.8575414583703721E-3</c:v>
                </c:pt>
                <c:pt idx="235" formatCode="0.000_ ">
                  <c:v>8.9800725367556317E-3</c:v>
                </c:pt>
                <c:pt idx="236" formatCode="0.000_ ">
                  <c:v>8.1807010126872109E-3</c:v>
                </c:pt>
                <c:pt idx="237" formatCode="0.000_ ">
                  <c:v>7.4524777652807302E-3</c:v>
                </c:pt>
                <c:pt idx="238" formatCode="0.000_ ">
                  <c:v>6.7890717039794345E-3</c:v>
                </c:pt>
                <c:pt idx="239" formatCode="0.000_ ">
                  <c:v>6.1847148548267589E-3</c:v>
                </c:pt>
                <c:pt idx="240" formatCode="0.000_ ">
                  <c:v>5.634152317168158E-3</c:v>
                </c:pt>
                <c:pt idx="241" formatCode="0.000_ ">
                  <c:v>5.1325966603145336E-3</c:v>
                </c:pt>
                <c:pt idx="242" formatCode="0.000_ ">
                  <c:v>4.6756863674893177E-3</c:v>
                </c:pt>
                <c:pt idx="243" formatCode="0.000_ ">
                  <c:v>4.2594479688975364E-3</c:v>
                </c:pt>
                <c:pt idx="244" formatCode="0.000_ ">
                  <c:v>3.880261537273986E-3</c:v>
                </c:pt>
                <c:pt idx="245" formatCode="0.000_ ">
                  <c:v>3.5348292480429431E-3</c:v>
                </c:pt>
                <c:pt idx="246" formatCode="0.000_ ">
                  <c:v>3.2201467324872749E-3</c:v>
                </c:pt>
                <c:pt idx="247" formatCode="0.000_ ">
                  <c:v>2.9334769762949619E-3</c:v>
                </c:pt>
                <c:pt idx="248" formatCode="0.000_ ">
                  <c:v>2.6723265377229478E-3</c:v>
                </c:pt>
                <c:pt idx="249" formatCode="0.000_ ">
                  <c:v>2.43442387957256E-3</c:v>
                </c:pt>
                <c:pt idx="250" formatCode="0.000_ ">
                  <c:v>2.2176996273732224E-3</c:v>
                </c:pt>
                <c:pt idx="251" formatCode="0.000_ ">
                  <c:v>2.0202685827735386E-3</c:v>
                </c:pt>
                <c:pt idx="252" formatCode="0.000_ ">
                  <c:v>1.8404133362800491E-3</c:v>
                </c:pt>
                <c:pt idx="253" formatCode="0.000_ ">
                  <c:v>1.6765693372912858E-3</c:v>
                </c:pt>
                <c:pt idx="254" formatCode="0.000_ ">
                  <c:v>1.5273112919644682E-3</c:v>
                </c:pt>
                <c:pt idx="255" formatCode="0.000_ ">
                  <c:v>1.3913407709307791E-3</c:v>
                </c:pt>
                <c:pt idx="256" formatCode="0.000_ ">
                  <c:v>1.2674749193398557E-3</c:v>
                </c:pt>
                <c:pt idx="257" formatCode="0.000_ ">
                  <c:v>1.1546361712538526E-3</c:v>
                </c:pt>
                <c:pt idx="258" formatCode="0.000_ ">
                  <c:v>1.0518428791073825E-3</c:v>
                </c:pt>
                <c:pt idx="259" formatCode="0.000_ ">
                  <c:v>9.582007768760034E-4</c:v>
                </c:pt>
                <c:pt idx="260" formatCode="0.000_ ">
                  <c:v>8.7289520282041763E-4</c:v>
                </c:pt>
                <c:pt idx="261" formatCode="0.000_ ">
                  <c:v>7.9518401425803377E-4</c:v>
                </c:pt>
                <c:pt idx="262" formatCode="0.000_ ">
                  <c:v>7.2439113281444099E-4</c:v>
                </c:pt>
                <c:pt idx="263" formatCode="0.000_ ">
                  <c:v>6.5990066407617582E-4</c:v>
                </c:pt>
                <c:pt idx="264" formatCode="0.000_ ">
                  <c:v>6.0115154054992065E-4</c:v>
                </c:pt>
                <c:pt idx="265" formatCode="0.000_ ">
                  <c:v>5.4763264137483588E-4</c:v>
                </c:pt>
                <c:pt idx="266" formatCode="0.000_ ">
                  <c:v>4.9887834637320856E-4</c:v>
                </c:pt>
                <c:pt idx="267" formatCode="0.000_ ">
                  <c:v>4.5446448579567476E-4</c:v>
                </c:pt>
                <c:pt idx="268" formatCode="0.000_ ">
                  <c:v>4.1400465055346926E-4</c:v>
                </c:pt>
                <c:pt idx="269" formatCode="0.000_ ">
                  <c:v>3.7714683086114976E-4</c:v>
                </c:pt>
                <c:pt idx="270" formatCode="0.000_ ">
                  <c:v>3.4357035406607742E-4</c:v>
                </c:pt>
                <c:pt idx="271" formatCode="0.000_ ">
                  <c:v>3.1298309504027889E-4</c:v>
                </c:pt>
                <c:pt idx="272" formatCode="0.000_ ">
                  <c:v>2.8511893487864927E-4</c:v>
                </c:pt>
                <c:pt idx="273" formatCode="0.000_ ">
                  <c:v>2.5973544580528031E-4</c:v>
                </c:pt>
                <c:pt idx="274" formatCode="0.000_ ">
                  <c:v>2.3661178215569366E-4</c:v>
                </c:pt>
                <c:pt idx="275" formatCode="0.000_ ">
                  <c:v>2.1554675909396032E-4</c:v>
                </c:pt>
                <c:pt idx="276" formatCode="0.000_ ">
                  <c:v>1.9635710235561238E-4</c:v>
                </c:pt>
                <c:pt idx="277" formatCode="0.000_ ">
                  <c:v>1.7887585379405195E-4</c:v>
                </c:pt>
                <c:pt idx="278" formatCode="0.000_ ">
                  <c:v>1.6295091886272704E-4</c:v>
                </c:pt>
                <c:pt idx="279" formatCode="0.000_ ">
                  <c:v>1.4844374339942351E-4</c:v>
                </c:pt>
                <c:pt idx="280" formatCode="0.000_ ">
                  <c:v>1.3522810820332701E-4</c:v>
                </c:pt>
                <c:pt idx="281" formatCode="0.000_ ">
                  <c:v>1.2318903091979361E-4</c:v>
                </c:pt>
                <c:pt idx="282" formatCode="0.000_ ">
                  <c:v>1.1222176568092561E-4</c:v>
                </c:pt>
                <c:pt idx="283" formatCode="0.000_ ">
                  <c:v>1.0223089180018235E-4</c:v>
                </c:pt>
                <c:pt idx="284" formatCode="0.000_ ">
                  <c:v>9.3129483593746044E-5</c:v>
                </c:pt>
                <c:pt idx="285" formatCode="0.000_ ">
                  <c:v>8.4838354106938043E-5</c:v>
                </c:pt>
                <c:pt idx="286" formatCode="0.000_ ">
                  <c:v>7.7285366166769787E-5</c:v>
                </c:pt>
                <c:pt idx="287" formatCode="0.000_ ">
                  <c:v>7.0404804767300189E-5</c:v>
                </c:pt>
                <c:pt idx="288" formatCode="0.000_ ">
                  <c:v>6.4136805327945562E-5</c:v>
                </c:pt>
                <c:pt idx="289" formatCode="0.000_ ">
                  <c:v>5.842683285088537E-5</c:v>
                </c:pt>
                <c:pt idx="290" formatCode="0.000_ ">
                  <c:v>5.322520744645092E-5</c:v>
                </c:pt>
                <c:pt idx="291" formatCode="0.000_ ">
                  <c:v>4.8486672098723284E-5</c:v>
                </c:pt>
                <c:pt idx="292" formatCode="0.000_ ">
                  <c:v>4.4169998911006893E-5</c:v>
                </c:pt>
                <c:pt idx="293" formatCode="0.000_ ">
                  <c:v>4.0237630405581226E-5</c:v>
                </c:pt>
                <c:pt idx="294" formatCode="0.000_ ">
                  <c:v>3.6655352757074535E-5</c:v>
                </c:pt>
                <c:pt idx="295" formatCode="0.000_ ">
                  <c:v>3.3391998116602667E-5</c:v>
                </c:pt>
                <c:pt idx="296" formatCode="0.000_ ">
                  <c:v>3.0419173436887378E-5</c:v>
                </c:pt>
                <c:pt idx="297" formatCode="0.000_ ">
                  <c:v>2.7711013439113713E-5</c:v>
                </c:pt>
                <c:pt idx="298" formatCode="0.000_ ">
                  <c:v>2.524395557230902E-5</c:v>
                </c:pt>
                <c:pt idx="299" formatCode="0.000_ ">
                  <c:v>2.2996535007354142E-5</c:v>
                </c:pt>
                <c:pt idx="300" formatCode="0.000_ ">
                  <c:v>2.0949197882033695E-5</c:v>
                </c:pt>
                <c:pt idx="301" formatCode="0.000_ ">
                  <c:v>1.9084131172313444E-5</c:v>
                </c:pt>
                <c:pt idx="302" formatCode="0.000_ ">
                  <c:v>1.7385107709679321E-5</c:v>
                </c:pt>
                <c:pt idx="303" formatCode="0.000_ ">
                  <c:v>1.5837344996142796E-5</c:v>
                </c:pt>
                <c:pt idx="304" formatCode="0.000_ ">
                  <c:v>1.4427376588557362E-5</c:v>
                </c:pt>
                <c:pt idx="305" formatCode="0.000_ ">
                  <c:v>1.3142934933244774E-5</c:v>
                </c:pt>
                <c:pt idx="306" formatCode="0.000_ ">
                  <c:v>1.1972844631548784E-5</c:v>
                </c:pt>
                <c:pt idx="307" formatCode="0.000_ ">
                  <c:v>1.0906925207684839E-5</c:v>
                </c:pt>
                <c:pt idx="308" formatCode="0.000_ ">
                  <c:v>9.9359025329261453E-6</c:v>
                </c:pt>
                <c:pt idx="309" formatCode="0.000_ ">
                  <c:v>9.0513281354786585E-6</c:v>
                </c:pt>
                <c:pt idx="310" formatCode="0.000_ ">
                  <c:v>8.2455056940051692E-6</c:v>
                </c:pt>
                <c:pt idx="311" formatCode="0.000_ ">
                  <c:v>7.5114240752585788E-6</c:v>
                </c:pt>
                <c:pt idx="312" formatCode="0.000_ ">
                  <c:v>6.8426963332203114E-6</c:v>
                </c:pt>
                <c:pt idx="313" formatCode="0.000_ ">
                  <c:v>6.2335041390070155E-6</c:v>
                </c:pt>
                <c:pt idx="314" formatCode="0.000_ ">
                  <c:v>5.6785471580584047E-6</c:v>
                </c:pt>
                <c:pt idx="315" formatCode="0.000_ ">
                  <c:v>5.172996934162369E-6</c:v>
                </c:pt>
                <c:pt idx="316" formatCode="0.000_ ">
                  <c:v>4.7124548790848546E-6</c:v>
                </c:pt>
                <c:pt idx="317" formatCode="0.000_ ">
                  <c:v>4.292914002292493E-6</c:v>
                </c:pt>
                <c:pt idx="318" formatCode="0.000_ ">
                  <c:v>3.9107240477964585E-6</c:v>
                </c:pt>
                <c:pt idx="319" formatCode="0.000_ ">
                  <c:v>3.5625597347895281E-6</c:v>
                </c:pt>
                <c:pt idx="320" formatCode="0.000_ ">
                  <c:v>3.24539182575278E-6</c:v>
                </c:pt>
                <c:pt idx="321" formatCode="0.000_ ">
                  <c:v>2.9564607703087268E-6</c:v>
                </c:pt>
                <c:pt idx="322" formatCode="0.000_ ">
                  <c:v>2.6932526955079294E-6</c:v>
                </c:pt>
                <c:pt idx="323" formatCode="0.000_ ">
                  <c:v>2.453477533651293E-6</c:v>
                </c:pt>
                <c:pt idx="324" formatCode="0.000_ ">
                  <c:v>2.2350490973478979E-6</c:v>
                </c:pt>
                <c:pt idx="325" formatCode="0.000_ ">
                  <c:v>2.0360669284501779E-6</c:v>
                </c:pt>
                <c:pt idx="326" formatCode="0.000_ ">
                  <c:v>1.854799762941925E-6</c:v>
                </c:pt>
                <c:pt idx="327" formatCode="0.000_ ">
                  <c:v>1.689670467914248E-6</c:v>
                </c:pt>
                <c:pt idx="328" formatCode="0.000_ ">
                  <c:v>1.5392423195725747E-6</c:v>
                </c:pt>
                <c:pt idx="329" formatCode="0.000_ ">
                  <c:v>1.402206502885484E-6</c:v>
                </c:pt>
                <c:pt idx="330" formatCode="0.000_ ">
                  <c:v>1.2773707241151098E-6</c:v>
                </c:pt>
                <c:pt idx="331" formatCode="0.000_ ">
                  <c:v>1.1636488371515475E-6</c:v>
                </c:pt>
                <c:pt idx="332" formatCode="0.000_ ">
                  <c:v>1.0600513933943502E-6</c:v>
                </c:pt>
                <c:pt idx="333" formatCode="0.000_ ">
                  <c:v>9.6567703295958249E-7</c:v>
                </c:pt>
                <c:pt idx="334" formatCode="0.000_ ">
                  <c:v>8.7970464231091003E-7</c:v>
                </c:pt>
                <c:pt idx="335" formatCode="0.000_ ">
                  <c:v>8.0138621008152218E-7</c:v>
                </c:pt>
                <c:pt idx="336" formatCode="0.000_ ">
                  <c:v>7.3004031892834931E-7</c:v>
                </c:pt>
                <c:pt idx="337" formatCode="0.000_ ">
                  <c:v>6.6504621679387986E-7</c:v>
                </c:pt>
                <c:pt idx="338" formatCode="0.000_ ">
                  <c:v>6.0583841599206309E-7</c:v>
                </c:pt>
                <c:pt idx="339" formatCode="0.000_ ">
                  <c:v>5.5190177312715768E-7</c:v>
                </c:pt>
                <c:pt idx="340" formatCode="0.000_ ">
                  <c:v>5.0276700703791271E-7</c:v>
                </c:pt>
                <c:pt idx="341" formatCode="0.000_ ">
                  <c:v>4.5800661577054218E-7</c:v>
                </c:pt>
                <c:pt idx="342" formatCode="0.000_ ">
                  <c:v>4.1723115705573937E-7</c:v>
                </c:pt>
                <c:pt idx="343" formatCode="0.000_ ">
                  <c:v>3.8008585992767273E-7</c:v>
                </c:pt>
                <c:pt idx="344" formatCode="0.000_ ">
                  <c:v>3.4624753800403689E-7</c:v>
                </c:pt>
                <c:pt idx="345" formatCode="0.000_ ">
                  <c:v>3.1542177757085959E-7</c:v>
                </c:pt>
                <c:pt idx="346" formatCode="0.000_ ">
                  <c:v>2.8734037600672885E-7</c:v>
                </c:pt>
                <c:pt idx="347" formatCode="0.000_ ">
                  <c:v>2.6175900825920567E-7</c:v>
                </c:pt>
                <c:pt idx="348" formatCode="0.000_ ">
                  <c:v>2.3845510107037599E-7</c:v>
                </c:pt>
                <c:pt idx="349" formatCode="0.000_ ">
                  <c:v>2.1722589645603651E-7</c:v>
                </c:pt>
                <c:pt idx="350" formatCode="0.000_ ">
                  <c:v>1.9788668758962711E-7</c:v>
                </c:pt>
                <c:pt idx="351" formatCode="0.000_ ">
                  <c:v>1.8026921174204706E-7</c:v>
                </c:pt>
                <c:pt idx="352" formatCode="0.000_ ">
                  <c:v>1.6422018629497106E-7</c:v>
                </c:pt>
                <c:pt idx="353" formatCode="0.000_ ">
                  <c:v>1.4959997509010565E-7</c:v>
                </c:pt>
                <c:pt idx="354" formatCode="0.000_ ">
                  <c:v>1.3628137351082742E-7</c:v>
                </c:pt>
                <c:pt idx="355" formatCode="0.000_ ">
                  <c:v>1.2414850172568611E-7</c:v>
                </c:pt>
                <c:pt idx="356" formatCode="0.000_ ">
                  <c:v>1.1309579646432889E-7</c:v>
                </c:pt>
                <c:pt idx="357" formatCode="0.000_ ">
                  <c:v>1.0302709255369275E-7</c:v>
                </c:pt>
                <c:pt idx="358" formatCode="0.000_ ">
                  <c:v>9.385478622327993E-8</c:v>
                </c:pt>
                <c:pt idx="359" formatCode="0.000_ ">
                  <c:v>8.5499072899771085E-8</c:v>
                </c:pt>
                <c:pt idx="360" formatCode="0.000_ ">
                  <c:v>7.7887252859332609E-8</c:v>
                </c:pt>
                <c:pt idx="361" formatCode="0.000_ ">
                  <c:v>7.0953098696377257E-8</c:v>
                </c:pt>
                <c:pt idx="362" formatCode="0.000_ ">
                  <c:v>1.8026921174204706E-7</c:v>
                </c:pt>
                <c:pt idx="363" formatCode="0.000_ ">
                  <c:v>1.6422018629497106E-7</c:v>
                </c:pt>
                <c:pt idx="364" formatCode="0.000_ ">
                  <c:v>1.4959997509010565E-7</c:v>
                </c:pt>
                <c:pt idx="365" formatCode="0.000_ ">
                  <c:v>1.3628137351082742E-7</c:v>
                </c:pt>
                <c:pt idx="366" formatCode="0.000_ ">
                  <c:v>1.2414850172568611E-7</c:v>
                </c:pt>
                <c:pt idx="367" formatCode="0.000_ ">
                  <c:v>1.1309579646432889E-7</c:v>
                </c:pt>
                <c:pt idx="368" formatCode="0.000_ ">
                  <c:v>1.0302709255369275E-7</c:v>
                </c:pt>
                <c:pt idx="369" formatCode="0.000_ ">
                  <c:v>9.385478622327993E-8</c:v>
                </c:pt>
                <c:pt idx="370" formatCode="0.000_ ">
                  <c:v>8.5499072899771085E-8</c:v>
                </c:pt>
                <c:pt idx="371" formatCode="0.000_ ">
                  <c:v>7.7887252859332609E-8</c:v>
                </c:pt>
                <c:pt idx="372" formatCode="0.000_ ">
                  <c:v>7.0953098696377257E-8</c:v>
                </c:pt>
                <c:pt idx="373" formatCode="#,##0.000;[Red]\-#,##0.000">
                  <c:v>1.0302709255369275E-7</c:v>
                </c:pt>
                <c:pt idx="374" formatCode="#,##0.000;[Red]\-#,##0.000">
                  <c:v>9.385478622327993E-8</c:v>
                </c:pt>
                <c:pt idx="375" formatCode="#,##0.000;[Red]\-#,##0.000">
                  <c:v>8.5499072899771085E-8</c:v>
                </c:pt>
                <c:pt idx="376" formatCode="#,##0.000;[Red]\-#,##0.000">
                  <c:v>7.7887252859332609E-8</c:v>
                </c:pt>
                <c:pt idx="377" formatCode="#,##0.000;[Red]\-#,##0.000">
                  <c:v>7.0953098696377257E-8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AF-4FD5-8AA2-B09CC8D03235}"/>
            </c:ext>
          </c:extLst>
        </c:ser>
        <c:ser>
          <c:idx val="5"/>
          <c:order val="4"/>
          <c:tx>
            <c:strRef>
              <c:f>合成波のつくり方!$CI$46</c:f>
              <c:strCache>
                <c:ptCount val="1"/>
                <c:pt idx="0">
                  <c:v>y5</c:v>
                </c:pt>
              </c:strCache>
            </c:strRef>
          </c:tx>
          <c:spPr>
            <a:ln w="952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合成波のつくり方!$CD$47:$CD$424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合成波のつくり方!$CI$47:$CI$424</c:f>
              <c:numCache>
                <c:formatCode>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0.01</c:v>
                </c:pt>
                <c:pt idx="140">
                  <c:v>1.576E-2</c:v>
                </c:pt>
                <c:pt idx="141">
                  <c:v>2.4836436462591999E-2</c:v>
                </c:pt>
                <c:pt idx="142">
                  <c:v>3.9136851311988255E-2</c:v>
                </c:pt>
                <c:pt idx="143">
                  <c:v>6.1663051310226868E-2</c:v>
                </c:pt>
                <c:pt idx="144">
                  <c:v>9.7134519008965997E-2</c:v>
                </c:pt>
                <c:pt idx="145">
                  <c:v>0.1529605892182396</c:v>
                </c:pt>
                <c:pt idx="146">
                  <c:v>0.24074701497911147</c:v>
                </c:pt>
                <c:pt idx="147">
                  <c:v>0.37860715276804924</c:v>
                </c:pt>
                <c:pt idx="148">
                  <c:v>0.59464931629756712</c:v>
                </c:pt>
                <c:pt idx="149">
                  <c:v>0.93209518585927542</c:v>
                </c:pt>
                <c:pt idx="150">
                  <c:v>1.4564380583707315</c:v>
                </c:pt>
                <c:pt idx="151">
                  <c:v>2.264581974034984</c:v>
                </c:pt>
                <c:pt idx="152">
                  <c:v>3.4943504854690817</c:v>
                </c:pt>
                <c:pt idx="153">
                  <c:v>5.3288616100514794</c:v>
                </c:pt>
                <c:pt idx="154">
                  <c:v>7.9824084268260247</c:v>
                </c:pt>
                <c:pt idx="155">
                  <c:v>11.643101862387953</c:v>
                </c:pt>
                <c:pt idx="156">
                  <c:v>16.343468350879885</c:v>
                </c:pt>
                <c:pt idx="157">
                  <c:v>21.768238337435022</c:v>
                </c:pt>
                <c:pt idx="158">
                  <c:v>27.131222110372516</c:v>
                </c:pt>
                <c:pt idx="159">
                  <c:v>31.378634693322653</c:v>
                </c:pt>
                <c:pt idx="160">
                  <c:v>33.76929678744164</c:v>
                </c:pt>
                <c:pt idx="161">
                  <c:v>34.307058080742337</c:v>
                </c:pt>
                <c:pt idx="162">
                  <c:v>33.533240785841336</c:v>
                </c:pt>
                <c:pt idx="163">
                  <c:v>32.039685012658467</c:v>
                </c:pt>
                <c:pt idx="164">
                  <c:v>30.230288198291728</c:v>
                </c:pt>
                <c:pt idx="165">
                  <c:v>28.328177228510658</c:v>
                </c:pt>
                <c:pt idx="166">
                  <c:v>26.444981454682491</c:v>
                </c:pt>
                <c:pt idx="167">
                  <c:v>24.633362649051946</c:v>
                </c:pt>
                <c:pt idx="168">
                  <c:v>22.916344265984474</c:v>
                </c:pt>
                <c:pt idx="169">
                  <c:v>21.302202022289471</c:v>
                </c:pt>
                <c:pt idx="170">
                  <c:v>19.791860891181891</c:v>
                </c:pt>
                <c:pt idx="171">
                  <c:v>18.382597384564587</c:v>
                </c:pt>
                <c:pt idx="172">
                  <c:v>17.069926980813172</c:v>
                </c:pt>
                <c:pt idx="173">
                  <c:v>15.848585974600846</c:v>
                </c:pt>
                <c:pt idx="174">
                  <c:v>14.713050763961947</c:v>
                </c:pt>
                <c:pt idx="175">
                  <c:v>13.657814751345359</c:v>
                </c:pt>
                <c:pt idx="176">
                  <c:v>12.677535047572514</c:v>
                </c:pt>
                <c:pt idx="177">
                  <c:v>11.767107672697456</c:v>
                </c:pt>
                <c:pt idx="178">
                  <c:v>10.921702771447688</c:v>
                </c:pt>
                <c:pt idx="179">
                  <c:v>10.136777191282119</c:v>
                </c:pt>
                <c:pt idx="180">
                  <c:v>9.4080741915499662</c:v>
                </c:pt>
                <c:pt idx="181">
                  <c:v>8.7316158969652342</c:v>
                </c:pt>
                <c:pt idx="182">
                  <c:v>8.103691777124034</c:v>
                </c:pt>
                <c:pt idx="183">
                  <c:v>7.5208450969990643</c:v>
                </c:pt>
                <c:pt idx="184">
                  <c:v>6.979858501457505</c:v>
                </c:pt>
                <c:pt idx="185">
                  <c:v>6.4777394312001295</c:v>
                </c:pt>
                <c:pt idx="186">
                  <c:v>6.0117057857447325</c:v>
                </c:pt>
                <c:pt idx="187">
                  <c:v>5.5791720762346468</c:v>
                </c:pt>
                <c:pt idx="188">
                  <c:v>5.1777362036772283</c:v>
                </c:pt>
                <c:pt idx="189">
                  <c:v>4.8051669312643748</c:v>
                </c:pt>
                <c:pt idx="190">
                  <c:v>4.4593920774734181</c:v>
                </c:pt>
                <c:pt idx="191">
                  <c:v>4.1384874304326598</c:v>
                </c:pt>
                <c:pt idx="192">
                  <c:v>3.8406663678434971</c:v>
                </c:pt>
                <c:pt idx="193">
                  <c:v>3.5642701569986999</c:v>
                </c:pt>
                <c:pt idx="194">
                  <c:v>3.3077589038505595</c:v>
                </c:pt>
                <c:pt idx="195">
                  <c:v>3.0697031172029488</c:v>
                </c:pt>
                <c:pt idx="196">
                  <c:v>2.8487758529792613</c:v>
                </c:pt>
                <c:pt idx="197">
                  <c:v>2.6437454035317849</c:v>
                </c:pt>
                <c:pt idx="198">
                  <c:v>2.4534684976961052</c:v>
                </c:pt>
                <c:pt idx="199">
                  <c:v>2.2768839784829509</c:v>
                </c:pt>
                <c:pt idx="200">
                  <c:v>2.113006926756599</c:v>
                </c:pt>
                <c:pt idx="201">
                  <c:v>1.9609232008509794</c:v>
                </c:pt>
                <c:pt idx="202">
                  <c:v>1.8197843637399795</c:v>
                </c:pt>
                <c:pt idx="203">
                  <c:v>1.6888029710525865</c:v>
                </c:pt>
                <c:pt idx="204">
                  <c:v>1.5672481948705175</c:v>
                </c:pt>
                <c:pt idx="205">
                  <c:v>1.4544417598427539</c:v>
                </c:pt>
                <c:pt idx="206">
                  <c:v>1.3497541696835562</c:v>
                </c:pt>
                <c:pt idx="207">
                  <c:v>1.2526012035797605</c:v>
                </c:pt>
                <c:pt idx="208">
                  <c:v>1.1624406634152507</c:v>
                </c:pt>
                <c:pt idx="209">
                  <c:v>1.0787693540240852</c:v>
                </c:pt>
                <c:pt idx="210">
                  <c:v>1.0011202799093839</c:v>
                </c:pt>
                <c:pt idx="211">
                  <c:v>0.92906004301456746</c:v>
                </c:pt>
                <c:pt idx="212">
                  <c:v>0.86218642720953798</c:v>
                </c:pt>
                <c:pt idx="213">
                  <c:v>0.80012615616004445</c:v>
                </c:pt>
                <c:pt idx="214">
                  <c:v>0.74253281218725953</c:v>
                </c:pt>
                <c:pt idx="215">
                  <c:v>0.68908490460008143</c:v>
                </c:pt>
                <c:pt idx="216">
                  <c:v>0.6394840767984904</c:v>
                </c:pt>
                <c:pt idx="217">
                  <c:v>0.59345344220601104</c:v>
                </c:pt>
                <c:pt idx="218">
                  <c:v>0.55073603979644037</c:v>
                </c:pt>
                <c:pt idx="219">
                  <c:v>0.51109340063785225</c:v>
                </c:pt>
                <c:pt idx="220">
                  <c:v>0.47430421748869389</c:v>
                </c:pt>
                <c:pt idx="221">
                  <c:v>0.44016311004959885</c:v>
                </c:pt>
                <c:pt idx="222">
                  <c:v>0.40847947900324277</c:v>
                </c:pt>
                <c:pt idx="223">
                  <c:v>0.37907644246588518</c:v>
                </c:pt>
                <c:pt idx="224">
                  <c:v>0.35178984893073539</c:v>
                </c:pt>
                <c:pt idx="225">
                  <c:v>0.32646736120735753</c:v>
                </c:pt>
                <c:pt idx="226">
                  <c:v>0.30296760625523617</c:v>
                </c:pt>
                <c:pt idx="227">
                  <c:v>0.28115938617547098</c:v>
                </c:pt>
                <c:pt idx="228">
                  <c:v>0.26092094596431853</c:v>
                </c:pt>
                <c:pt idx="229">
                  <c:v>0.24213929394778844</c:v>
                </c:pt>
                <c:pt idx="230">
                  <c:v>0.2247095711094442</c:v>
                </c:pt>
                <c:pt idx="231">
                  <c:v>0.20853446579554458</c:v>
                </c:pt>
                <c:pt idx="232">
                  <c:v>0.19352367053418215</c:v>
                </c:pt>
                <c:pt idx="233">
                  <c:v>0.17959337793950819</c:v>
                </c:pt>
                <c:pt idx="234">
                  <c:v>0.16666581288976665</c:v>
                </c:pt>
                <c:pt idx="235">
                  <c:v>0.1546687983698912</c:v>
                </c:pt>
                <c:pt idx="236">
                  <c:v>0.14353535255695976</c:v>
                </c:pt>
                <c:pt idx="237">
                  <c:v>0.13320331490088569</c:v>
                </c:pt>
                <c:pt idx="238">
                  <c:v>0.12361499911431549</c:v>
                </c:pt>
                <c:pt idx="239">
                  <c:v>0.11471687113569233</c:v>
                </c:pt>
                <c:pt idx="240">
                  <c:v>0.10645925026866342</c:v>
                </c:pt>
                <c:pt idx="241">
                  <c:v>9.879603183022867E-2</c:v>
                </c:pt>
                <c:pt idx="242">
                  <c:v>9.1684429759963937E-2</c:v>
                </c:pt>
                <c:pt idx="243">
                  <c:v>8.5084737753970394E-2</c:v>
                </c:pt>
                <c:pt idx="244">
                  <c:v>7.8960107590519774E-2</c:v>
                </c:pt>
                <c:pt idx="245">
                  <c:v>7.3276343410257599E-2</c:v>
                </c:pt>
                <c:pt idx="246">
                  <c:v>6.800171080282516E-2</c:v>
                </c:pt>
                <c:pt idx="247">
                  <c:v>6.3106759634361964E-2</c:v>
                </c:pt>
                <c:pt idx="248">
                  <c:v>5.856415962701142E-2</c:v>
                </c:pt>
                <c:pt idx="249">
                  <c:v>5.4348547772701664E-2</c:v>
                </c:pt>
                <c:pt idx="250">
                  <c:v>5.0436386729505595E-2</c:v>
                </c:pt>
                <c:pt idx="251">
                  <c:v>4.6805833410167398E-2</c:v>
                </c:pt>
                <c:pt idx="252">
                  <c:v>4.3436617029258232E-2</c:v>
                </c:pt>
                <c:pt idx="253">
                  <c:v>4.030992592820809E-2</c:v>
                </c:pt>
                <c:pt idx="254">
                  <c:v>3.7408302546448245E-2</c:v>
                </c:pt>
                <c:pt idx="255">
                  <c:v>3.4715545952361988E-2</c:v>
                </c:pt>
                <c:pt idx="256">
                  <c:v>3.221662138993385E-2</c:v>
                </c:pt>
                <c:pt idx="257">
                  <c:v>2.989757633614468E-2</c:v>
                </c:pt>
                <c:pt idx="258">
                  <c:v>2.7745462600499649E-2</c:v>
                </c:pt>
                <c:pt idx="259">
                  <c:v>2.5748264031801322E-2</c:v>
                </c:pt>
                <c:pt idx="260">
                  <c:v>2.3894829428578512E-2</c:v>
                </c:pt>
                <c:pt idx="261">
                  <c:v>2.2174810278627867E-2</c:v>
                </c:pt>
                <c:pt idx="262">
                  <c:v>2.0578602980081535E-2</c:v>
                </c:pt>
                <c:pt idx="263">
                  <c:v>1.9097295221430676E-2</c:v>
                </c:pt>
                <c:pt idx="264">
                  <c:v>1.7722616221150872E-2</c:v>
                </c:pt>
                <c:pt idx="265">
                  <c:v>1.6446890549121105E-2</c:v>
                </c:pt>
                <c:pt idx="266">
                  <c:v>1.526299527202297E-2</c:v>
                </c:pt>
                <c:pt idx="267">
                  <c:v>1.4164320183462911E-2</c:v>
                </c:pt>
                <c:pt idx="268">
                  <c:v>1.3144730896780905E-2</c:v>
                </c:pt>
                <c:pt idx="269">
                  <c:v>1.2198534594490367E-2</c:v>
                </c:pt>
                <c:pt idx="270">
                  <c:v>1.1320448243125157E-2</c:v>
                </c:pt>
                <c:pt idx="271">
                  <c:v>1.0505569096033349E-2</c:v>
                </c:pt>
                <c:pt idx="272">
                  <c:v>9.7493473194305482E-3</c:v>
                </c:pt>
                <c:pt idx="273">
                  <c:v>9.0475605888793997E-3</c:v>
                </c:pt>
                <c:pt idx="274">
                  <c:v>8.396290514362581E-3</c:v>
                </c:pt>
                <c:pt idx="275">
                  <c:v>7.7919007623255222E-3</c:v>
                </c:pt>
                <c:pt idx="276">
                  <c:v>7.2310167525392122E-3</c:v>
                </c:pt>
                <c:pt idx="277">
                  <c:v>6.7105068164256855E-3</c:v>
                </c:pt>
                <c:pt idx="278">
                  <c:v>6.2274647116482059E-3</c:v>
                </c:pt>
                <c:pt idx="279">
                  <c:v>5.7791933953402755E-3</c:v>
                </c:pt>
                <c:pt idx="280">
                  <c:v>5.3631899653747072E-3</c:v>
                </c:pt>
                <c:pt idx="281">
                  <c:v>4.9771316855953219E-3</c:v>
                </c:pt>
                <c:pt idx="282">
                  <c:v>4.6188630169857513E-3</c:v>
                </c:pt>
                <c:pt idx="283">
                  <c:v>4.2863835823661522E-3</c:v>
                </c:pt>
                <c:pt idx="284">
                  <c:v>3.9778369974207157E-3</c:v>
                </c:pt>
                <c:pt idx="285">
                  <c:v>3.691500505695746E-3</c:v>
                </c:pt>
                <c:pt idx="286">
                  <c:v>3.4257753596968633E-3</c:v>
                </c:pt>
                <c:pt idx="287">
                  <c:v>3.1791778943795162E-3</c:v>
                </c:pt>
                <c:pt idx="288">
                  <c:v>2.9503312431928327E-3</c:v>
                </c:pt>
                <c:pt idx="289">
                  <c:v>2.7379576504243637E-3</c:v>
                </c:pt>
                <c:pt idx="290">
                  <c:v>2.5408713369226231E-3</c:v>
                </c:pt>
                <c:pt idx="291">
                  <c:v>2.3579718793639826E-3</c:v>
                </c:pt>
                <c:pt idx="292">
                  <c:v>2.1882380660977786E-3</c:v>
                </c:pt>
                <c:pt idx="293">
                  <c:v>2.0307221952643654E-3</c:v>
                </c:pt>
                <c:pt idx="294">
                  <c:v>1.8845447833502158E-3</c:v>
                </c:pt>
                <c:pt idx="295">
                  <c:v>1.7488896546357839E-3</c:v>
                </c:pt>
                <c:pt idx="296">
                  <c:v>1.6229993841184961E-3</c:v>
                </c:pt>
                <c:pt idx="297">
                  <c:v>1.5061710684668235E-3</c:v>
                </c:pt>
                <c:pt idx="298">
                  <c:v>1.3977524013929041E-3</c:v>
                </c:pt>
                <c:pt idx="299">
                  <c:v>1.2971380315308662E-3</c:v>
                </c:pt>
                <c:pt idx="300">
                  <c:v>1.2037661824853443E-3</c:v>
                </c:pt>
                <c:pt idx="301">
                  <c:v>1.1171155161784736E-3</c:v>
                </c:pt>
                <c:pt idx="302">
                  <c:v>1.0367022219820827E-3</c:v>
                </c:pt>
                <c:pt idx="303">
                  <c:v>9.6207731538245223E-4</c:v>
                </c:pt>
                <c:pt idx="304">
                  <c:v>8.9282413109491082E-4</c:v>
                </c:pt>
                <c:pt idx="305">
                  <c:v>8.2855599663123438E-4</c:v>
                </c:pt>
                <c:pt idx="306">
                  <c:v>7.6891407333035621E-4</c:v>
                </c:pt>
                <c:pt idx="307">
                  <c:v>7.135653527979111E-4</c:v>
                </c:pt>
                <c:pt idx="308">
                  <c:v>6.622007975678522E-4</c:v>
                </c:pt>
                <c:pt idx="309">
                  <c:v>6.1453361560462902E-4</c:v>
                </c:pt>
                <c:pt idx="310">
                  <c:v>5.7029765901170663E-4</c:v>
                </c:pt>
                <c:pt idx="311">
                  <c:v>5.2924593800569972E-4</c:v>
                </c:pt>
                <c:pt idx="312">
                  <c:v>4.9114924185897639E-4</c:v>
                </c:pt>
                <c:pt idx="313">
                  <c:v>4.5579485911083508E-4</c:v>
                </c:pt>
                <c:pt idx="314">
                  <c:v>4.2298538990161893E-4</c:v>
                </c:pt>
                <c:pt idx="315">
                  <c:v>3.9253764379849389E-4</c:v>
                </c:pt>
                <c:pt idx="316">
                  <c:v>3.6428161695895489E-4</c:v>
                </c:pt>
                <c:pt idx="317">
                  <c:v>3.3805954292110102E-4</c:v>
                </c:pt>
                <c:pt idx="318">
                  <c:v>3.1372501172081258E-4</c:v>
                </c:pt>
                <c:pt idx="319">
                  <c:v>2.9114215241746123E-4</c:v>
                </c:pt>
                <c:pt idx="320">
                  <c:v>2.701848744638231E-4</c:v>
                </c:pt>
                <c:pt idx="321">
                  <c:v>2.5073616368441812E-4</c:v>
                </c:pt>
                <c:pt idx="322">
                  <c:v>2.3268742893140144E-4</c:v>
                </c:pt>
                <c:pt idx="323">
                  <c:v>2.1593789577008983E-4</c:v>
                </c:pt>
                <c:pt idx="324">
                  <c:v>2.0039404380879164E-4</c:v>
                </c:pt>
                <c:pt idx="325">
                  <c:v>1.8596908453129616E-4</c:v>
                </c:pt>
                <c:pt idx="326">
                  <c:v>1.7258247671652214E-4</c:v>
                </c:pt>
                <c:pt idx="327">
                  <c:v>1.6015947673969172E-4</c:v>
                </c:pt>
                <c:pt idx="328">
                  <c:v>1.4863072124415497E-4</c:v>
                </c:pt>
                <c:pt idx="329">
                  <c:v>1.3793183985373061E-4</c:v>
                </c:pt>
                <c:pt idx="330">
                  <c:v>1.2800309576315821E-4</c:v>
                </c:pt>
                <c:pt idx="331">
                  <c:v>1.1878905219991342E-4</c:v>
                </c:pt>
                <c:pt idx="332">
                  <c:v>1.1023826289508904E-4</c:v>
                </c:pt>
                <c:pt idx="333">
                  <c:v>1.0230298483509902E-4</c:v>
                </c:pt>
                <c:pt idx="334">
                  <c:v>9.493891169036573E-5</c:v>
                </c:pt>
                <c:pt idx="335">
                  <c:v>8.8104926432600253E-5</c:v>
                </c:pt>
                <c:pt idx="336">
                  <c:v>8.1762871759424272E-5</c:v>
                </c:pt>
                <c:pt idx="337">
                  <c:v>7.5877337044508289E-5</c:v>
                </c:pt>
                <c:pt idx="338">
                  <c:v>7.041546062367078E-5</c:v>
                </c:pt>
                <c:pt idx="339">
                  <c:v>6.5346746313010504E-5</c:v>
                </c:pt>
                <c:pt idx="340">
                  <c:v>6.0642893134607917E-5</c:v>
                </c:pt>
                <c:pt idx="341">
                  <c:v>5.6277637299076003E-5</c:v>
                </c:pt>
                <c:pt idx="342">
                  <c:v>5.2226605562676065E-5</c:v>
                </c:pt>
                <c:pt idx="343">
                  <c:v>4.8467179140223646E-5</c:v>
                </c:pt>
                <c:pt idx="344">
                  <c:v>4.4978367413947542E-5</c:v>
                </c:pt>
                <c:pt idx="345">
                  <c:v>4.1740690733160126E-5</c:v>
                </c:pt>
                <c:pt idx="346">
                  <c:v>3.8736071650355506E-5</c:v>
                </c:pt>
                <c:pt idx="347">
                  <c:v>3.5947733986456358E-5</c:v>
                </c:pt>
                <c:pt idx="348">
                  <c:v>3.3360109161644119E-5</c:v>
                </c:pt>
                <c:pt idx="349">
                  <c:v>3.0958749268774335E-5</c:v>
                </c:pt>
                <c:pt idx="350">
                  <c:v>2.8730246404025772E-5</c:v>
                </c:pt>
                <c:pt idx="351">
                  <c:v>2.6662157804369171E-5</c:v>
                </c:pt>
                <c:pt idx="352">
                  <c:v>2.4742936373863418E-5</c:v>
                </c:pt>
                <c:pt idx="353">
                  <c:v>2.2961866210875403E-5</c:v>
                </c:pt>
                <c:pt idx="354">
                  <c:v>2.1309002776242204E-5</c:v>
                </c:pt>
                <c:pt idx="355">
                  <c:v>1.9775117368306788E-5</c:v>
                </c:pt>
                <c:pt idx="356">
                  <c:v>1.8351645594805691E-5</c:v>
                </c:pt>
                <c:pt idx="357">
                  <c:v>1.7030639553903399E-5</c:v>
                </c:pt>
                <c:pt idx="358">
                  <c:v>1.5804723457378013E-5</c:v>
                </c:pt>
                <c:pt idx="359">
                  <c:v>1.4667052448181959E-5</c:v>
                </c:pt>
                <c:pt idx="360">
                  <c:v>1.3611274382437097E-5</c:v>
                </c:pt>
                <c:pt idx="361">
                  <c:v>1.2631494362475461E-5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3-43F2-9FE9-7EC060C34C29}"/>
            </c:ext>
          </c:extLst>
        </c:ser>
        <c:ser>
          <c:idx val="4"/>
          <c:order val="5"/>
          <c:tx>
            <c:strRef>
              <c:f>合成波のつくり方!$CM$46</c:f>
              <c:strCache>
                <c:ptCount val="1"/>
                <c:pt idx="0">
                  <c:v>合成波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合成波のつくり方!$CD$47:$CD$424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合成波のつくり方!$CM$47:$CM$424</c:f>
              <c:numCache>
                <c:formatCode>#,##0.000;[Red]\-#,##0.000</c:formatCode>
                <c:ptCount val="378"/>
                <c:pt idx="0">
                  <c:v>1.9204502484307905E-3</c:v>
                </c:pt>
                <c:pt idx="1">
                  <c:v>2.3870533688628336E-3</c:v>
                </c:pt>
                <c:pt idx="2">
                  <c:v>2.9669831698501022E-3</c:v>
                </c:pt>
                <c:pt idx="3">
                  <c:v>3.6877412132828944E-3</c:v>
                </c:pt>
                <c:pt idx="4">
                  <c:v>4.5834905995590066E-3</c:v>
                </c:pt>
                <c:pt idx="5">
                  <c:v>5.6966627910328563E-3</c:v>
                </c:pt>
                <c:pt idx="6">
                  <c:v>7.0799483284733136E-3</c:v>
                </c:pt>
                <c:pt idx="7">
                  <c:v>8.798761142594938E-3</c:v>
                </c:pt>
                <c:pt idx="8">
                  <c:v>1.0934286014419484E-2</c:v>
                </c:pt>
                <c:pt idx="9">
                  <c:v>1.3587242363303692E-2</c:v>
                </c:pt>
                <c:pt idx="10">
                  <c:v>1.6882525294253256E-2</c:v>
                </c:pt>
                <c:pt idx="11">
                  <c:v>2.0974916859744973E-2</c:v>
                </c:pt>
                <c:pt idx="12">
                  <c:v>2.6056096512809618E-2</c:v>
                </c:pt>
                <c:pt idx="13">
                  <c:v>3.236321872824964E-2</c:v>
                </c:pt>
                <c:pt idx="14">
                  <c:v>4.0189365460778143E-2</c:v>
                </c:pt>
                <c:pt idx="15">
                  <c:v>4.989621713344139E-2</c:v>
                </c:pt>
                <c:pt idx="16">
                  <c:v>6.1929310556664952E-2</c:v>
                </c:pt>
                <c:pt idx="17">
                  <c:v>7.6836252819694612E-2</c:v>
                </c:pt>
                <c:pt idx="18">
                  <c:v>9.5288216314934615E-2</c:v>
                </c:pt>
                <c:pt idx="19">
                  <c:v>0.11810491982825728</c:v>
                </c:pt>
                <c:pt idx="20">
                  <c:v>0.1462830559624605</c:v>
                </c:pt>
                <c:pt idx="21">
                  <c:v>0.18102768554269041</c:v>
                </c:pt>
                <c:pt idx="22">
                  <c:v>0.22378538525651814</c:v>
                </c:pt>
                <c:pt idx="23">
                  <c:v>0.27627677049517907</c:v>
                </c:pt>
                <c:pt idx="24">
                  <c:v>0.34052424960414968</c:v>
                </c:pt>
                <c:pt idx="25">
                  <c:v>0.41886830193761709</c:v>
                </c:pt>
                <c:pt idx="26">
                  <c:v>0.51396202708004324</c:v>
                </c:pt>
                <c:pt idx="27">
                  <c:v>0.62872910539962967</c:v>
                </c:pt>
                <c:pt idx="28">
                  <c:v>0.76626483463537154</c:v>
                </c:pt>
                <c:pt idx="29">
                  <c:v>0.92965432646931767</c:v>
                </c:pt>
                <c:pt idx="30">
                  <c:v>1.1216780281541783</c:v>
                </c:pt>
                <c:pt idx="31">
                  <c:v>1.3443757696198264</c:v>
                </c:pt>
                <c:pt idx="32">
                  <c:v>1.598451716759701</c:v>
                </c:pt>
                <c:pt idx="33">
                  <c:v>1.8825306953131589</c:v>
                </c:pt>
                <c:pt idx="34">
                  <c:v>2.1923276683536495</c:v>
                </c:pt>
                <c:pt idx="35">
                  <c:v>2.5198678316664922</c:v>
                </c:pt>
                <c:pt idx="36">
                  <c:v>2.8529829604202179</c:v>
                </c:pt>
                <c:pt idx="37">
                  <c:v>3.1753773188393657</c:v>
                </c:pt>
                <c:pt idx="38">
                  <c:v>3.468548970115827</c:v>
                </c:pt>
                <c:pt idx="39">
                  <c:v>3.7099264509827532</c:v>
                </c:pt>
                <c:pt idx="40">
                  <c:v>3.8820477162266402</c:v>
                </c:pt>
                <c:pt idx="41">
                  <c:v>3.9683357003885975</c:v>
                </c:pt>
                <c:pt idx="42">
                  <c:v>3.9622844991689372</c:v>
                </c:pt>
                <c:pt idx="43">
                  <c:v>3.8651320970593326</c:v>
                </c:pt>
                <c:pt idx="44">
                  <c:v>3.6864523059510628</c:v>
                </c:pt>
                <c:pt idx="45">
                  <c:v>3.4422496954351129</c:v>
                </c:pt>
                <c:pt idx="46">
                  <c:v>3.1520924497708287</c:v>
                </c:pt>
                <c:pt idx="47">
                  <c:v>2.8361137474973157</c:v>
                </c:pt>
                <c:pt idx="48">
                  <c:v>2.5125747357820241</c:v>
                </c:pt>
                <c:pt idx="49">
                  <c:v>2.1963443547550079</c:v>
                </c:pt>
                <c:pt idx="50">
                  <c:v>1.8983083522184896</c:v>
                </c:pt>
                <c:pt idx="51">
                  <c:v>1.6254986945934629</c:v>
                </c:pt>
                <c:pt idx="52">
                  <c:v>1.3816596657465772</c:v>
                </c:pt>
                <c:pt idx="53">
                  <c:v>1.1679961780383028</c:v>
                </c:pt>
                <c:pt idx="54">
                  <c:v>0.98392530431992675</c:v>
                </c:pt>
                <c:pt idx="55">
                  <c:v>0.8277307398655408</c:v>
                </c:pt>
                <c:pt idx="56">
                  <c:v>0.69708077166908144</c:v>
                </c:pt>
                <c:pt idx="57">
                  <c:v>0.58940874529667786</c:v>
                </c:pt>
                <c:pt idx="58">
                  <c:v>0.50217466557121837</c:v>
                </c:pt>
                <c:pt idx="59">
                  <c:v>0.4330335273166272</c:v>
                </c:pt>
                <c:pt idx="60">
                  <c:v>0.37993570927221826</c:v>
                </c:pt>
                <c:pt idx="61">
                  <c:v>0.34118115441892943</c:v>
                </c:pt>
                <c:pt idx="62">
                  <c:v>0.31544444704175073</c:v>
                </c:pt>
                <c:pt idx="63">
                  <c:v>0.30178349354422029</c:v>
                </c:pt>
                <c:pt idx="64">
                  <c:v>0.29964081881984755</c:v>
                </c:pt>
                <c:pt idx="65">
                  <c:v>0.30884360365664121</c:v>
                </c:pt>
                <c:pt idx="66">
                  <c:v>0.32960641828148518</c:v>
                </c:pt>
                <c:pt idx="67">
                  <c:v>0.36253898204289775</c:v>
                </c:pt>
                <c:pt idx="68">
                  <c:v>0.40866000836317812</c:v>
                </c:pt>
                <c:pt idx="69">
                  <c:v>0.46941708891253237</c:v>
                </c:pt>
                <c:pt idx="70">
                  <c:v>0.54671144994863852</c:v>
                </c:pt>
                <c:pt idx="71">
                  <c:v>0.64292509955460342</c:v>
                </c:pt>
                <c:pt idx="72">
                  <c:v>0.76094620117858969</c:v>
                </c:pt>
                <c:pt idx="73">
                  <c:v>0.90418628629252684</c:v>
                </c:pt>
                <c:pt idx="74">
                  <c:v>1.076580012179845</c:v>
                </c:pt>
                <c:pt idx="75">
                  <c:v>1.2825545051848564</c:v>
                </c:pt>
                <c:pt idx="76">
                  <c:v>1.5269509854538907</c:v>
                </c:pt>
                <c:pt idx="77">
                  <c:v>1.8148767198564211</c:v>
                </c:pt>
                <c:pt idx="78">
                  <c:v>2.1514612624022296</c:v>
                </c:pt>
                <c:pt idx="79">
                  <c:v>2.5414890226509348</c:v>
                </c:pt>
                <c:pt idx="80">
                  <c:v>2.9888830221956404</c:v>
                </c:pt>
                <c:pt idx="81">
                  <c:v>3.4960258288798838</c:v>
                </c:pt>
                <c:pt idx="82">
                  <c:v>4.0629272318100718</c:v>
                </c:pt>
                <c:pt idx="83">
                  <c:v>4.6862876129727891</c:v>
                </c:pt>
                <c:pt idx="84">
                  <c:v>5.3585612523074095</c:v>
                </c:pt>
                <c:pt idx="85">
                  <c:v>6.0671880866638954</c:v>
                </c:pt>
                <c:pt idx="86">
                  <c:v>6.7952183973930342</c:v>
                </c:pt>
                <c:pt idx="87">
                  <c:v>7.5177783097848101</c:v>
                </c:pt>
                <c:pt idx="88">
                  <c:v>8.2085919419705355</c:v>
                </c:pt>
                <c:pt idx="89">
                  <c:v>8.8384967990760792</c:v>
                </c:pt>
                <c:pt idx="90">
                  <c:v>9.3789751326612798</c:v>
                </c:pt>
                <c:pt idx="91">
                  <c:v>9.805176139984038</c:v>
                </c:pt>
                <c:pt idx="92">
                  <c:v>10.098693847850903</c:v>
                </c:pt>
                <c:pt idx="93">
                  <c:v>10.249529587471692</c:v>
                </c:pt>
                <c:pt idx="94">
                  <c:v>10.256848322525471</c:v>
                </c:pt>
                <c:pt idx="95">
                  <c:v>10.128444579991129</c:v>
                </c:pt>
                <c:pt idx="96">
                  <c:v>9.8791471550154792</c:v>
                </c:pt>
                <c:pt idx="97">
                  <c:v>9.5285979381871968</c:v>
                </c:pt>
                <c:pt idx="98">
                  <c:v>9.0988870812238325</c:v>
                </c:pt>
                <c:pt idx="99">
                  <c:v>8.6124370552997878</c:v>
                </c:pt>
                <c:pt idx="100">
                  <c:v>8.0903693189771957</c:v>
                </c:pt>
                <c:pt idx="101">
                  <c:v>7.5514281092720887</c:v>
                </c:pt>
                <c:pt idx="102">
                  <c:v>7.0114188450499322</c:v>
                </c:pt>
                <c:pt idx="103">
                  <c:v>6.4830555751989811</c:v>
                </c:pt>
                <c:pt idx="104">
                  <c:v>5.9760939827590249</c:v>
                </c:pt>
                <c:pt idx="105">
                  <c:v>5.4976371235829946</c:v>
                </c:pt>
                <c:pt idx="106">
                  <c:v>5.0525249204079588</c:v>
                </c:pt>
                <c:pt idx="107">
                  <c:v>4.6437448148030267</c:v>
                </c:pt>
                <c:pt idx="108">
                  <c:v>4.2728241843010553</c:v>
                </c:pt>
                <c:pt idx="109">
                  <c:v>3.9401830284121568</c:v>
                </c:pt>
                <c:pt idx="110">
                  <c:v>3.6454379597117916</c:v>
                </c:pt>
                <c:pt idx="111">
                  <c:v>3.3876565863170902</c:v>
                </c:pt>
                <c:pt idx="112">
                  <c:v>3.1655660696985009</c:v>
                </c:pt>
                <c:pt idx="113">
                  <c:v>2.97772202455671</c:v>
                </c:pt>
                <c:pt idx="114">
                  <c:v>2.822644815468498</c:v>
                </c:pt>
                <c:pt idx="115">
                  <c:v>2.6989302869469918</c:v>
                </c:pt>
                <c:pt idx="116">
                  <c:v>2.6053414300710309</c:v>
                </c:pt>
                <c:pt idx="117">
                  <c:v>2.5408866774643286</c:v>
                </c:pt>
                <c:pt idx="118">
                  <c:v>2.5048895551252786</c:v>
                </c:pt>
                <c:pt idx="119">
                  <c:v>2.4970533513468287</c:v>
                </c:pt>
                <c:pt idx="120">
                  <c:v>2.5175232808206154</c:v>
                </c:pt>
                <c:pt idx="121">
                  <c:v>2.5669472769700099</c:v>
                </c:pt>
                <c:pt idx="122">
                  <c:v>2.6465349592744043</c:v>
                </c:pt>
                <c:pt idx="123">
                  <c:v>2.7581123962973049</c:v>
                </c:pt>
                <c:pt idx="124">
                  <c:v>2.9041679119969439</c:v>
                </c:pt>
                <c:pt idx="125">
                  <c:v>3.087881265756427</c:v>
                </c:pt>
                <c:pt idx="126">
                  <c:v>3.3131250231978493</c:v>
                </c:pt>
                <c:pt idx="127">
                  <c:v>3.5844228765795583</c:v>
                </c:pt>
                <c:pt idx="128">
                  <c:v>3.9068453189146135</c:v>
                </c:pt>
                <c:pt idx="129">
                  <c:v>4.2858190057102963</c:v>
                </c:pt>
                <c:pt idx="130">
                  <c:v>4.7268234366279973</c:v>
                </c:pt>
                <c:pt idx="131">
                  <c:v>5.234949016556981</c:v>
                </c:pt>
                <c:pt idx="132">
                  <c:v>5.8142966349622434</c:v>
                </c:pt>
                <c:pt idx="133">
                  <c:v>6.4672137596321448</c:v>
                </c:pt>
                <c:pt idx="134">
                  <c:v>7.1933887535327505</c:v>
                </c:pt>
                <c:pt idx="135">
                  <c:v>7.9888653213485803</c:v>
                </c:pt>
                <c:pt idx="136">
                  <c:v>8.8450906186668945</c:v>
                </c:pt>
                <c:pt idx="137">
                  <c:v>9.7481651988620275</c:v>
                </c:pt>
                <c:pt idx="138">
                  <c:v>10.6785040577294</c:v>
                </c:pt>
                <c:pt idx="139">
                  <c:v>11.62112214130015</c:v>
                </c:pt>
                <c:pt idx="140">
                  <c:v>12.532461320394697</c:v>
                </c:pt>
                <c:pt idx="141">
                  <c:v>13.388304481764157</c:v>
                </c:pt>
                <c:pt idx="142">
                  <c:v>14.158864171523716</c:v>
                </c:pt>
                <c:pt idx="143">
                  <c:v>14.818370711278041</c:v>
                </c:pt>
                <c:pt idx="144">
                  <c:v>15.348377337931231</c:v>
                </c:pt>
                <c:pt idx="145">
                  <c:v>15.740770349503789</c:v>
                </c:pt>
                <c:pt idx="146">
                  <c:v>16.00032257888202</c:v>
                </c:pt>
                <c:pt idx="147">
                  <c:v>16.146944161343789</c:v>
                </c:pt>
                <c:pt idx="148">
                  <c:v>16.218132033607937</c:v>
                </c:pt>
                <c:pt idx="149">
                  <c:v>16.272381910081467</c:v>
                </c:pt>
                <c:pt idx="150">
                  <c:v>16.394348109875086</c:v>
                </c:pt>
                <c:pt idx="151">
                  <c:v>16.702031359203175</c:v>
                </c:pt>
                <c:pt idx="152">
                  <c:v>17.354620208060059</c:v>
                </c:pt>
                <c:pt idx="153">
                  <c:v>18.555600733439398</c:v>
                </c:pt>
                <c:pt idx="154">
                  <c:v>20.537792209786954</c:v>
                </c:pt>
                <c:pt idx="155">
                  <c:v>23.505518053697209</c:v>
                </c:pt>
                <c:pt idx="156">
                  <c:v>27.505026135216809</c:v>
                </c:pt>
                <c:pt idx="157">
                  <c:v>32.232309910517777</c:v>
                </c:pt>
                <c:pt idx="158">
                  <c:v>36.910151430125538</c:v>
                </c:pt>
                <c:pt idx="159">
                  <c:v>40.49168805949212</c:v>
                </c:pt>
                <c:pt idx="160">
                  <c:v>42.240886428584943</c:v>
                </c:pt>
                <c:pt idx="161">
                  <c:v>42.165240850021995</c:v>
                </c:pt>
                <c:pt idx="162">
                  <c:v>40.808476294035465</c:v>
                </c:pt>
                <c:pt idx="163">
                  <c:v>38.763827953115786</c:v>
                </c:pt>
                <c:pt idx="164">
                  <c:v>36.445785607276463</c:v>
                </c:pt>
                <c:pt idx="165">
                  <c:v>34.05939094494299</c:v>
                </c:pt>
                <c:pt idx="166">
                  <c:v>31.724187724347072</c:v>
                </c:pt>
                <c:pt idx="167">
                  <c:v>29.492037153201473</c:v>
                </c:pt>
                <c:pt idx="168">
                  <c:v>27.3849168294187</c:v>
                </c:pt>
                <c:pt idx="169">
                  <c:v>25.40989412394778</c:v>
                </c:pt>
                <c:pt idx="170">
                  <c:v>23.56659028883249</c:v>
                </c:pt>
                <c:pt idx="171">
                  <c:v>21.85093696075268</c:v>
                </c:pt>
                <c:pt idx="172">
                  <c:v>20.257107400890892</c:v>
                </c:pt>
                <c:pt idx="173">
                  <c:v>18.778533919779573</c:v>
                </c:pt>
                <c:pt idx="174">
                  <c:v>17.408456385893313</c:v>
                </c:pt>
                <c:pt idx="175">
                  <c:v>16.140223623730531</c:v>
                </c:pt>
                <c:pt idx="176">
                  <c:v>14.967461302521382</c:v>
                </c:pt>
                <c:pt idx="177">
                  <c:v>13.894166242314121</c:v>
                </c:pt>
                <c:pt idx="178">
                  <c:v>12.89875974261971</c:v>
                </c:pt>
                <c:pt idx="179">
                  <c:v>11.983717466845837</c:v>
                </c:pt>
                <c:pt idx="180">
                  <c:v>11.145028292447838</c:v>
                </c:pt>
                <c:pt idx="181">
                  <c:v>10.37942227092182</c:v>
                </c:pt>
                <c:pt idx="182">
                  <c:v>9.6844826818576504</c:v>
                </c:pt>
                <c:pt idx="183">
                  <c:v>9.0587982165070908</c:v>
                </c:pt>
                <c:pt idx="184">
                  <c:v>8.5021715829820348</c:v>
                </c:pt>
                <c:pt idx="185">
                  <c:v>8.0159050268191034</c:v>
                </c:pt>
                <c:pt idx="186">
                  <c:v>7.6031885393221081</c:v>
                </c:pt>
                <c:pt idx="187">
                  <c:v>7.2696222745791639</c:v>
                </c:pt>
                <c:pt idx="188">
                  <c:v>7.0239093554720684</c:v>
                </c:pt>
                <c:pt idx="189">
                  <c:v>6.8787552826659848</c:v>
                </c:pt>
                <c:pt idx="190">
                  <c:v>6.8519982332392582</c:v>
                </c:pt>
                <c:pt idx="191">
                  <c:v>6.9679565058489921</c:v>
                </c:pt>
                <c:pt idx="192">
                  <c:v>7.2588899310733144</c:v>
                </c:pt>
                <c:pt idx="193">
                  <c:v>7.7662901046613486</c:v>
                </c:pt>
                <c:pt idx="194">
                  <c:v>8.5413829175165557</c:v>
                </c:pt>
                <c:pt idx="195">
                  <c:v>9.6436925213507578</c:v>
                </c:pt>
                <c:pt idx="196">
                  <c:v>11.135798993148551</c:v>
                </c:pt>
                <c:pt idx="197">
                  <c:v>13.071789330545425</c:v>
                </c:pt>
                <c:pt idx="198">
                  <c:v>15.477159830022348</c:v>
                </c:pt>
                <c:pt idx="199">
                  <c:v>18.33063761484534</c:v>
                </c:pt>
                <c:pt idx="200">
                  <c:v>21.501658040559246</c:v>
                </c:pt>
                <c:pt idx="201">
                  <c:v>24.782659082741482</c:v>
                </c:pt>
                <c:pt idx="202">
                  <c:v>27.888739773282325</c:v>
                </c:pt>
                <c:pt idx="203">
                  <c:v>30.536687956518954</c:v>
                </c:pt>
                <c:pt idx="204">
                  <c:v>32.537069936148107</c:v>
                </c:pt>
                <c:pt idx="205">
                  <c:v>33.85173426403442</c:v>
                </c:pt>
                <c:pt idx="206">
                  <c:v>34.583596920681948</c:v>
                </c:pt>
                <c:pt idx="207">
                  <c:v>34.918321130951433</c:v>
                </c:pt>
                <c:pt idx="208">
                  <c:v>35.064891600713416</c:v>
                </c:pt>
                <c:pt idx="209">
                  <c:v>35.22488718879287</c:v>
                </c:pt>
                <c:pt idx="210">
                  <c:v>35.590460188998009</c:v>
                </c:pt>
                <c:pt idx="211">
                  <c:v>36.353481025279521</c:v>
                </c:pt>
                <c:pt idx="212">
                  <c:v>37.698912849874155</c:v>
                </c:pt>
                <c:pt idx="213">
                  <c:v>39.744146899536752</c:v>
                </c:pt>
                <c:pt idx="214">
                  <c:v>42.38508603901991</c:v>
                </c:pt>
                <c:pt idx="215">
                  <c:v>45.081190269866873</c:v>
                </c:pt>
                <c:pt idx="216">
                  <c:v>46.82374071352811</c:v>
                </c:pt>
                <c:pt idx="217">
                  <c:v>46.650620665879131</c:v>
                </c:pt>
                <c:pt idx="218">
                  <c:v>44.448158097833414</c:v>
                </c:pt>
                <c:pt idx="219">
                  <c:v>40.995573755443843</c:v>
                </c:pt>
                <c:pt idx="220">
                  <c:v>37.203112844921435</c:v>
                </c:pt>
                <c:pt idx="221">
                  <c:v>33.617748402832383</c:v>
                </c:pt>
                <c:pt idx="222">
                  <c:v>30.44609148757619</c:v>
                </c:pt>
                <c:pt idx="223">
                  <c:v>27.713639549222862</c:v>
                </c:pt>
                <c:pt idx="224">
                  <c:v>25.374161492316212</c:v>
                </c:pt>
                <c:pt idx="225">
                  <c:v>23.362547186762519</c:v>
                </c:pt>
                <c:pt idx="226">
                  <c:v>21.616258684230885</c:v>
                </c:pt>
                <c:pt idx="227">
                  <c:v>20.08237610299275</c:v>
                </c:pt>
                <c:pt idx="228">
                  <c:v>18.718652721282858</c:v>
                </c:pt>
                <c:pt idx="229">
                  <c:v>17.492358864136502</c:v>
                </c:pt>
                <c:pt idx="230">
                  <c:v>16.378524519632393</c:v>
                </c:pt>
                <c:pt idx="231">
                  <c:v>15.358220753684039</c:v>
                </c:pt>
                <c:pt idx="232">
                  <c:v>14.417097647738352</c:v>
                </c:pt>
                <c:pt idx="233">
                  <c:v>13.544219654238342</c:v>
                </c:pt>
                <c:pt idx="234">
                  <c:v>12.731171457318633</c:v>
                </c:pt>
                <c:pt idx="235">
                  <c:v>11.971387028114567</c:v>
                </c:pt>
                <c:pt idx="236">
                  <c:v>11.259653749153546</c:v>
                </c:pt>
                <c:pt idx="237">
                  <c:v>10.591749797454812</c:v>
                </c:pt>
                <c:pt idx="238">
                  <c:v>9.9641810125611308</c:v>
                </c:pt>
                <c:pt idx="239">
                  <c:v>9.3739910489460119</c:v>
                </c:pt>
                <c:pt idx="240">
                  <c:v>8.8186249883718286</c:v>
                </c:pt>
                <c:pt idx="241">
                  <c:v>8.2958316584666854</c:v>
                </c:pt>
                <c:pt idx="242">
                  <c:v>7.8035938044038886</c:v>
                </c:pt>
                <c:pt idx="243">
                  <c:v>7.3400781983769168</c:v>
                </c:pt>
                <c:pt idx="244">
                  <c:v>6.9035999528938952</c:v>
                </c:pt>
                <c:pt idx="245">
                  <c:v>6.4925969072602729</c:v>
                </c:pt>
                <c:pt idx="246">
                  <c:v>6.1056111262907953</c:v>
                </c:pt>
                <c:pt idx="247">
                  <c:v>5.7412753985810445</c:v>
                </c:pt>
                <c:pt idx="248">
                  <c:v>5.3983032338861507</c:v>
                </c:pt>
                <c:pt idx="249">
                  <c:v>5.0754812991022176</c:v>
                </c:pt>
                <c:pt idx="250">
                  <c:v>4.7716635472262174</c:v>
                </c:pt>
                <c:pt idx="251">
                  <c:v>4.4857665181321247</c:v>
                </c:pt>
                <c:pt idx="252">
                  <c:v>4.2167654493341766</c:v>
                </c:pt>
                <c:pt idx="253">
                  <c:v>3.9636909474873239</c:v>
                </c:pt>
                <c:pt idx="254">
                  <c:v>3.7256260505033576</c:v>
                </c:pt>
                <c:pt idx="255">
                  <c:v>3.5017035654395547</c:v>
                </c:pt>
                <c:pt idx="256">
                  <c:v>3.2911036056545857</c:v>
                </c:pt>
                <c:pt idx="257">
                  <c:v>3.0930512770824716</c:v>
                </c:pt>
                <c:pt idx="258">
                  <c:v>2.9068144813984422</c:v>
                </c:pt>
                <c:pt idx="259">
                  <c:v>2.7317018158725093</c:v>
                </c:pt>
                <c:pt idx="260">
                  <c:v>2.567060557628027</c:v>
                </c:pt>
                <c:pt idx="261">
                  <c:v>2.412274725118813</c:v>
                </c:pt>
                <c:pt idx="262">
                  <c:v>2.2667632128089874</c:v>
                </c:pt>
                <c:pt idx="263">
                  <c:v>2.1299779969154771</c:v>
                </c:pt>
                <c:pt idx="264">
                  <c:v>2.0014024110937907</c:v>
                </c:pt>
                <c:pt idx="265">
                  <c:v>1.8805494914173109</c:v>
                </c:pt>
                <c:pt idx="266">
                  <c:v>1.7669603901270987</c:v>
                </c:pt>
                <c:pt idx="267">
                  <c:v>1.6602028575539012</c:v>
                </c:pt>
                <c:pt idx="268">
                  <c:v>1.5598697914302528</c:v>
                </c:pt>
                <c:pt idx="269">
                  <c:v>1.4655778525792427</c:v>
                </c:pt>
                <c:pt idx="270">
                  <c:v>1.3769661457260238</c:v>
                </c:pt>
                <c:pt idx="271">
                  <c:v>1.2936949639515751</c:v>
                </c:pt>
                <c:pt idx="272">
                  <c:v>1.2154445951083632</c:v>
                </c:pt>
                <c:pt idx="273">
                  <c:v>1.1419141883504502</c:v>
                </c:pt>
                <c:pt idx="274">
                  <c:v>1.0728206787979542</c:v>
                </c:pt>
                <c:pt idx="275">
                  <c:v>1.0078977682566428</c:v>
                </c:pt>
                <c:pt idx="276">
                  <c:v>0.94689495984535466</c:v>
                </c:pt>
                <c:pt idx="277">
                  <c:v>0.88957664434358708</c:v>
                </c:pt>
                <c:pt idx="278">
                  <c:v>0.8357212360554177</c:v>
                </c:pt>
                <c:pt idx="279">
                  <c:v>0.78512035599031582</c:v>
                </c:pt>
                <c:pt idx="280">
                  <c:v>0.73757806018298211</c:v>
                </c:pt>
                <c:pt idx="281">
                  <c:v>0.69291011100998978</c:v>
                </c:pt>
                <c:pt idx="282">
                  <c:v>0.65094328940791102</c:v>
                </c:pt>
                <c:pt idx="283">
                  <c:v>0.61151474595334765</c:v>
                </c:pt>
                <c:pt idx="284">
                  <c:v>0.57447138882773707</c:v>
                </c:pt>
                <c:pt idx="285">
                  <c:v>0.53966930675716718</c:v>
                </c:pt>
                <c:pt idx="286">
                  <c:v>0.50697322508817866</c:v>
                </c:pt>
                <c:pt idx="287">
                  <c:v>0.47625599323340878</c:v>
                </c:pt>
                <c:pt idx="288">
                  <c:v>0.44739810179486811</c:v>
                </c:pt>
                <c:pt idx="289">
                  <c:v>0.42028722774679389</c:v>
                </c:pt>
                <c:pt idx="290">
                  <c:v>0.39481780613369644</c:v>
                </c:pt>
                <c:pt idx="291">
                  <c:v>0.37089062681185148</c:v>
                </c:pt>
                <c:pt idx="292">
                  <c:v>0.34841245483365785</c:v>
                </c:pt>
                <c:pt idx="293">
                  <c:v>0.32729567314364044</c:v>
                </c:pt>
                <c:pt idx="294">
                  <c:v>0.30745794632218088</c:v>
                </c:pt>
                <c:pt idx="295">
                  <c:v>0.28882190417811621</c:v>
                </c:pt>
                <c:pt idx="296">
                  <c:v>0.27131484405403539</c:v>
                </c:pt>
                <c:pt idx="297">
                  <c:v>0.25486845076834086</c:v>
                </c:pt>
                <c:pt idx="298">
                  <c:v>0.23941853317588804</c:v>
                </c:pt>
                <c:pt idx="299">
                  <c:v>0.22490477638425616</c:v>
                </c:pt>
                <c:pt idx="300">
                  <c:v>0.21127050871545078</c:v>
                </c:pt>
                <c:pt idx="301">
                  <c:v>0.1984624825531289</c:v>
                </c:pt>
                <c:pt idx="302">
                  <c:v>0.18643066826331228</c:v>
                </c:pt>
                <c:pt idx="303">
                  <c:v>0.1751280604220804</c:v>
                </c:pt>
                <c:pt idx="304">
                  <c:v>0.16451049562697276</c:v>
                </c:pt>
                <c:pt idx="305">
                  <c:v>0.15453648120986127</c:v>
                </c:pt>
                <c:pt idx="306">
                  <c:v>0.14516703420795224</c:v>
                </c:pt>
                <c:pt idx="307">
                  <c:v>0.13636552998642962</c:v>
                </c:pt>
                <c:pt idx="308">
                  <c:v>0.12809755994113539</c:v>
                </c:pt>
                <c:pt idx="309">
                  <c:v>0.1203307977426913</c:v>
                </c:pt>
                <c:pt idx="310">
                  <c:v>0.11303487361467139</c:v>
                </c:pt>
                <c:pt idx="311">
                  <c:v>0.10618125616793227</c:v>
                </c:pt>
                <c:pt idx="312">
                  <c:v>9.9743141341067668E-2</c:v>
                </c:pt>
                <c:pt idx="313">
                  <c:v>9.3695348023262792E-2</c:v>
                </c:pt>
                <c:pt idx="314">
                  <c:v>8.8014219960655934E-2</c:v>
                </c:pt>
                <c:pt idx="315">
                  <c:v>8.2677533570745337E-2</c:v>
                </c:pt>
                <c:pt idx="316">
                  <c:v>7.7664411311479553E-2</c:v>
                </c:pt>
                <c:pt idx="317">
                  <c:v>7.2955240272511504E-2</c:v>
                </c:pt>
                <c:pt idx="318">
                  <c:v>6.853159567574256E-2</c:v>
                </c:pt>
                <c:pt idx="319">
                  <c:v>6.4376168990801855E-2</c:v>
                </c:pt>
                <c:pt idx="320">
                  <c:v>6.0472700388554332E-2</c:v>
                </c:pt>
                <c:pt idx="321">
                  <c:v>5.6805915272169966E-2</c:v>
                </c:pt>
                <c:pt idx="322">
                  <c:v>5.3361464640770545E-2</c:v>
                </c:pt>
                <c:pt idx="323">
                  <c:v>5.0125869055252001E-2</c:v>
                </c:pt>
                <c:pt idx="324">
                  <c:v>4.7086465989610686E-2</c:v>
                </c:pt>
                <c:pt idx="325">
                  <c:v>4.4231360364027937E-2</c:v>
                </c:pt>
                <c:pt idx="326">
                  <c:v>4.1549378068135093E-2</c:v>
                </c:pt>
                <c:pt idx="327">
                  <c:v>3.9030022294333049E-2</c:v>
                </c:pt>
                <c:pt idx="328">
                  <c:v>3.6663432511817758E-2</c:v>
                </c:pt>
                <c:pt idx="329">
                  <c:v>3.4440345922103953E-2</c:v>
                </c:pt>
                <c:pt idx="330">
                  <c:v>3.2352061246380882E-2</c:v>
                </c:pt>
                <c:pt idx="331">
                  <c:v>3.039040470400976E-2</c:v>
                </c:pt>
                <c:pt idx="332">
                  <c:v>2.854769804991673E-2</c:v>
                </c:pt>
                <c:pt idx="333">
                  <c:v>2.6816728546577105E-2</c:v>
                </c:pt>
                <c:pt idx="334">
                  <c:v>2.519072075375655E-2</c:v>
                </c:pt>
                <c:pt idx="335">
                  <c:v>2.3663310026200028E-2</c:v>
                </c:pt>
                <c:pt idx="336">
                  <c:v>2.2228517616065341E-2</c:v>
                </c:pt>
                <c:pt idx="337">
                  <c:v>2.088072728311027E-2</c:v>
                </c:pt>
                <c:pt idx="338">
                  <c:v>1.9614663321483091E-2</c:v>
                </c:pt>
                <c:pt idx="339">
                  <c:v>1.8425369917457891E-2</c:v>
                </c:pt>
                <c:pt idx="340">
                  <c:v>1.7308191757619044E-2</c:v>
                </c:pt>
                <c:pt idx="341">
                  <c:v>1.6258755811853019E-2</c:v>
                </c:pt>
                <c:pt idx="342">
                  <c:v>1.5272954220068311E-2</c:v>
                </c:pt>
                <c:pt idx="343">
                  <c:v>1.4346928215853517E-2</c:v>
                </c:pt>
                <c:pt idx="344">
                  <c:v>1.3477053024315018E-2</c:v>
                </c:pt>
                <c:pt idx="345">
                  <c:v>1.2659923675125286E-2</c:v>
                </c:pt>
                <c:pt idx="346">
                  <c:v>1.1892341675374422E-2</c:v>
                </c:pt>
                <c:pt idx="347">
                  <c:v>1.1171302490165071E-2</c:v>
                </c:pt>
                <c:pt idx="348">
                  <c:v>1.0493983782036862E-2</c:v>
                </c:pt>
                <c:pt idx="349">
                  <c:v>9.8577343632632753E-3</c:v>
                </c:pt>
                <c:pt idx="350">
                  <c:v>9.2600638178423171E-3</c:v>
                </c:pt>
                <c:pt idx="351">
                  <c:v>8.6986327526136741E-3</c:v>
                </c:pt>
                <c:pt idx="352">
                  <c:v>8.1712436393886513E-3</c:v>
                </c:pt>
                <c:pt idx="353">
                  <c:v>7.6758322122850841E-3</c:v>
                </c:pt>
                <c:pt idx="354">
                  <c:v>7.2104593866260348E-3</c:v>
                </c:pt>
                <c:pt idx="355">
                  <c:v>6.7733036677970065E-3</c:v>
                </c:pt>
                <c:pt idx="356">
                  <c:v>6.3626540203694749E-3</c:v>
                </c:pt>
                <c:pt idx="357">
                  <c:v>5.9769031695959566E-3</c:v>
                </c:pt>
                <c:pt idx="358">
                  <c:v>5.6145413090708009E-3</c:v>
                </c:pt>
                <c:pt idx="359">
                  <c:v>5.2741501899377409E-3</c:v>
                </c:pt>
                <c:pt idx="360">
                  <c:v>4.9543975685161761E-3</c:v>
                </c:pt>
                <c:pt idx="361">
                  <c:v>4.6540319906190177E-3</c:v>
                </c:pt>
                <c:pt idx="362">
                  <c:v>1.8463153878110236E-7</c:v>
                </c:pt>
                <c:pt idx="363">
                  <c:v>1.6820561156474599E-7</c:v>
                </c:pt>
                <c:pt idx="364">
                  <c:v>1.5324106265693091E-7</c:v>
                </c:pt>
                <c:pt idx="365">
                  <c:v>1.3960787392250825E-7</c:v>
                </c:pt>
                <c:pt idx="366">
                  <c:v>1.2718759509859029E-7</c:v>
                </c:pt>
                <c:pt idx="367">
                  <c:v>1.158723145677645E-7</c:v>
                </c:pt>
                <c:pt idx="368">
                  <c:v>1.0556372170621638E-7</c:v>
                </c:pt>
                <c:pt idx="369">
                  <c:v>9.6172252658789573E-8</c:v>
                </c:pt>
                <c:pt idx="370">
                  <c:v>8.7616312117998084E-8</c:v>
                </c:pt>
                <c:pt idx="371">
                  <c:v>7.9821564344483328E-8</c:v>
                </c:pt>
                <c:pt idx="372">
                  <c:v>7.2720287268118288E-8</c:v>
                </c:pt>
                <c:pt idx="373">
                  <c:v>1.0464159750544621E-7</c:v>
                </c:pt>
                <c:pt idx="374">
                  <c:v>9.5329799303005926E-8</c:v>
                </c:pt>
                <c:pt idx="375">
                  <c:v>8.6846646097246433E-8</c:v>
                </c:pt>
                <c:pt idx="376">
                  <c:v>9.334417782784847E-8</c:v>
                </c:pt>
                <c:pt idx="377">
                  <c:v>8.5074560757528092E-8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33-43F2-9FE9-7EC060C34C29}"/>
            </c:ext>
          </c:extLst>
        </c:ser>
        <c:ser>
          <c:idx val="8"/>
          <c:order val="6"/>
          <c:tx>
            <c:strRef>
              <c:f>合成波のつくり方!$CJ$46</c:f>
              <c:strCache>
                <c:ptCount val="1"/>
                <c:pt idx="0">
                  <c:v>y6</c:v>
                </c:pt>
              </c:strCache>
            </c:strRef>
          </c:tx>
          <c:spPr>
            <a:ln w="9525" cap="rnd">
              <a:solidFill>
                <a:schemeClr val="accent3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合成波のつくり方!$CD$47:$CD$424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合成波のつくり方!$CJ$47:$CJ$424</c:f>
              <c:numCache>
                <c:formatCode>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0.01</c:v>
                </c:pt>
                <c:pt idx="178">
                  <c:v>1.3999999999999999E-2</c:v>
                </c:pt>
                <c:pt idx="179">
                  <c:v>1.9599213479999999E-2</c:v>
                </c:pt>
                <c:pt idx="180">
                  <c:v>2.74362564342489E-2</c:v>
                </c:pt>
                <c:pt idx="181">
                  <c:v>3.840403975805947E-2</c:v>
                </c:pt>
                <c:pt idx="182">
                  <c:v>5.3750333613101477E-2</c:v>
                </c:pt>
                <c:pt idx="183">
                  <c:v>7.5217434189857685E-2</c:v>
                </c:pt>
                <c:pt idx="184">
                  <c:v>0.10523549512637183</c:v>
                </c:pt>
                <c:pt idx="185">
                  <c:v>0.14718888582433026</c:v>
                </c:pt>
                <c:pt idx="186">
                  <c:v>0.20578069796717247</c:v>
                </c:pt>
                <c:pt idx="187">
                  <c:v>0.28752674246130411</c:v>
                </c:pt>
                <c:pt idx="188">
                  <c:v>0.40141559195641052</c:v>
                </c:pt>
                <c:pt idx="189">
                  <c:v>0.55977197611321428</c:v>
                </c:pt>
                <c:pt idx="190">
                  <c:v>0.77934987945732304</c:v>
                </c:pt>
                <c:pt idx="191">
                  <c:v>1.0826449760781602</c:v>
                </c:pt>
                <c:pt idx="192">
                  <c:v>1.4993283498861869</c:v>
                </c:pt>
                <c:pt idx="193">
                  <c:v>2.0675237625556111</c:v>
                </c:pt>
                <c:pt idx="194">
                  <c:v>2.8343221884528678</c:v>
                </c:pt>
                <c:pt idx="195">
                  <c:v>3.8543963696557961</c:v>
                </c:pt>
                <c:pt idx="196">
                  <c:v>5.1848649689901416</c:v>
                </c:pt>
                <c:pt idx="197">
                  <c:v>6.8739268463624654</c:v>
                </c:pt>
                <c:pt idx="198">
                  <c:v>8.9410470203679999</c:v>
                </c:pt>
                <c:pt idx="199">
                  <c:v>11.349185895754173</c:v>
                </c:pt>
                <c:pt idx="200">
                  <c:v>13.976388353012133</c:v>
                </c:pt>
                <c:pt idx="201">
                  <c:v>16.603958614854854</c:v>
                </c:pt>
                <c:pt idx="202">
                  <c:v>18.943272976529538</c:v>
                </c:pt>
                <c:pt idx="203">
                  <c:v>20.709012708398255</c:v>
                </c:pt>
                <c:pt idx="204">
                  <c:v>21.711148661586645</c:v>
                </c:pt>
                <c:pt idx="205">
                  <c:v>21.911578058631978</c:v>
                </c:pt>
                <c:pt idx="206">
                  <c:v>21.411755689807606</c:v>
                </c:pt>
                <c:pt idx="207">
                  <c:v>20.390266837220949</c:v>
                </c:pt>
                <c:pt idx="208">
                  <c:v>19.036668463819556</c:v>
                </c:pt>
                <c:pt idx="209">
                  <c:v>17.511180656120953</c:v>
                </c:pt>
                <c:pt idx="210">
                  <c:v>15.931732786778728</c:v>
                </c:pt>
                <c:pt idx="211">
                  <c:v>14.377037870433202</c:v>
                </c:pt>
                <c:pt idx="212">
                  <c:v>12.895355312935299</c:v>
                </c:pt>
                <c:pt idx="213">
                  <c:v>11.513428659610332</c:v>
                </c:pt>
                <c:pt idx="214">
                  <c:v>10.243657984329554</c:v>
                </c:pt>
                <c:pt idx="215">
                  <c:v>9.0892797322193459</c:v>
                </c:pt>
                <c:pt idx="216">
                  <c:v>8.0479087190265375</c:v>
                </c:pt>
                <c:pt idx="217">
                  <c:v>7.1138858106046445</c:v>
                </c:pt>
                <c:pt idx="218">
                  <c:v>6.279802503459381</c:v>
                </c:pt>
                <c:pt idx="219">
                  <c:v>5.5374741600253294</c:v>
                </c:pt>
                <c:pt idx="220">
                  <c:v>4.8785493157965831</c:v>
                </c:pt>
                <c:pt idx="221">
                  <c:v>4.2948806944311873</c:v>
                </c:pt>
                <c:pt idx="222">
                  <c:v>3.7787410673719908</c:v>
                </c:pt>
                <c:pt idx="223">
                  <c:v>3.3229387004558713</c:v>
                </c:pt>
                <c:pt idx="224">
                  <c:v>2.9208683998621305</c:v>
                </c:pt>
                <c:pt idx="225">
                  <c:v>2.5665218632870967</c:v>
                </c:pt>
                <c:pt idx="226">
                  <c:v>2.2544729499773641</c:v>
                </c:pt>
                <c:pt idx="227">
                  <c:v>1.9798481449591725</c:v>
                </c:pt>
                <c:pt idx="228">
                  <c:v>1.7382889564973147</c:v>
                </c:pt>
                <c:pt idx="229">
                  <c:v>1.5259106335146613</c:v>
                </c:pt>
                <c:pt idx="230">
                  <c:v>1.3392600197492879</c:v>
                </c:pt>
                <c:pt idx="231">
                  <c:v>1.1752743116383628</c:v>
                </c:pt>
                <c:pt idx="232">
                  <c:v>1.0312417851059914</c:v>
                </c:pt>
                <c:pt idx="233">
                  <c:v>0.90476508871157502</c:v>
                </c:pt>
                <c:pt idx="234">
                  <c:v>0.79372739110889423</c:v>
                </c:pt>
                <c:pt idx="235">
                  <c:v>0.69626146855232729</c:v>
                </c:pt>
                <c:pt idx="236">
                  <c:v>0.61072168885689881</c:v>
                </c:pt>
                <c:pt idx="237">
                  <c:v>0.53565876837891713</c:v>
                </c:pt>
                <c:pt idx="238">
                  <c:v>0.46979713224366254</c:v>
                </c:pt>
                <c:pt idx="239">
                  <c:v>0.41201468423054377</c:v>
                </c:pt>
                <c:pt idx="240">
                  <c:v>0.36132478387932876</c:v>
                </c:pt>
                <c:pt idx="241">
                  <c:v>0.31686022929620483</c:v>
                </c:pt>
                <c:pt idx="242">
                  <c:v>0.27785905122875526</c:v>
                </c:pt>
                <c:pt idx="243">
                  <c:v>0.2436519347814477</c:v>
                </c:pt>
                <c:pt idx="244">
                  <c:v>0.21365109797700008</c:v>
                </c:pt>
                <c:pt idx="245">
                  <c:v>0.18734047009871524</c:v>
                </c:pt>
                <c:pt idx="246">
                  <c:v>0.16426702662022796</c:v>
                </c:pt>
                <c:pt idx="247">
                  <c:v>0.14403315105357764</c:v>
                </c:pt>
                <c:pt idx="248">
                  <c:v>0.12628990692052833</c:v>
                </c:pt>
                <c:pt idx="249">
                  <c:v>0.11073111509997571</c:v>
                </c:pt>
                <c:pt idx="250">
                  <c:v>9.7088142938194677E-2</c:v>
                </c:pt>
                <c:pt idx="251">
                  <c:v>8.5125321699989431E-2</c:v>
                </c:pt>
                <c:pt idx="252">
                  <c:v>7.4635918198151657E-2</c:v>
                </c:pt>
                <c:pt idx="253">
                  <c:v>6.5438594801786515E-2</c:v>
                </c:pt>
                <c:pt idx="254">
                  <c:v>5.7374299542048167E-2</c:v>
                </c:pt>
                <c:pt idx="255">
                  <c:v>5.0303534766018711E-2</c:v>
                </c:pt>
                <c:pt idx="256">
                  <c:v>4.4103958798897905E-2</c:v>
                </c:pt>
                <c:pt idx="257">
                  <c:v>3.8668280424837061E-2</c:v>
                </c:pt>
                <c:pt idx="258">
                  <c:v>3.3902410749506742E-2</c:v>
                </c:pt>
                <c:pt idx="259">
                  <c:v>2.9723841221738729E-2</c:v>
                </c:pt>
                <c:pt idx="260">
                  <c:v>2.6060220322501815E-2</c:v>
                </c:pt>
                <c:pt idx="261">
                  <c:v>2.2848104728106163E-2</c:v>
                </c:pt>
                <c:pt idx="262">
                  <c:v>2.0031863667664983E-2</c:v>
                </c:pt>
                <c:pt idx="263">
                  <c:v>1.7562717765033639E-2</c:v>
                </c:pt>
                <c:pt idx="264">
                  <c:v>1.5397895921179461E-2</c:v>
                </c:pt>
                <c:pt idx="265">
                  <c:v>1.3499895788844673E-2</c:v>
                </c:pt>
                <c:pt idx="266">
                  <c:v>1.1835835148496253E-2</c:v>
                </c:pt>
                <c:pt idx="267">
                  <c:v>1.037688304064904E-2</c:v>
                </c:pt>
                <c:pt idx="268">
                  <c:v>9.0977608694191459E-3</c:v>
                </c:pt>
                <c:pt idx="269">
                  <c:v>7.9763048875873457E-3</c:v>
                </c:pt>
                <c:pt idx="270">
                  <c:v>6.9930825240241247E-3</c:v>
                </c:pt>
                <c:pt idx="271">
                  <c:v>6.1310559373211407E-3</c:v>
                </c:pt>
                <c:pt idx="272">
                  <c:v>5.3752869901668877E-3</c:v>
                </c:pt>
                <c:pt idx="273">
                  <c:v>4.7126785508971479E-3</c:v>
                </c:pt>
                <c:pt idx="274">
                  <c:v>4.1317476536588673E-3</c:v>
                </c:pt>
                <c:pt idx="275">
                  <c:v>3.6224265972576233E-3</c:v>
                </c:pt>
                <c:pt idx="276">
                  <c:v>3.1758885442734661E-3</c:v>
                </c:pt>
                <c:pt idx="277">
                  <c:v>2.7843946045821126E-3</c:v>
                </c:pt>
                <c:pt idx="278">
                  <c:v>2.4411597581850304E-3</c:v>
                </c:pt>
                <c:pt idx="279">
                  <c:v>2.1402352975463113E-3</c:v>
                </c:pt>
                <c:pt idx="280">
                  <c:v>1.8764057550078369E-3</c:v>
                </c:pt>
                <c:pt idx="281">
                  <c:v>1.6450985311867226E-3</c:v>
                </c:pt>
                <c:pt idx="282">
                  <c:v>1.442304659838117E-3</c:v>
                </c:pt>
                <c:pt idx="283">
                  <c:v>1.2645093372587075E-3</c:v>
                </c:pt>
                <c:pt idx="284">
                  <c:v>1.1086310132196421E-3</c:v>
                </c:pt>
                <c:pt idx="285">
                  <c:v>9.7196798855653027E-4</c:v>
                </c:pt>
                <c:pt idx="286">
                  <c:v>8.5215159445855388E-4</c:v>
                </c:pt>
                <c:pt idx="287">
                  <c:v>7.4710514242653061E-4</c:v>
                </c:pt>
                <c:pt idx="288">
                  <c:v>6.5500793377520406E-4</c:v>
                </c:pt>
                <c:pt idx="289">
                  <c:v>5.7426370516159414E-4</c:v>
                </c:pt>
                <c:pt idx="290">
                  <c:v>5.0347296344118483E-4</c:v>
                </c:pt>
                <c:pt idx="291">
                  <c:v>4.414087305137644E-4</c:v>
                </c:pt>
                <c:pt idx="292">
                  <c:v>3.8699527788472733E-4</c:v>
                </c:pt>
                <c:pt idx="293">
                  <c:v>3.392894824565092E-4</c:v>
                </c:pt>
                <c:pt idx="294">
                  <c:v>2.9746448047403653E-4</c:v>
                </c:pt>
                <c:pt idx="295">
                  <c:v>2.6079533636302123E-4</c:v>
                </c:pt>
                <c:pt idx="296">
                  <c:v>2.2864647810944176E-4</c:v>
                </c:pt>
                <c:pt idx="297">
                  <c:v>2.0046068143671816E-4</c:v>
                </c:pt>
                <c:pt idx="298">
                  <c:v>1.7574941187367435E-4</c:v>
                </c:pt>
                <c:pt idx="299">
                  <c:v>1.5408435733595705E-4</c:v>
                </c:pt>
                <c:pt idx="300">
                  <c:v>1.3509000447353204E-4</c:v>
                </c:pt>
                <c:pt idx="301">
                  <c:v>1.1843713012443512E-4</c:v>
                </c:pt>
                <c:pt idx="302">
                  <c:v>1.0383709507335873E-4</c:v>
                </c:pt>
                <c:pt idx="303">
                  <c:v>9.1036841217575213E-5</c:v>
                </c:pt>
                <c:pt idx="304">
                  <c:v>7.9814505432967674E-5</c:v>
                </c:pt>
                <c:pt idx="305">
                  <c:v>6.9975574120733762E-5</c:v>
                </c:pt>
                <c:pt idx="306">
                  <c:v>6.1349511785800545E-5</c:v>
                </c:pt>
                <c:pt idx="307">
                  <c:v>5.3786805213486996E-5</c:v>
                </c:pt>
                <c:pt idx="308">
                  <c:v>4.7156372013815973E-5</c:v>
                </c:pt>
                <c:pt idx="309">
                  <c:v>4.1343288617914873E-5</c:v>
                </c:pt>
                <c:pt idx="310">
                  <c:v>3.6246798347576827E-5</c:v>
                </c:pt>
                <c:pt idx="311">
                  <c:v>3.1778565033223965E-5</c:v>
                </c:pt>
                <c:pt idx="312">
                  <c:v>2.7861141911337482E-5</c:v>
                </c:pt>
                <c:pt idx="313">
                  <c:v>2.4426629263646489E-5</c:v>
                </c:pt>
                <c:pt idx="314">
                  <c:v>2.1415497531660599E-5</c:v>
                </c:pt>
                <c:pt idx="315">
                  <c:v>1.8775555508181256E-5</c:v>
                </c:pt>
                <c:pt idx="316">
                  <c:v>1.6461045721939093E-5</c:v>
                </c:pt>
                <c:pt idx="317">
                  <c:v>1.4431851336057009E-5</c:v>
                </c:pt>
                <c:pt idx="318">
                  <c:v>1.2652800813838531E-5</c:v>
                </c:pt>
                <c:pt idx="319">
                  <c:v>1.1093058299926027E-5</c:v>
                </c:pt>
                <c:pt idx="320">
                  <c:v>9.7255891505322818E-6</c:v>
                </c:pt>
                <c:pt idx="321">
                  <c:v>8.5266913489706536E-6</c:v>
                </c:pt>
                <c:pt idx="322">
                  <c:v>7.4755846846685046E-6</c:v>
                </c:pt>
                <c:pt idx="323">
                  <c:v>6.5540505750379213E-6</c:v>
                </c:pt>
                <c:pt idx="324">
                  <c:v>5.746116287349713E-6</c:v>
                </c:pt>
                <c:pt idx="325">
                  <c:v>5.037778087324722E-6</c:v>
                </c:pt>
                <c:pt idx="326">
                  <c:v>4.4167585158589128E-6</c:v>
                </c:pt>
                <c:pt idx="327">
                  <c:v>3.8722935868296904E-6</c:v>
                </c:pt>
                <c:pt idx="328">
                  <c:v>3.3949462175428767E-6</c:v>
                </c:pt>
                <c:pt idx="329">
                  <c:v>2.9764426580616661E-6</c:v>
                </c:pt>
                <c:pt idx="330">
                  <c:v>2.6095290842912855E-6</c:v>
                </c:pt>
                <c:pt idx="331">
                  <c:v>2.2878458691853729E-6</c:v>
                </c:pt>
                <c:pt idx="332">
                  <c:v>2.005817352849753E-6</c:v>
                </c:pt>
                <c:pt idx="333">
                  <c:v>1.7585552009572498E-6</c:v>
                </c:pt>
                <c:pt idx="334">
                  <c:v>1.5417736764095582E-6</c:v>
                </c:pt>
                <c:pt idx="335">
                  <c:v>1.3517153556712387E-6</c:v>
                </c:pt>
                <c:pt idx="336">
                  <c:v>1.185086002235603E-6</c:v>
                </c:pt>
                <c:pt idx="337">
                  <c:v>1.0389974684003919E-6</c:v>
                </c:pt>
                <c:pt idx="338">
                  <c:v>9.1091763568375279E-7</c:v>
                </c:pt>
                <c:pt idx="339">
                  <c:v>7.9862652620996628E-7</c:v>
                </c:pt>
                <c:pt idx="340">
                  <c:v>7.0017782435422178E-7</c:v>
                </c:pt>
                <c:pt idx="341">
                  <c:v>6.138651417104E-7</c:v>
                </c:pt>
                <c:pt idx="342">
                  <c:v>5.3819244066065869E-7</c:v>
                </c:pt>
                <c:pt idx="343">
                  <c:v>4.7184810390563173E-7</c:v>
                </c:pt>
                <c:pt idx="344">
                  <c:v>4.1368220050859667E-7</c:v>
                </c:pt>
                <c:pt idx="345">
                  <c:v>3.6268655441135972E-7</c:v>
                </c:pt>
                <c:pt idx="346">
                  <c:v>3.1797726995417228E-7</c:v>
                </c:pt>
                <c:pt idx="347">
                  <c:v>2.7877941151865028E-7</c:v>
                </c:pt>
                <c:pt idx="348">
                  <c:v>2.4441357174956501E-7</c:v>
                </c:pt>
                <c:pt idx="349">
                  <c:v>2.1428409554565951E-7</c:v>
                </c:pt>
                <c:pt idx="350">
                  <c:v>1.878687557086944E-7</c:v>
                </c:pt>
                <c:pt idx="351">
                  <c:v>1.6470970130117455E-7</c:v>
                </c:pt>
                <c:pt idx="352">
                  <c:v>1.4440552182276504E-7</c:v>
                </c:pt>
                <c:pt idx="353">
                  <c:v>1.2660428965562698E-7</c:v>
                </c:pt>
                <c:pt idx="354">
                  <c:v>1.1099746018500774E-7</c:v>
                </c:pt>
                <c:pt idx="355">
                  <c:v>9.731452386730341E-8</c:v>
                </c:pt>
                <c:pt idx="356">
                  <c:v>8.5318317551139598E-8</c:v>
                </c:pt>
                <c:pt idx="357">
                  <c:v>7.4800913783694852E-8</c:v>
                </c:pt>
                <c:pt idx="358">
                  <c:v>6.5580016852573152E-8</c:v>
                </c:pt>
                <c:pt idx="359">
                  <c:v>5.7495803096660701E-8</c:v>
                </c:pt>
                <c:pt idx="360">
                  <c:v>5.0408150719812396E-8</c:v>
                </c:pt>
                <c:pt idx="361">
                  <c:v>4.4194211092374802E-8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A2-4C2D-9E7C-27A576DA2383}"/>
            </c:ext>
          </c:extLst>
        </c:ser>
        <c:ser>
          <c:idx val="10"/>
          <c:order val="7"/>
          <c:tx>
            <c:strRef>
              <c:f>合成波のつくり方!$CK$46</c:f>
              <c:strCache>
                <c:ptCount val="1"/>
                <c:pt idx="0">
                  <c:v>y7</c:v>
                </c:pt>
              </c:strCache>
            </c:strRef>
          </c:tx>
          <c:spPr>
            <a:ln w="9525" cap="rnd">
              <a:solidFill>
                <a:schemeClr val="accent5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合成波のつくり方!$CD$47:$CD$424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合成波のつくり方!$CK$47:$CK$424</c:f>
              <c:numCache>
                <c:formatCode>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0.01</c:v>
                </c:pt>
                <c:pt idx="200">
                  <c:v>1.6440000000000003E-2</c:v>
                </c:pt>
                <c:pt idx="201">
                  <c:v>2.7024436149288004E-2</c:v>
                </c:pt>
                <c:pt idx="202">
                  <c:v>4.4415466687408325E-2</c:v>
                </c:pt>
                <c:pt idx="203">
                  <c:v>7.2976807262030208E-2</c:v>
                </c:pt>
                <c:pt idx="204">
                  <c:v>0.11984691330981065</c:v>
                </c:pt>
                <c:pt idx="205">
                  <c:v>0.19666456640651253</c:v>
                </c:pt>
                <c:pt idx="206">
                  <c:v>0.322301794952432</c:v>
                </c:pt>
                <c:pt idx="207">
                  <c:v>0.52707999541481743</c:v>
                </c:pt>
                <c:pt idx="208">
                  <c:v>0.85897279631420043</c:v>
                </c:pt>
                <c:pt idx="209">
                  <c:v>1.3919226849170026</c:v>
                </c:pt>
                <c:pt idx="210">
                  <c:v>2.234808356820043</c:v>
                </c:pt>
                <c:pt idx="211">
                  <c:v>3.5350397024928002</c:v>
                </c:pt>
                <c:pt idx="212">
                  <c:v>5.4605196884271505</c:v>
                </c:pt>
                <c:pt idx="213">
                  <c:v>8.1276285277793789</c:v>
                </c:pt>
                <c:pt idx="214">
                  <c:v>11.438342218091424</c:v>
                </c:pt>
                <c:pt idx="215">
                  <c:v>14.85918182781705</c:v>
                </c:pt>
                <c:pt idx="216">
                  <c:v>17.385960904308412</c:v>
                </c:pt>
                <c:pt idx="217">
                  <c:v>18.057063714670164</c:v>
                </c:pt>
                <c:pt idx="218">
                  <c:v>16.755174788755262</c:v>
                </c:pt>
                <c:pt idx="219">
                  <c:v>14.2524328796049</c:v>
                </c:pt>
                <c:pt idx="220">
                  <c:v>11.449630038267323</c:v>
                </c:pt>
                <c:pt idx="221">
                  <c:v>8.8830243278993031</c:v>
                </c:pt>
                <c:pt idx="222">
                  <c:v>6.7482130163430742</c:v>
                </c:pt>
                <c:pt idx="223">
                  <c:v>5.0601144203317716</c:v>
                </c:pt>
                <c:pt idx="224">
                  <c:v>3.7628453725852196</c:v>
                </c:pt>
                <c:pt idx="225">
                  <c:v>2.782851111679002</c:v>
                </c:pt>
                <c:pt idx="226">
                  <c:v>2.0504709187143191</c:v>
                </c:pt>
                <c:pt idx="227">
                  <c:v>1.5069804767013788</c:v>
                </c:pt>
                <c:pt idx="228">
                  <c:v>1.1055674979386101</c:v>
                </c:pt>
                <c:pt idx="229">
                  <c:v>0.81005318747721822</c:v>
                </c:pt>
                <c:pt idx="230">
                  <c:v>0.59299332896367418</c:v>
                </c:pt>
                <c:pt idx="231">
                  <c:v>0.43381506624103561</c:v>
                </c:pt>
                <c:pt idx="232">
                  <c:v>0.31721700152363258</c:v>
                </c:pt>
                <c:pt idx="233">
                  <c:v>0.2318789766817406</c:v>
                </c:pt>
                <c:pt idx="234">
                  <c:v>0.1694570810266916</c:v>
                </c:pt>
                <c:pt idx="235">
                  <c:v>0.12381709608111741</c:v>
                </c:pt>
                <c:pt idx="236">
                  <c:v>9.0457617126623563E-2</c:v>
                </c:pt>
                <c:pt idx="237">
                  <c:v>6.6079784174797887E-2</c:v>
                </c:pt>
                <c:pt idx="238">
                  <c:v>4.8268317566607821E-2</c:v>
                </c:pt>
                <c:pt idx="239">
                  <c:v>3.5256068472141446E-2</c:v>
                </c:pt>
                <c:pt idx="240">
                  <c:v>2.5750737803756481E-2</c:v>
                </c:pt>
                <c:pt idx="241">
                  <c:v>1.8807620456241129E-2</c:v>
                </c:pt>
                <c:pt idx="242">
                  <c:v>1.3736292968538184E-2</c:v>
                </c:pt>
                <c:pt idx="243">
                  <c:v>1.0032266157354487E-2</c:v>
                </c:pt>
                <c:pt idx="244">
                  <c:v>7.3269634501500168E-3</c:v>
                </c:pt>
                <c:pt idx="245">
                  <c:v>5.3511324859638332E-3</c:v>
                </c:pt>
                <c:pt idx="246">
                  <c:v>3.9080937342455217E-3</c:v>
                </c:pt>
                <c:pt idx="247">
                  <c:v>2.8541873654749422E-3</c:v>
                </c:pt>
                <c:pt idx="248">
                  <c:v>2.0844846515019068E-3</c:v>
                </c:pt>
                <c:pt idx="249">
                  <c:v>1.5223481552734722E-3</c:v>
                </c:pt>
                <c:pt idx="250">
                  <c:v>1.1118048991058201E-3</c:v>
                </c:pt>
                <c:pt idx="251">
                  <c:v>8.1197504293075221E-4</c:v>
                </c:pt>
                <c:pt idx="252">
                  <c:v>5.9300234764920697E-4</c:v>
                </c:pt>
                <c:pt idx="253">
                  <c:v>4.3308174453941318E-4</c:v>
                </c:pt>
                <c:pt idx="254">
                  <c:v>3.1628831484518499E-4</c:v>
                </c:pt>
                <c:pt idx="255">
                  <c:v>2.309916466456548E-4</c:v>
                </c:pt>
                <c:pt idx="256">
                  <c:v>1.686977530867042E-4</c:v>
                </c:pt>
                <c:pt idx="257">
                  <c:v>1.2320327307225527E-4</c:v>
                </c:pt>
                <c:pt idx="258">
                  <c:v>8.9977751802553489E-5</c:v>
                </c:pt>
                <c:pt idx="259">
                  <c:v>6.5712499857584195E-5</c:v>
                </c:pt>
                <c:pt idx="260">
                  <c:v>4.7991111767575198E-5</c:v>
                </c:pt>
                <c:pt idx="261">
                  <c:v>3.5048836965382539E-5</c:v>
                </c:pt>
                <c:pt idx="262">
                  <c:v>2.5596842472387585E-5</c:v>
                </c:pt>
                <c:pt idx="263">
                  <c:v>1.8693867868317066E-5</c:v>
                </c:pt>
                <c:pt idx="264">
                  <c:v>1.3652492079141913E-5</c:v>
                </c:pt>
                <c:pt idx="265">
                  <c:v>9.9706780130156022E-6</c:v>
                </c:pt>
                <c:pt idx="266">
                  <c:v>7.2817781863774995E-6</c:v>
                </c:pt>
                <c:pt idx="267">
                  <c:v>5.3180228151074241E-6</c:v>
                </c:pt>
                <c:pt idx="268">
                  <c:v>3.8838544353059925E-6</c:v>
                </c:pt>
                <c:pt idx="269">
                  <c:v>2.8364536479717399E-6</c:v>
                </c:pt>
                <c:pt idx="270">
                  <c:v>2.0715166872105852E-6</c:v>
                </c:pt>
                <c:pt idx="271">
                  <c:v>1.5128685001584924E-6</c:v>
                </c:pt>
                <c:pt idx="272">
                  <c:v>1.1048769770056489E-6</c:v>
                </c:pt>
                <c:pt idx="273">
                  <c:v>8.0691291595463737E-7</c:v>
                </c:pt>
                <c:pt idx="274">
                  <c:v>5.8930402835826065E-7</c:v>
                </c:pt>
                <c:pt idx="275">
                  <c:v>4.3038007046428953E-7</c:v>
                </c:pt>
                <c:pt idx="276">
                  <c:v>3.1431484608415655E-7</c:v>
                </c:pt>
                <c:pt idx="277">
                  <c:v>2.2955017951954915E-7</c:v>
                </c:pt>
                <c:pt idx="278">
                  <c:v>1.6764491261354134E-7</c:v>
                </c:pt>
                <c:pt idx="279">
                  <c:v>1.2243430512291845E-7</c:v>
                </c:pt>
                <c:pt idx="280">
                  <c:v>8.9416128621718424E-8</c:v>
                </c:pt>
                <c:pt idx="281">
                  <c:v>6.5302319059414481E-8</c:v>
                </c:pt>
                <c:pt idx="282">
                  <c:v>4.7691539993748712E-8</c:v>
                </c:pt>
                <c:pt idx="283">
                  <c:v>3.4830049217600746E-8</c:v>
                </c:pt>
                <c:pt idx="284">
                  <c:v>2.5437055054537956E-8</c:v>
                </c:pt>
                <c:pt idx="285">
                  <c:v>1.8577170700739617E-8</c:v>
                </c:pt>
                <c:pt idx="286">
                  <c:v>1.3567265176642534E-8</c:v>
                </c:pt>
                <c:pt idx="287">
                  <c:v>9.908434784604721E-9</c:v>
                </c:pt>
                <c:pt idx="288">
                  <c:v>7.2363205555072658E-9</c:v>
                </c:pt>
                <c:pt idx="289">
                  <c:v>5.2848241240912722E-9</c:v>
                </c:pt>
                <c:pt idx="290">
                  <c:v>3.859608734603136E-9</c:v>
                </c:pt>
                <c:pt idx="291">
                  <c:v>2.8187465153774982E-9</c:v>
                </c:pt>
                <c:pt idx="292">
                  <c:v>2.0585848111224538E-9</c:v>
                </c:pt>
                <c:pt idx="293">
                  <c:v>1.5034240934600268E-9</c:v>
                </c:pt>
                <c:pt idx="294">
                  <c:v>1.0979795404009365E-9</c:v>
                </c:pt>
                <c:pt idx="295">
                  <c:v>8.018755827992409E-10</c:v>
                </c:pt>
                <c:pt idx="296">
                  <c:v>5.8562516570599229E-10</c:v>
                </c:pt>
                <c:pt idx="297">
                  <c:v>4.2769332557894591E-10</c:v>
                </c:pt>
                <c:pt idx="298">
                  <c:v>3.1235266422367377E-10</c:v>
                </c:pt>
                <c:pt idx="299">
                  <c:v>2.2811716015331312E-10</c:v>
                </c:pt>
                <c:pt idx="300">
                  <c:v>1.665983508920427E-10</c:v>
                </c:pt>
                <c:pt idx="301">
                  <c:v>1.2166998090494282E-10</c:v>
                </c:pt>
                <c:pt idx="302">
                  <c:v>8.8857927909503426E-11</c:v>
                </c:pt>
                <c:pt idx="303">
                  <c:v>6.489465432347263E-11</c:v>
                </c:pt>
                <c:pt idx="304">
                  <c:v>4.7393814585139767E-11</c:v>
                </c:pt>
                <c:pt idx="305">
                  <c:v>3.4612614618983298E-11</c:v>
                </c:pt>
                <c:pt idx="306">
                  <c:v>2.5278258381376505E-11</c:v>
                </c:pt>
                <c:pt idx="307">
                  <c:v>1.8461198433855395E-11</c:v>
                </c:pt>
                <c:pt idx="308">
                  <c:v>1.3482568398195933E-11</c:v>
                </c:pt>
                <c:pt idx="309">
                  <c:v>9.8465790974148939E-12</c:v>
                </c:pt>
                <c:pt idx="310">
                  <c:v>7.1911461568865637E-12</c:v>
                </c:pt>
                <c:pt idx="311">
                  <c:v>5.2518323915440388E-12</c:v>
                </c:pt>
                <c:pt idx="312">
                  <c:v>3.8355142375263112E-12</c:v>
                </c:pt>
                <c:pt idx="313">
                  <c:v>2.801149840568674E-12</c:v>
                </c:pt>
                <c:pt idx="314">
                  <c:v>2.0457336209442394E-12</c:v>
                </c:pt>
                <c:pt idx="315">
                  <c:v>1.4940386220153078E-12</c:v>
                </c:pt>
                <c:pt idx="316">
                  <c:v>1.0911251500296077E-12</c:v>
                </c:pt>
                <c:pt idx="317">
                  <c:v>7.9686968963439178E-13</c:v>
                </c:pt>
                <c:pt idx="318">
                  <c:v>5.8196926561612161E-13</c:v>
                </c:pt>
                <c:pt idx="319">
                  <c:v>4.2502335140537189E-13</c:v>
                </c:pt>
                <c:pt idx="320">
                  <c:v>3.1040273071569911E-13</c:v>
                </c:pt>
                <c:pt idx="321">
                  <c:v>2.2669308619673411E-13</c:v>
                </c:pt>
                <c:pt idx="322">
                  <c:v>1.655583222831512E-13</c:v>
                </c:pt>
                <c:pt idx="323">
                  <c:v>1.2091042800231035E-13</c:v>
                </c:pt>
                <c:pt idx="324">
                  <c:v>8.8303211811356185E-14</c:v>
                </c:pt>
                <c:pt idx="325">
                  <c:v>6.4489534484587567E-14</c:v>
                </c:pt>
                <c:pt idx="326">
                  <c:v>4.70979477725402E-14</c:v>
                </c:pt>
                <c:pt idx="327">
                  <c:v>3.4396537393444177E-14</c:v>
                </c:pt>
                <c:pt idx="328">
                  <c:v>2.5120453026371694E-14</c:v>
                </c:pt>
                <c:pt idx="329">
                  <c:v>1.8345950147017406E-14</c:v>
                </c:pt>
                <c:pt idx="330">
                  <c:v>1.3398400357012249E-14</c:v>
                </c:pt>
                <c:pt idx="331">
                  <c:v>9.7851095575974281E-15</c:v>
                </c:pt>
                <c:pt idx="332">
                  <c:v>7.1462537693220394E-15</c:v>
                </c:pt>
                <c:pt idx="333">
                  <c:v>5.2190466172040065E-15</c:v>
                </c:pt>
                <c:pt idx="334">
                  <c:v>3.8115701557478667E-15</c:v>
                </c:pt>
                <c:pt idx="335">
                  <c:v>2.7836630169766371E-15</c:v>
                </c:pt>
                <c:pt idx="336">
                  <c:v>2.0329626572393727E-15</c:v>
                </c:pt>
                <c:pt idx="337">
                  <c:v>1.4847117415162537E-15</c:v>
                </c:pt>
                <c:pt idx="338">
                  <c:v>1.0843135497577767E-15</c:v>
                </c:pt>
                <c:pt idx="339">
                  <c:v>7.9189504690492772E-16</c:v>
                </c:pt>
                <c:pt idx="340">
                  <c:v>5.7833618832176739E-16</c:v>
                </c:pt>
                <c:pt idx="341">
                  <c:v>4.2237004515916175E-16</c:v>
                </c:pt>
                <c:pt idx="342">
                  <c:v>3.0846497011613312E-16</c:v>
                </c:pt>
                <c:pt idx="343">
                  <c:v>2.2527790234956478E-16</c:v>
                </c:pt>
                <c:pt idx="344">
                  <c:v>1.6452478629230822E-16</c:v>
                </c:pt>
                <c:pt idx="345">
                  <c:v>1.2015561678360942E-16</c:v>
                </c:pt>
                <c:pt idx="346">
                  <c:v>8.7751958656241516E-17</c:v>
                </c:pt>
                <c:pt idx="347">
                  <c:v>6.408694369964021E-17</c:v>
                </c:pt>
                <c:pt idx="348">
                  <c:v>4.6803927976697372E-17</c:v>
                </c:pt>
                <c:pt idx="349">
                  <c:v>3.4181809079782552E-17</c:v>
                </c:pt>
                <c:pt idx="350">
                  <c:v>2.4963632807665702E-17</c:v>
                </c:pt>
                <c:pt idx="351">
                  <c:v>1.8231421324173157E-17</c:v>
                </c:pt>
                <c:pt idx="352">
                  <c:v>1.3314757754225931E-17</c:v>
                </c:pt>
                <c:pt idx="353">
                  <c:v>9.7240237555510389E-18</c:v>
                </c:pt>
                <c:pt idx="354">
                  <c:v>7.1016416328348054E-18</c:v>
                </c:pt>
                <c:pt idx="355">
                  <c:v>5.186465515617681E-18</c:v>
                </c:pt>
                <c:pt idx="356">
                  <c:v>3.7877755504192871E-18</c:v>
                </c:pt>
                <c:pt idx="357">
                  <c:v>2.7662853589118005E-18</c:v>
                </c:pt>
                <c:pt idx="358">
                  <c:v>2.0202714192193133E-18</c:v>
                </c:pt>
                <c:pt idx="359">
                  <c:v>1.4754430862186954E-18</c:v>
                </c:pt>
                <c:pt idx="360">
                  <c:v>1.0775444724708195E-18</c:v>
                </c:pt>
                <c:pt idx="361">
                  <c:v>7.8695145952943521E-19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1B-4FF7-848C-8DF594524804}"/>
            </c:ext>
          </c:extLst>
        </c:ser>
        <c:ser>
          <c:idx val="11"/>
          <c:order val="8"/>
          <c:tx>
            <c:strRef>
              <c:f>合成波のつくり方!$CL$46</c:f>
              <c:strCache>
                <c:ptCount val="1"/>
                <c:pt idx="0">
                  <c:v>y8</c:v>
                </c:pt>
              </c:strCache>
            </c:strRef>
          </c:tx>
          <c:spPr>
            <a:ln w="9525" cap="rnd">
              <a:solidFill>
                <a:schemeClr val="accent6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合成波のつくり方!$CD$47:$CD$424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合成波のつくり方!$CL$47:$CL$424</c:f>
              <c:numCache>
                <c:formatCode>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0.01</c:v>
                </c:pt>
                <c:pt idx="165">
                  <c:v>1.1950000000000001E-2</c:v>
                </c:pt>
                <c:pt idx="166">
                  <c:v>1.4280088436E-2</c:v>
                </c:pt>
                <c:pt idx="167">
                  <c:v>1.7064281911400709E-2</c:v>
                </c:pt>
                <c:pt idx="168">
                  <c:v>2.0390981074984403E-2</c:v>
                </c:pt>
                <c:pt idx="169">
                  <c:v>2.4365753283774379E-2</c:v>
                </c:pt>
                <c:pt idx="170">
                  <c:v>2.9114648160735529E-2</c:v>
                </c:pt>
                <c:pt idx="171">
                  <c:v>3.4788145771033827E-2</c:v>
                </c:pt>
                <c:pt idx="172">
                  <c:v>4.1565854796584582E-2</c:v>
                </c:pt>
                <c:pt idx="173">
                  <c:v>4.9662098428630883E-2</c:v>
                </c:pt>
                <c:pt idx="174">
                  <c:v>5.9332548926733245E-2</c:v>
                </c:pt>
                <c:pt idx="175">
                  <c:v>7.0882098022388068E-2</c:v>
                </c:pt>
                <c:pt idx="176">
                  <c:v>8.4674179525766738E-2</c:v>
                </c:pt>
                <c:pt idx="177">
                  <c:v>0.10114179230491727</c:v>
                </c:pt>
                <c:pt idx="178">
                  <c:v>0.12080050550491422</c:v>
                </c:pt>
                <c:pt idx="179">
                  <c:v>0.14426376207146413</c:v>
                </c:pt>
                <c:pt idx="180">
                  <c:v>0.17226082899186068</c:v>
                </c:pt>
                <c:pt idx="181">
                  <c:v>0.20565776942125871</c:v>
                </c:pt>
                <c:pt idx="182">
                  <c:v>0.24548182728060475</c:v>
                </c:pt>
                <c:pt idx="183">
                  <c:v>0.2929496104411361</c:v>
                </c:pt>
                <c:pt idx="184">
                  <c:v>0.34949942181718779</c:v>
                </c:pt>
                <c:pt idx="185">
                  <c:v>0.41682800089368749</c:v>
                </c:pt>
                <c:pt idx="186">
                  <c:v>0.4969317768013487</c:v>
                </c:pt>
                <c:pt idx="187">
                  <c:v>0.59215246450968073</c:v>
                </c:pt>
                <c:pt idx="188">
                  <c:v>0.70522641356042803</c:v>
                </c:pt>
                <c:pt idx="189">
                  <c:v>0.83933648678581418</c:v>
                </c:pt>
                <c:pt idx="190">
                  <c:v>0.9981643339281846</c:v>
                </c:pt>
                <c:pt idx="191">
                  <c:v>1.1859396494589549</c:v>
                </c:pt>
                <c:pt idx="192">
                  <c:v>1.4074812771618244</c:v>
                </c:pt>
                <c:pt idx="193">
                  <c:v>1.6682227671778185</c:v>
                </c:pt>
                <c:pt idx="194">
                  <c:v>1.9742121617412487</c:v>
                </c:pt>
                <c:pt idx="195">
                  <c:v>2.3320724246918312</c:v>
                </c:pt>
                <c:pt idx="196">
                  <c:v>2.7489052339316062</c:v>
                </c:pt>
                <c:pt idx="197">
                  <c:v>3.2321172803004861</c:v>
                </c:pt>
                <c:pt idx="198">
                  <c:v>3.789145600716282</c:v>
                </c:pt>
                <c:pt idx="199">
                  <c:v>4.4270581701152425</c:v>
                </c:pt>
                <c:pt idx="200">
                  <c:v>5.1520099214774016</c:v>
                </c:pt>
                <c:pt idx="201">
                  <c:v>5.9685449845502738</c:v>
                </c:pt>
                <c:pt idx="202">
                  <c:v>6.878755744497445</c:v>
                </c:pt>
                <c:pt idx="203">
                  <c:v>7.8813400178467887</c:v>
                </c:pt>
                <c:pt idx="204">
                  <c:v>8.9706386206267776</c:v>
                </c:pt>
                <c:pt idx="205">
                  <c:v>10.135782071732656</c:v>
                </c:pt>
                <c:pt idx="206">
                  <c:v>11.360116559295902</c:v>
                </c:pt>
                <c:pt idx="207">
                  <c:v>12.621099252665504</c:v>
                </c:pt>
                <c:pt idx="208">
                  <c:v>13.890832692041659</c:v>
                </c:pt>
                <c:pt idx="209">
                  <c:v>15.137333285388555</c:v>
                </c:pt>
                <c:pt idx="210">
                  <c:v>16.326500683606803</c:v>
                </c:pt>
                <c:pt idx="211">
                  <c:v>17.424596470489789</c:v>
                </c:pt>
                <c:pt idx="212">
                  <c:v>18.400897219149918</c:v>
                </c:pt>
                <c:pt idx="213">
                  <c:v>19.230110787691942</c:v>
                </c:pt>
                <c:pt idx="214">
                  <c:v>19.894171580891612</c:v>
                </c:pt>
                <c:pt idx="215">
                  <c:v>20.383159377148388</c:v>
                </c:pt>
                <c:pt idx="216">
                  <c:v>20.69527616868535</c:v>
                </c:pt>
                <c:pt idx="217">
                  <c:v>20.836003390787813</c:v>
                </c:pt>
                <c:pt idx="218">
                  <c:v>20.816692237165636</c:v>
                </c:pt>
                <c:pt idx="219">
                  <c:v>20.652886357544809</c:v>
                </c:pt>
                <c:pt idx="220">
                  <c:v>20.362646819691218</c:v>
                </c:pt>
                <c:pt idx="221">
                  <c:v>19.965073285140143</c:v>
                </c:pt>
                <c:pt idx="222">
                  <c:v>19.479126568294053</c:v>
                </c:pt>
                <c:pt idx="223">
                  <c:v>18.922781028949164</c:v>
                </c:pt>
                <c:pt idx="224">
                  <c:v>18.312482337213538</c:v>
                </c:pt>
                <c:pt idx="225">
                  <c:v>17.662857867541174</c:v>
                </c:pt>
                <c:pt idx="226">
                  <c:v>16.986618048473641</c:v>
                </c:pt>
                <c:pt idx="227">
                  <c:v>16.29459038608152</c:v>
                </c:pt>
                <c:pt idx="228">
                  <c:v>15.595837422714634</c:v>
                </c:pt>
                <c:pt idx="229">
                  <c:v>14.897821266599824</c:v>
                </c:pt>
                <c:pt idx="230">
                  <c:v>14.206588030145033</c:v>
                </c:pt>
                <c:pt idx="231">
                  <c:v>13.526954410346152</c:v>
                </c:pt>
                <c:pt idx="232">
                  <c:v>12.862685453939731</c:v>
                </c:pt>
                <c:pt idx="233">
                  <c:v>12.216657442119786</c:v>
                </c:pt>
                <c:pt idx="234">
                  <c:v>11.591003154603859</c:v>
                </c:pt>
                <c:pt idx="235">
                  <c:v>10.987238909589815</c:v>
                </c:pt>
                <c:pt idx="236">
                  <c:v>10.406374061000307</c:v>
                </c:pt>
                <c:pt idx="237">
                  <c:v>9.8490043363202915</c:v>
                </c:pt>
                <c:pt idx="238">
                  <c:v>9.3153907184936511</c:v>
                </c:pt>
                <c:pt idx="239">
                  <c:v>8.8055256571129661</c:v>
                </c:pt>
                <c:pt idx="240">
                  <c:v>8.3191883356877625</c:v>
                </c:pt>
                <c:pt idx="241">
                  <c:v>7.8559905879812302</c:v>
                </c:pt>
                <c:pt idx="242">
                  <c:v>7.4154148885910249</c:v>
                </c:pt>
                <c:pt idx="243">
                  <c:v>6.9968456663533711</c:v>
                </c:pt>
                <c:pt idx="244">
                  <c:v>6.5995950183338596</c:v>
                </c:pt>
                <c:pt idx="245">
                  <c:v>6.2229237448165975</c:v>
                </c:pt>
                <c:pt idx="246">
                  <c:v>5.8660584852064206</c:v>
                </c:pt>
                <c:pt idx="247">
                  <c:v>5.52820561193254</c:v>
                </c:pt>
                <c:pt idx="248">
                  <c:v>5.2085624336417569</c:v>
                </c:pt>
                <c:pt idx="249">
                  <c:v>4.9063261687958679</c:v>
                </c:pt>
                <c:pt idx="250">
                  <c:v>4.6207010745197188</c:v>
                </c:pt>
                <c:pt idx="251">
                  <c:v>4.3509040513963075</c:v>
                </c:pt>
                <c:pt idx="252">
                  <c:v>4.0961689911627941</c:v>
                </c:pt>
                <c:pt idx="253">
                  <c:v>3.8557500893643968</c:v>
                </c:pt>
                <c:pt idx="254">
                  <c:v>3.6289243075883122</c:v>
                </c:pt>
                <c:pt idx="255">
                  <c:v>3.414993138725642</c:v>
                </c:pt>
                <c:pt idx="256">
                  <c:v>3.2132838027677098</c:v>
                </c:pt>
                <c:pt idx="257">
                  <c:v>3.0231499790629686</c:v>
                </c:pt>
                <c:pt idx="258">
                  <c:v>2.8439721630093233</c:v>
                </c:pt>
                <c:pt idx="259">
                  <c:v>2.6751577202211556</c:v>
                </c:pt>
                <c:pt idx="260">
                  <c:v>2.5161406987798141</c:v>
                </c:pt>
                <c:pt idx="261">
                  <c:v>2.3663814498261653</c:v>
                </c:pt>
                <c:pt idx="262">
                  <c:v>2.2253660981316026</c:v>
                </c:pt>
                <c:pt idx="263">
                  <c:v>2.0926058970976049</c:v>
                </c:pt>
                <c:pt idx="264">
                  <c:v>1.9676364966414903</c:v>
                </c:pt>
                <c:pt idx="265">
                  <c:v>1.8500171474269669</c:v>
                </c:pt>
                <c:pt idx="266">
                  <c:v>1.7393298607263101</c:v>
                </c:pt>
                <c:pt idx="267">
                  <c:v>1.635178539718767</c:v>
                </c:pt>
                <c:pt idx="268">
                  <c:v>1.537188095122854</c:v>
                </c:pt>
                <c:pt idx="269">
                  <c:v>1.4450035556336918</c:v>
                </c:pt>
                <c:pt idx="270">
                  <c:v>1.3582891816115599</c:v>
                </c:pt>
                <c:pt idx="271">
                  <c:v>1.2767275887788325</c:v>
                </c:pt>
                <c:pt idx="272">
                  <c:v>1.2000188872747177</c:v>
                </c:pt>
                <c:pt idx="273">
                  <c:v>1.1278798402451806</c:v>
                </c:pt>
                <c:pt idx="274">
                  <c:v>1.0600430451710172</c:v>
                </c:pt>
                <c:pt idx="275">
                  <c:v>0.99625614032843912</c:v>
                </c:pt>
                <c:pt idx="276">
                  <c:v>0.9362810381070884</c:v>
                </c:pt>
                <c:pt idx="277">
                  <c:v>0.87989318635781066</c:v>
                </c:pt>
                <c:pt idx="278">
                  <c:v>0.82688085848804249</c:v>
                </c:pt>
                <c:pt idx="279">
                  <c:v>0.77704447265058929</c:v>
                </c:pt>
                <c:pt idx="280">
                  <c:v>0.73019594006866584</c:v>
                </c:pt>
                <c:pt idx="281">
                  <c:v>0.68615804229521171</c:v>
                </c:pt>
                <c:pt idx="282">
                  <c:v>0.64476383700831519</c:v>
                </c:pt>
                <c:pt idx="283">
                  <c:v>0.60585609178918054</c:v>
                </c:pt>
                <c:pt idx="284">
                  <c:v>0.56928674520779954</c:v>
                </c:pt>
                <c:pt idx="285">
                  <c:v>0.53491639444871508</c:v>
                </c:pt>
                <c:pt idx="286">
                  <c:v>0.50261380864025273</c:v>
                </c:pt>
                <c:pt idx="287">
                  <c:v>0.47225546700133575</c:v>
                </c:pt>
                <c:pt idx="288">
                  <c:v>0.44372512088711269</c:v>
                </c:pt>
                <c:pt idx="289">
                  <c:v>0.41691337879524942</c:v>
                </c:pt>
                <c:pt idx="290">
                  <c:v>0.39171731338646537</c:v>
                </c:pt>
                <c:pt idx="291">
                  <c:v>0.36804008957368567</c:v>
                </c:pt>
                <c:pt idx="292">
                  <c:v>0.34579061274232165</c:v>
                </c:pt>
                <c:pt idx="293">
                  <c:v>0.32488319617823413</c:v>
                </c:pt>
                <c:pt idx="294">
                  <c:v>0.30523724679866016</c:v>
                </c:pt>
                <c:pt idx="295">
                  <c:v>0.28677696830376809</c:v>
                </c:pt>
                <c:pt idx="296">
                  <c:v>0.26943108089169365</c:v>
                </c:pt>
                <c:pt idx="297">
                  <c:v>0.25313255670717577</c:v>
                </c:pt>
                <c:pt idx="298">
                  <c:v>0.23781837022266289</c:v>
                </c:pt>
                <c:pt idx="299">
                  <c:v>0.22342926278049138</c:v>
                </c:pt>
                <c:pt idx="300">
                  <c:v>0.20990952055504</c:v>
                </c:pt>
                <c:pt idx="301">
                  <c:v>0.1972067652242937</c:v>
                </c:pt>
                <c:pt idx="302">
                  <c:v>0.18527175667072832</c:v>
                </c:pt>
                <c:pt idx="303">
                  <c:v>0.17405820706162692</c:v>
                </c:pt>
                <c:pt idx="304">
                  <c:v>0.16352260568867671</c:v>
                </c:pt>
                <c:pt idx="305">
                  <c:v>0.15362405397582568</c:v>
                </c:pt>
                <c:pt idx="306">
                  <c:v>0.14432411009278673</c:v>
                </c:pt>
                <c:pt idx="307">
                  <c:v>0.13558664263917705</c:v>
                </c:pt>
                <c:pt idx="308">
                  <c:v>0.12737769289100406</c:v>
                </c:pt>
                <c:pt idx="309">
                  <c:v>0.11966534512701356</c:v>
                </c:pt>
                <c:pt idx="310">
                  <c:v>0.11241960457726501</c:v>
                </c:pt>
                <c:pt idx="311">
                  <c:v>0.10561228256017954</c:v>
                </c:pt>
                <c:pt idx="312">
                  <c:v>9.9216888397207062E-2</c:v>
                </c:pt>
                <c:pt idx="313">
                  <c:v>9.3208527716183487E-2</c:v>
                </c:pt>
                <c:pt idx="314">
                  <c:v>8.7563806775405789E-2</c:v>
                </c:pt>
                <c:pt idx="315">
                  <c:v>8.2260742460454589E-2</c:v>
                </c:pt>
                <c:pt idx="316">
                  <c:v>7.7278677624861999E-2</c:v>
                </c:pt>
                <c:pt idx="317">
                  <c:v>7.259820146387802E-2</c:v>
                </c:pt>
                <c:pt idx="318">
                  <c:v>6.8201074627858016E-2</c:v>
                </c:pt>
                <c:pt idx="319">
                  <c:v>6.4070158798204518E-2</c:v>
                </c:pt>
                <c:pt idx="320">
                  <c:v>6.0189350464377386E-2</c:v>
                </c:pt>
                <c:pt idx="321">
                  <c:v>5.6543518655268257E-2</c:v>
                </c:pt>
                <c:pt idx="322">
                  <c:v>5.3118446392248726E-2</c:v>
                </c:pt>
                <c:pt idx="323">
                  <c:v>4.9900775644477896E-2</c:v>
                </c:pt>
                <c:pt idx="324">
                  <c:v>4.6877955579625333E-2</c:v>
                </c:pt>
                <c:pt idx="325">
                  <c:v>4.4038193915060524E-2</c:v>
                </c:pt>
                <c:pt idx="326">
                  <c:v>4.1370411185810682E-2</c:v>
                </c:pt>
                <c:pt idx="327">
                  <c:v>3.8864197756224551E-2</c:v>
                </c:pt>
                <c:pt idx="328">
                  <c:v>3.6509773412330346E-2</c:v>
                </c:pt>
                <c:pt idx="329">
                  <c:v>3.4297949381369305E-2</c:v>
                </c:pt>
                <c:pt idx="330">
                  <c:v>3.2220092633950169E-2</c:v>
                </c:pt>
                <c:pt idx="331">
                  <c:v>3.0268092332730721E-2</c:v>
                </c:pt>
                <c:pt idx="332">
                  <c:v>2.8434328299516354E-2</c:v>
                </c:pt>
                <c:pt idx="333">
                  <c:v>2.6711641380196507E-2</c:v>
                </c:pt>
                <c:pt idx="334">
                  <c:v>2.5093305594042267E-2</c:v>
                </c:pt>
                <c:pt idx="335">
                  <c:v>2.3573001960584393E-2</c:v>
                </c:pt>
                <c:pt idx="336">
                  <c:v>2.2144793903602782E-2</c:v>
                </c:pt>
                <c:pt idx="337">
                  <c:v>2.0803104137706384E-2</c:v>
                </c:pt>
                <c:pt idx="338">
                  <c:v>1.9542692948586772E-2</c:v>
                </c:pt>
                <c:pt idx="339">
                  <c:v>1.8358637783307721E-2</c:v>
                </c:pt>
                <c:pt idx="340">
                  <c:v>1.7246314071965349E-2</c:v>
                </c:pt>
                <c:pt idx="341">
                  <c:v>1.620137720673551E-2</c:v>
                </c:pt>
                <c:pt idx="342">
                  <c:v>1.5219745608733683E-2</c:v>
                </c:pt>
                <c:pt idx="343">
                  <c:v>1.4297584817262685E-2</c:v>
                </c:pt>
                <c:pt idx="344">
                  <c:v>1.3431292539930023E-2</c:v>
                </c:pt>
                <c:pt idx="345">
                  <c:v>1.2617484605793271E-2</c:v>
                </c:pt>
                <c:pt idx="346">
                  <c:v>1.1852981767151655E-2</c:v>
                </c:pt>
                <c:pt idx="347">
                  <c:v>1.1134797298857579E-2</c:v>
                </c:pt>
                <c:pt idx="348">
                  <c:v>1.0460125347084735E-2</c:v>
                </c:pt>
                <c:pt idx="349">
                  <c:v>9.8263299823708877E-3</c:v>
                </c:pt>
                <c:pt idx="350">
                  <c:v>9.2309349144639834E-3</c:v>
                </c:pt>
                <c:pt idx="351">
                  <c:v>8.6716138290496864E-3</c:v>
                </c:pt>
                <c:pt idx="352">
                  <c:v>8.1461813088362974E-3</c:v>
                </c:pt>
                <c:pt idx="353">
                  <c:v>7.6525843037280709E-3</c:v>
                </c:pt>
                <c:pt idx="354">
                  <c:v>7.1888941169385339E-3</c:v>
                </c:pt>
                <c:pt idx="355">
                  <c:v>6.7532988758894777E-3</c:v>
                </c:pt>
                <c:pt idx="356">
                  <c:v>6.3440964586162453E-3</c:v>
                </c:pt>
                <c:pt idx="357">
                  <c:v>5.9596878481627752E-3</c:v>
                </c:pt>
                <c:pt idx="358">
                  <c:v>5.598570889107226E-3</c:v>
                </c:pt>
                <c:pt idx="359">
                  <c:v>5.2593344219171324E-3</c:v>
                </c:pt>
                <c:pt idx="360">
                  <c:v>4.940652772297765E-3</c:v>
                </c:pt>
                <c:pt idx="361">
                  <c:v>4.6412805740742831E-3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09-4D8D-AFAC-0C05A3D70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624008"/>
        <c:axId val="325627208"/>
      </c:lineChart>
      <c:catAx>
        <c:axId val="325624008"/>
        <c:scaling>
          <c:orientation val="minMax"/>
        </c:scaling>
        <c:delete val="0"/>
        <c:axPos val="b"/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5627208"/>
        <c:crosses val="autoZero"/>
        <c:auto val="1"/>
        <c:lblAlgn val="ctr"/>
        <c:lblOffset val="100"/>
        <c:noMultiLvlLbl val="0"/>
      </c:catAx>
      <c:valAx>
        <c:axId val="32562720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5624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898268043519691E-2"/>
          <c:y val="3.7906122817164475E-2"/>
          <c:w val="0.90782275153882674"/>
          <c:h val="0.76594943291217521"/>
        </c:manualLayout>
      </c:layout>
      <c:lineChart>
        <c:grouping val="standard"/>
        <c:varyColors val="0"/>
        <c:ser>
          <c:idx val="0"/>
          <c:order val="0"/>
          <c:tx>
            <c:strRef>
              <c:f>合成波のつくり方!$Q$15</c:f>
              <c:strCache>
                <c:ptCount val="1"/>
                <c:pt idx="0">
                  <c:v>死亡者数</c:v>
                </c:pt>
              </c:strCache>
            </c:strRef>
          </c:tx>
          <c:spPr>
            <a:ln w="158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合成波のつくり方!$L$16:$L$118</c:f>
              <c:numCache>
                <c:formatCode>m/d/yyyy</c:formatCode>
                <c:ptCount val="103"/>
                <c:pt idx="0">
                  <c:v>43843</c:v>
                </c:pt>
                <c:pt idx="1">
                  <c:v>43850</c:v>
                </c:pt>
                <c:pt idx="2">
                  <c:v>43857</c:v>
                </c:pt>
                <c:pt idx="3">
                  <c:v>43864</c:v>
                </c:pt>
                <c:pt idx="4">
                  <c:v>43871</c:v>
                </c:pt>
                <c:pt idx="5">
                  <c:v>43878</c:v>
                </c:pt>
                <c:pt idx="6">
                  <c:v>43885</c:v>
                </c:pt>
                <c:pt idx="7">
                  <c:v>43892</c:v>
                </c:pt>
                <c:pt idx="8">
                  <c:v>43899</c:v>
                </c:pt>
                <c:pt idx="9">
                  <c:v>43906</c:v>
                </c:pt>
                <c:pt idx="10">
                  <c:v>43913</c:v>
                </c:pt>
                <c:pt idx="11">
                  <c:v>43920</c:v>
                </c:pt>
                <c:pt idx="12">
                  <c:v>43927</c:v>
                </c:pt>
                <c:pt idx="13">
                  <c:v>43934</c:v>
                </c:pt>
                <c:pt idx="14">
                  <c:v>43941</c:v>
                </c:pt>
                <c:pt idx="15">
                  <c:v>43948</c:v>
                </c:pt>
                <c:pt idx="16">
                  <c:v>43955</c:v>
                </c:pt>
                <c:pt idx="17">
                  <c:v>43962</c:v>
                </c:pt>
                <c:pt idx="18">
                  <c:v>43969</c:v>
                </c:pt>
                <c:pt idx="19">
                  <c:v>43976</c:v>
                </c:pt>
                <c:pt idx="20">
                  <c:v>43983</c:v>
                </c:pt>
                <c:pt idx="21">
                  <c:v>43990</c:v>
                </c:pt>
                <c:pt idx="22">
                  <c:v>43997</c:v>
                </c:pt>
                <c:pt idx="23">
                  <c:v>44004</c:v>
                </c:pt>
                <c:pt idx="24">
                  <c:v>44011</c:v>
                </c:pt>
                <c:pt idx="25">
                  <c:v>44018</c:v>
                </c:pt>
                <c:pt idx="26">
                  <c:v>44025</c:v>
                </c:pt>
                <c:pt idx="27">
                  <c:v>44032</c:v>
                </c:pt>
                <c:pt idx="28">
                  <c:v>44039</c:v>
                </c:pt>
                <c:pt idx="29">
                  <c:v>44046</c:v>
                </c:pt>
                <c:pt idx="30">
                  <c:v>44053</c:v>
                </c:pt>
                <c:pt idx="31">
                  <c:v>44060</c:v>
                </c:pt>
                <c:pt idx="32">
                  <c:v>44067</c:v>
                </c:pt>
                <c:pt idx="33">
                  <c:v>44074</c:v>
                </c:pt>
                <c:pt idx="34">
                  <c:v>44081</c:v>
                </c:pt>
                <c:pt idx="35">
                  <c:v>44088</c:v>
                </c:pt>
                <c:pt idx="36">
                  <c:v>44095</c:v>
                </c:pt>
                <c:pt idx="37">
                  <c:v>44102</c:v>
                </c:pt>
                <c:pt idx="38">
                  <c:v>44109</c:v>
                </c:pt>
                <c:pt idx="39">
                  <c:v>44116</c:v>
                </c:pt>
                <c:pt idx="40">
                  <c:v>44123</c:v>
                </c:pt>
                <c:pt idx="41">
                  <c:v>44130</c:v>
                </c:pt>
                <c:pt idx="42">
                  <c:v>44137</c:v>
                </c:pt>
                <c:pt idx="43">
                  <c:v>44144</c:v>
                </c:pt>
                <c:pt idx="44">
                  <c:v>44151</c:v>
                </c:pt>
                <c:pt idx="45">
                  <c:v>44158</c:v>
                </c:pt>
                <c:pt idx="46">
                  <c:v>44165</c:v>
                </c:pt>
                <c:pt idx="47">
                  <c:v>44172</c:v>
                </c:pt>
                <c:pt idx="48">
                  <c:v>44179</c:v>
                </c:pt>
                <c:pt idx="49">
                  <c:v>44186</c:v>
                </c:pt>
                <c:pt idx="50">
                  <c:v>44193</c:v>
                </c:pt>
                <c:pt idx="51">
                  <c:v>44200</c:v>
                </c:pt>
                <c:pt idx="52">
                  <c:v>44207</c:v>
                </c:pt>
                <c:pt idx="53">
                  <c:v>44214</c:v>
                </c:pt>
                <c:pt idx="54">
                  <c:v>44221</c:v>
                </c:pt>
                <c:pt idx="55">
                  <c:v>44228</c:v>
                </c:pt>
                <c:pt idx="56">
                  <c:v>44235</c:v>
                </c:pt>
                <c:pt idx="57">
                  <c:v>44242</c:v>
                </c:pt>
                <c:pt idx="58">
                  <c:v>44249</c:v>
                </c:pt>
                <c:pt idx="59">
                  <c:v>44256</c:v>
                </c:pt>
                <c:pt idx="60">
                  <c:v>44263</c:v>
                </c:pt>
                <c:pt idx="61">
                  <c:v>44270</c:v>
                </c:pt>
                <c:pt idx="62">
                  <c:v>44277</c:v>
                </c:pt>
                <c:pt idx="63">
                  <c:v>44284</c:v>
                </c:pt>
                <c:pt idx="64">
                  <c:v>44291</c:v>
                </c:pt>
                <c:pt idx="65">
                  <c:v>44298</c:v>
                </c:pt>
                <c:pt idx="66">
                  <c:v>44305</c:v>
                </c:pt>
                <c:pt idx="67">
                  <c:v>44312</c:v>
                </c:pt>
                <c:pt idx="68">
                  <c:v>44319</c:v>
                </c:pt>
                <c:pt idx="69">
                  <c:v>44326</c:v>
                </c:pt>
                <c:pt idx="70">
                  <c:v>44333</c:v>
                </c:pt>
                <c:pt idx="71">
                  <c:v>44340</c:v>
                </c:pt>
                <c:pt idx="72">
                  <c:v>44347</c:v>
                </c:pt>
                <c:pt idx="73">
                  <c:v>44354</c:v>
                </c:pt>
                <c:pt idx="74">
                  <c:v>44361</c:v>
                </c:pt>
                <c:pt idx="75">
                  <c:v>44368</c:v>
                </c:pt>
                <c:pt idx="76">
                  <c:v>44375</c:v>
                </c:pt>
                <c:pt idx="77">
                  <c:v>44382</c:v>
                </c:pt>
                <c:pt idx="78">
                  <c:v>44389</c:v>
                </c:pt>
                <c:pt idx="79">
                  <c:v>44396</c:v>
                </c:pt>
                <c:pt idx="80">
                  <c:v>44403</c:v>
                </c:pt>
                <c:pt idx="81">
                  <c:v>44410</c:v>
                </c:pt>
                <c:pt idx="82">
                  <c:v>44417</c:v>
                </c:pt>
                <c:pt idx="83">
                  <c:v>44424</c:v>
                </c:pt>
                <c:pt idx="84">
                  <c:v>44431</c:v>
                </c:pt>
                <c:pt idx="85">
                  <c:v>44438</c:v>
                </c:pt>
                <c:pt idx="86">
                  <c:v>44445</c:v>
                </c:pt>
                <c:pt idx="87">
                  <c:v>44452</c:v>
                </c:pt>
                <c:pt idx="88">
                  <c:v>44459</c:v>
                </c:pt>
                <c:pt idx="89">
                  <c:v>44466</c:v>
                </c:pt>
                <c:pt idx="90">
                  <c:v>44473</c:v>
                </c:pt>
                <c:pt idx="91">
                  <c:v>44480</c:v>
                </c:pt>
                <c:pt idx="92">
                  <c:v>44487</c:v>
                </c:pt>
                <c:pt idx="93">
                  <c:v>44494</c:v>
                </c:pt>
                <c:pt idx="94">
                  <c:v>44501</c:v>
                </c:pt>
                <c:pt idx="95">
                  <c:v>44508</c:v>
                </c:pt>
                <c:pt idx="96">
                  <c:v>44515</c:v>
                </c:pt>
                <c:pt idx="97">
                  <c:v>44522</c:v>
                </c:pt>
                <c:pt idx="98">
                  <c:v>44529</c:v>
                </c:pt>
                <c:pt idx="99">
                  <c:v>44536</c:v>
                </c:pt>
                <c:pt idx="100">
                  <c:v>44543</c:v>
                </c:pt>
                <c:pt idx="101">
                  <c:v>44550</c:v>
                </c:pt>
                <c:pt idx="102">
                  <c:v>44557</c:v>
                </c:pt>
              </c:numCache>
            </c:numRef>
          </c:cat>
          <c:val>
            <c:numRef>
              <c:f>合成波のつくり方!$Q$16:$Q$118</c:f>
              <c:numCache>
                <c:formatCode>#,##0_);[Red]\(#,##0\)</c:formatCode>
                <c:ptCount val="103"/>
                <c:pt idx="6">
                  <c:v>4</c:v>
                </c:pt>
                <c:pt idx="7">
                  <c:v>1</c:v>
                </c:pt>
                <c:pt idx="8">
                  <c:v>16</c:v>
                </c:pt>
                <c:pt idx="9">
                  <c:v>14</c:v>
                </c:pt>
                <c:pt idx="10">
                  <c:v>16</c:v>
                </c:pt>
                <c:pt idx="11">
                  <c:v>18</c:v>
                </c:pt>
                <c:pt idx="12">
                  <c:v>28</c:v>
                </c:pt>
                <c:pt idx="13">
                  <c:v>63</c:v>
                </c:pt>
                <c:pt idx="14">
                  <c:v>187</c:v>
                </c:pt>
                <c:pt idx="15">
                  <c:v>144</c:v>
                </c:pt>
                <c:pt idx="16">
                  <c:v>121</c:v>
                </c:pt>
                <c:pt idx="17">
                  <c:v>131</c:v>
                </c:pt>
                <c:pt idx="18">
                  <c:v>76</c:v>
                </c:pt>
                <c:pt idx="19">
                  <c:v>71</c:v>
                </c:pt>
                <c:pt idx="20">
                  <c:v>25</c:v>
                </c:pt>
                <c:pt idx="21">
                  <c:v>9</c:v>
                </c:pt>
                <c:pt idx="22">
                  <c:v>28</c:v>
                </c:pt>
                <c:pt idx="23">
                  <c:v>15</c:v>
                </c:pt>
                <c:pt idx="24">
                  <c:v>21</c:v>
                </c:pt>
                <c:pt idx="25">
                  <c:v>20</c:v>
                </c:pt>
                <c:pt idx="26">
                  <c:v>13</c:v>
                </c:pt>
                <c:pt idx="27">
                  <c:v>11</c:v>
                </c:pt>
                <c:pt idx="28">
                  <c:v>15</c:v>
                </c:pt>
                <c:pt idx="29">
                  <c:v>29</c:v>
                </c:pt>
                <c:pt idx="30">
                  <c:v>48</c:v>
                </c:pt>
                <c:pt idx="31">
                  <c:v>88</c:v>
                </c:pt>
                <c:pt idx="32">
                  <c:v>88</c:v>
                </c:pt>
                <c:pt idx="33">
                  <c:v>93</c:v>
                </c:pt>
                <c:pt idx="34">
                  <c:v>82</c:v>
                </c:pt>
                <c:pt idx="35">
                  <c:v>61</c:v>
                </c:pt>
                <c:pt idx="36">
                  <c:v>45</c:v>
                </c:pt>
                <c:pt idx="37">
                  <c:v>52</c:v>
                </c:pt>
                <c:pt idx="38">
                  <c:v>30</c:v>
                </c:pt>
                <c:pt idx="39">
                  <c:v>43</c:v>
                </c:pt>
                <c:pt idx="40">
                  <c:v>41</c:v>
                </c:pt>
                <c:pt idx="41">
                  <c:v>55</c:v>
                </c:pt>
                <c:pt idx="42">
                  <c:v>46</c:v>
                </c:pt>
                <c:pt idx="43">
                  <c:v>71</c:v>
                </c:pt>
                <c:pt idx="44">
                  <c:v>91</c:v>
                </c:pt>
                <c:pt idx="45">
                  <c:v>132</c:v>
                </c:pt>
                <c:pt idx="46">
                  <c:v>209</c:v>
                </c:pt>
                <c:pt idx="47">
                  <c:v>247</c:v>
                </c:pt>
                <c:pt idx="48">
                  <c:v>311</c:v>
                </c:pt>
                <c:pt idx="49">
                  <c:v>340</c:v>
                </c:pt>
                <c:pt idx="50">
                  <c:v>335</c:v>
                </c:pt>
                <c:pt idx="51">
                  <c:v>448</c:v>
                </c:pt>
                <c:pt idx="52">
                  <c:v>450</c:v>
                </c:pt>
                <c:pt idx="53">
                  <c:v>573</c:v>
                </c:pt>
                <c:pt idx="54">
                  <c:v>635</c:v>
                </c:pt>
                <c:pt idx="55">
                  <c:v>684</c:v>
                </c:pt>
                <c:pt idx="56">
                  <c:v>574</c:v>
                </c:pt>
                <c:pt idx="57">
                  <c:v>505</c:v>
                </c:pt>
                <c:pt idx="58">
                  <c:v>443</c:v>
                </c:pt>
                <c:pt idx="59">
                  <c:v>367</c:v>
                </c:pt>
                <c:pt idx="60">
                  <c:v>333</c:v>
                </c:pt>
                <c:pt idx="61">
                  <c:v>252</c:v>
                </c:pt>
                <c:pt idx="62">
                  <c:v>219</c:v>
                </c:pt>
                <c:pt idx="63">
                  <c:v>190</c:v>
                </c:pt>
                <c:pt idx="64">
                  <c:v>161</c:v>
                </c:pt>
                <c:pt idx="65">
                  <c:v>240</c:v>
                </c:pt>
                <c:pt idx="66">
                  <c:v>291</c:v>
                </c:pt>
                <c:pt idx="67">
                  <c:v>383</c:v>
                </c:pt>
                <c:pt idx="68">
                  <c:v>527</c:v>
                </c:pt>
                <c:pt idx="69">
                  <c:v>640</c:v>
                </c:pt>
                <c:pt idx="70">
                  <c:v>773</c:v>
                </c:pt>
                <c:pt idx="71">
                  <c:v>684</c:v>
                </c:pt>
                <c:pt idx="72">
                  <c:v>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EC-4503-82ED-04B95F8F1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108232"/>
        <c:axId val="473107912"/>
      </c:lineChart>
      <c:dateAx>
        <c:axId val="47310823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473107912"/>
        <c:crosses val="autoZero"/>
        <c:auto val="1"/>
        <c:lblOffset val="100"/>
        <c:baseTimeUnit val="days"/>
        <c:majorUnit val="30"/>
        <c:majorTimeUnit val="days"/>
      </c:dateAx>
      <c:valAx>
        <c:axId val="47310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473108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304957677315601E-2"/>
          <c:y val="1.8833034906249258E-2"/>
          <c:w val="0.78239590546816473"/>
          <c:h val="0.71479325374797775"/>
        </c:manualLayout>
      </c:layout>
      <c:lineChart>
        <c:grouping val="standard"/>
        <c:varyColors val="0"/>
        <c:ser>
          <c:idx val="2"/>
          <c:order val="0"/>
          <c:tx>
            <c:strRef>
              <c:f>合成波のつくり方!$P$15</c:f>
              <c:strCache>
                <c:ptCount val="1"/>
                <c:pt idx="0">
                  <c:v>陽性率（陽性者数÷検査数）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合成波のつくり方!$L$16:$L$118</c:f>
              <c:numCache>
                <c:formatCode>m/d/yyyy</c:formatCode>
                <c:ptCount val="103"/>
                <c:pt idx="0">
                  <c:v>43843</c:v>
                </c:pt>
                <c:pt idx="1">
                  <c:v>43850</c:v>
                </c:pt>
                <c:pt idx="2">
                  <c:v>43857</c:v>
                </c:pt>
                <c:pt idx="3">
                  <c:v>43864</c:v>
                </c:pt>
                <c:pt idx="4">
                  <c:v>43871</c:v>
                </c:pt>
                <c:pt idx="5">
                  <c:v>43878</c:v>
                </c:pt>
                <c:pt idx="6">
                  <c:v>43885</c:v>
                </c:pt>
                <c:pt idx="7">
                  <c:v>43892</c:v>
                </c:pt>
                <c:pt idx="8">
                  <c:v>43899</c:v>
                </c:pt>
                <c:pt idx="9">
                  <c:v>43906</c:v>
                </c:pt>
                <c:pt idx="10">
                  <c:v>43913</c:v>
                </c:pt>
                <c:pt idx="11">
                  <c:v>43920</c:v>
                </c:pt>
                <c:pt idx="12">
                  <c:v>43927</c:v>
                </c:pt>
                <c:pt idx="13">
                  <c:v>43934</c:v>
                </c:pt>
                <c:pt idx="14">
                  <c:v>43941</c:v>
                </c:pt>
                <c:pt idx="15">
                  <c:v>43948</c:v>
                </c:pt>
                <c:pt idx="16">
                  <c:v>43955</c:v>
                </c:pt>
                <c:pt idx="17">
                  <c:v>43962</c:v>
                </c:pt>
                <c:pt idx="18">
                  <c:v>43969</c:v>
                </c:pt>
                <c:pt idx="19">
                  <c:v>43976</c:v>
                </c:pt>
                <c:pt idx="20">
                  <c:v>43983</c:v>
                </c:pt>
                <c:pt idx="21">
                  <c:v>43990</c:v>
                </c:pt>
                <c:pt idx="22">
                  <c:v>43997</c:v>
                </c:pt>
                <c:pt idx="23">
                  <c:v>44004</c:v>
                </c:pt>
                <c:pt idx="24">
                  <c:v>44011</c:v>
                </c:pt>
                <c:pt idx="25">
                  <c:v>44018</c:v>
                </c:pt>
                <c:pt idx="26">
                  <c:v>44025</c:v>
                </c:pt>
                <c:pt idx="27">
                  <c:v>44032</c:v>
                </c:pt>
                <c:pt idx="28">
                  <c:v>44039</c:v>
                </c:pt>
                <c:pt idx="29">
                  <c:v>44046</c:v>
                </c:pt>
                <c:pt idx="30">
                  <c:v>44053</c:v>
                </c:pt>
                <c:pt idx="31">
                  <c:v>44060</c:v>
                </c:pt>
                <c:pt idx="32">
                  <c:v>44067</c:v>
                </c:pt>
                <c:pt idx="33">
                  <c:v>44074</c:v>
                </c:pt>
                <c:pt idx="34">
                  <c:v>44081</c:v>
                </c:pt>
                <c:pt idx="35">
                  <c:v>44088</c:v>
                </c:pt>
                <c:pt idx="36">
                  <c:v>44095</c:v>
                </c:pt>
                <c:pt idx="37">
                  <c:v>44102</c:v>
                </c:pt>
                <c:pt idx="38">
                  <c:v>44109</c:v>
                </c:pt>
                <c:pt idx="39">
                  <c:v>44116</c:v>
                </c:pt>
                <c:pt idx="40">
                  <c:v>44123</c:v>
                </c:pt>
                <c:pt idx="41">
                  <c:v>44130</c:v>
                </c:pt>
                <c:pt idx="42">
                  <c:v>44137</c:v>
                </c:pt>
                <c:pt idx="43">
                  <c:v>44144</c:v>
                </c:pt>
                <c:pt idx="44">
                  <c:v>44151</c:v>
                </c:pt>
                <c:pt idx="45">
                  <c:v>44158</c:v>
                </c:pt>
                <c:pt idx="46">
                  <c:v>44165</c:v>
                </c:pt>
                <c:pt idx="47">
                  <c:v>44172</c:v>
                </c:pt>
                <c:pt idx="48">
                  <c:v>44179</c:v>
                </c:pt>
                <c:pt idx="49">
                  <c:v>44186</c:v>
                </c:pt>
                <c:pt idx="50">
                  <c:v>44193</c:v>
                </c:pt>
                <c:pt idx="51">
                  <c:v>44200</c:v>
                </c:pt>
                <c:pt idx="52">
                  <c:v>44207</c:v>
                </c:pt>
                <c:pt idx="53">
                  <c:v>44214</c:v>
                </c:pt>
                <c:pt idx="54">
                  <c:v>44221</c:v>
                </c:pt>
                <c:pt idx="55">
                  <c:v>44228</c:v>
                </c:pt>
                <c:pt idx="56">
                  <c:v>44235</c:v>
                </c:pt>
                <c:pt idx="57">
                  <c:v>44242</c:v>
                </c:pt>
                <c:pt idx="58">
                  <c:v>44249</c:v>
                </c:pt>
                <c:pt idx="59">
                  <c:v>44256</c:v>
                </c:pt>
                <c:pt idx="60">
                  <c:v>44263</c:v>
                </c:pt>
                <c:pt idx="61">
                  <c:v>44270</c:v>
                </c:pt>
                <c:pt idx="62">
                  <c:v>44277</c:v>
                </c:pt>
                <c:pt idx="63">
                  <c:v>44284</c:v>
                </c:pt>
                <c:pt idx="64">
                  <c:v>44291</c:v>
                </c:pt>
                <c:pt idx="65">
                  <c:v>44298</c:v>
                </c:pt>
                <c:pt idx="66">
                  <c:v>44305</c:v>
                </c:pt>
                <c:pt idx="67">
                  <c:v>44312</c:v>
                </c:pt>
                <c:pt idx="68">
                  <c:v>44319</c:v>
                </c:pt>
                <c:pt idx="69">
                  <c:v>44326</c:v>
                </c:pt>
                <c:pt idx="70">
                  <c:v>44333</c:v>
                </c:pt>
                <c:pt idx="71">
                  <c:v>44340</c:v>
                </c:pt>
                <c:pt idx="72">
                  <c:v>44347</c:v>
                </c:pt>
                <c:pt idx="73">
                  <c:v>44354</c:v>
                </c:pt>
                <c:pt idx="74">
                  <c:v>44361</c:v>
                </c:pt>
                <c:pt idx="75">
                  <c:v>44368</c:v>
                </c:pt>
                <c:pt idx="76">
                  <c:v>44375</c:v>
                </c:pt>
                <c:pt idx="77">
                  <c:v>44382</c:v>
                </c:pt>
                <c:pt idx="78">
                  <c:v>44389</c:v>
                </c:pt>
                <c:pt idx="79">
                  <c:v>44396</c:v>
                </c:pt>
                <c:pt idx="80">
                  <c:v>44403</c:v>
                </c:pt>
                <c:pt idx="81">
                  <c:v>44410</c:v>
                </c:pt>
                <c:pt idx="82">
                  <c:v>44417</c:v>
                </c:pt>
                <c:pt idx="83">
                  <c:v>44424</c:v>
                </c:pt>
                <c:pt idx="84">
                  <c:v>44431</c:v>
                </c:pt>
                <c:pt idx="85">
                  <c:v>44438</c:v>
                </c:pt>
                <c:pt idx="86">
                  <c:v>44445</c:v>
                </c:pt>
                <c:pt idx="87">
                  <c:v>44452</c:v>
                </c:pt>
                <c:pt idx="88">
                  <c:v>44459</c:v>
                </c:pt>
                <c:pt idx="89">
                  <c:v>44466</c:v>
                </c:pt>
                <c:pt idx="90">
                  <c:v>44473</c:v>
                </c:pt>
                <c:pt idx="91">
                  <c:v>44480</c:v>
                </c:pt>
                <c:pt idx="92">
                  <c:v>44487</c:v>
                </c:pt>
                <c:pt idx="93">
                  <c:v>44494</c:v>
                </c:pt>
                <c:pt idx="94">
                  <c:v>44501</c:v>
                </c:pt>
                <c:pt idx="95">
                  <c:v>44508</c:v>
                </c:pt>
                <c:pt idx="96">
                  <c:v>44515</c:v>
                </c:pt>
                <c:pt idx="97">
                  <c:v>44522</c:v>
                </c:pt>
                <c:pt idx="98">
                  <c:v>44529</c:v>
                </c:pt>
                <c:pt idx="99">
                  <c:v>44536</c:v>
                </c:pt>
                <c:pt idx="100">
                  <c:v>44543</c:v>
                </c:pt>
                <c:pt idx="101">
                  <c:v>44550</c:v>
                </c:pt>
                <c:pt idx="102">
                  <c:v>44557</c:v>
                </c:pt>
              </c:numCache>
            </c:numRef>
          </c:cat>
          <c:val>
            <c:numRef>
              <c:f>合成波のつくり方!$P$16:$P$87</c:f>
              <c:numCache>
                <c:formatCode>#,##0_);[Red]\(#,##0\)</c:formatCode>
                <c:ptCount val="72"/>
                <c:pt idx="4" formatCode="0.0%">
                  <c:v>4.8057259713701429E-2</c:v>
                </c:pt>
                <c:pt idx="5" formatCode="0.0%">
                  <c:v>7.339988256018791E-2</c:v>
                </c:pt>
                <c:pt idx="6" formatCode="0.0%">
                  <c:v>9.2173222089789425E-2</c:v>
                </c:pt>
                <c:pt idx="7" formatCode="0.0%">
                  <c:v>5.3571428571428568E-2</c:v>
                </c:pt>
                <c:pt idx="8" formatCode="0.0%">
                  <c:v>6.2106556118532164E-2</c:v>
                </c:pt>
                <c:pt idx="9" formatCode="0.0%">
                  <c:v>5.2995847340320347E-2</c:v>
                </c:pt>
                <c:pt idx="10" formatCode="0.0%">
                  <c:v>6.380389429763561E-2</c:v>
                </c:pt>
                <c:pt idx="11" formatCode="0.0%">
                  <c:v>7.9952507896682276E-2</c:v>
                </c:pt>
                <c:pt idx="12" formatCode="0.0%">
                  <c:v>9.205102027629522E-2</c:v>
                </c:pt>
                <c:pt idx="13" formatCode="0.0%">
                  <c:v>9.4029215714083111E-2</c:v>
                </c:pt>
                <c:pt idx="14" formatCode="0.0%">
                  <c:v>8.8761286341011852E-2</c:v>
                </c:pt>
                <c:pt idx="15" formatCode="0.0%">
                  <c:v>8.1281957533656024E-2</c:v>
                </c:pt>
                <c:pt idx="16" formatCode="0.0%">
                  <c:v>7.3496191471884104E-2</c:v>
                </c:pt>
                <c:pt idx="17" formatCode="0.0%">
                  <c:v>6.6618395431413943E-2</c:v>
                </c:pt>
                <c:pt idx="18" formatCode="0.0%">
                  <c:v>6.1024848728433889E-2</c:v>
                </c:pt>
                <c:pt idx="19" formatCode="0.0%">
                  <c:v>5.8019666983431806E-2</c:v>
                </c:pt>
                <c:pt idx="20" formatCode="0.0%">
                  <c:v>5.4505330971785441E-2</c:v>
                </c:pt>
                <c:pt idx="21" formatCode="0.0%">
                  <c:v>5.1449707460783214E-2</c:v>
                </c:pt>
                <c:pt idx="22" formatCode="0.0%">
                  <c:v>4.3288931322682342E-2</c:v>
                </c:pt>
                <c:pt idx="23" formatCode="0.0%">
                  <c:v>4.1980270788594266E-2</c:v>
                </c:pt>
                <c:pt idx="24" formatCode="0.0%">
                  <c:v>3.7682464799541161E-2</c:v>
                </c:pt>
                <c:pt idx="25" formatCode="0.0%">
                  <c:v>3.4110722456330039E-2</c:v>
                </c:pt>
                <c:pt idx="26" formatCode="0.0%">
                  <c:v>3.4952921037422223E-2</c:v>
                </c:pt>
                <c:pt idx="27" formatCode="0.0%">
                  <c:v>3.7656424100670646E-2</c:v>
                </c:pt>
                <c:pt idx="28" formatCode="0.0%">
                  <c:v>4.0939545961042753E-2</c:v>
                </c:pt>
                <c:pt idx="29" formatCode="0.0%">
                  <c:v>4.4279278244568711E-2</c:v>
                </c:pt>
                <c:pt idx="30" formatCode="0.0%">
                  <c:v>4.4395160845076879E-2</c:v>
                </c:pt>
                <c:pt idx="31" formatCode="0.0%">
                  <c:v>4.4887550252483005E-2</c:v>
                </c:pt>
                <c:pt idx="32" formatCode="0.0%">
                  <c:v>4.4529097766572087E-2</c:v>
                </c:pt>
                <c:pt idx="33" formatCode="0.0%">
                  <c:v>4.3354348823614455E-2</c:v>
                </c:pt>
                <c:pt idx="34" formatCode="0.0%">
                  <c:v>4.2408331196531389E-2</c:v>
                </c:pt>
                <c:pt idx="35" formatCode="0.0%">
                  <c:v>4.1362144817981596E-2</c:v>
                </c:pt>
                <c:pt idx="36" formatCode="0.0%">
                  <c:v>4.0611423759858427E-2</c:v>
                </c:pt>
                <c:pt idx="37" formatCode="0.0%">
                  <c:v>3.8267307009594527E-2</c:v>
                </c:pt>
                <c:pt idx="38" formatCode="0.0%">
                  <c:v>3.7609094210857119E-2</c:v>
                </c:pt>
                <c:pt idx="39" formatCode="0.0%">
                  <c:v>3.7067139478934037E-2</c:v>
                </c:pt>
                <c:pt idx="40" formatCode="0.0%">
                  <c:v>3.6560008859547036E-2</c:v>
                </c:pt>
                <c:pt idx="41" formatCode="0.0%">
                  <c:v>3.626899594128552E-2</c:v>
                </c:pt>
                <c:pt idx="42" formatCode="0.0%">
                  <c:v>3.6567270582216337E-2</c:v>
                </c:pt>
                <c:pt idx="43" formatCode="0.0%">
                  <c:v>3.7633544227897914E-2</c:v>
                </c:pt>
                <c:pt idx="44" formatCode="0.0%">
                  <c:v>3.9271666949011581E-2</c:v>
                </c:pt>
                <c:pt idx="45" formatCode="0.0%">
                  <c:v>4.0762285641560411E-2</c:v>
                </c:pt>
                <c:pt idx="46" formatCode="0.0%">
                  <c:v>4.2151028328840635E-2</c:v>
                </c:pt>
                <c:pt idx="47" formatCode="0.0%">
                  <c:v>4.3354321149291213E-2</c:v>
                </c:pt>
                <c:pt idx="48" formatCode="0.0%">
                  <c:v>4.433601978140158E-2</c:v>
                </c:pt>
                <c:pt idx="49" formatCode="0.0%">
                  <c:v>4.5600975073277997E-2</c:v>
                </c:pt>
                <c:pt idx="50" formatCode="0.0%">
                  <c:v>4.8378358368652556E-2</c:v>
                </c:pt>
                <c:pt idx="51" formatCode="0.0%">
                  <c:v>5.1628403412659576E-2</c:v>
                </c:pt>
                <c:pt idx="52" formatCode="0.0%">
                  <c:v>5.4759156543709706E-2</c:v>
                </c:pt>
                <c:pt idx="53" formatCode="0.0%">
                  <c:v>5.616841335451405E-2</c:v>
                </c:pt>
                <c:pt idx="54" formatCode="0.0%">
                  <c:v>5.6248057894538864E-2</c:v>
                </c:pt>
                <c:pt idx="55" formatCode="0.0%">
                  <c:v>5.552570709465298E-2</c:v>
                </c:pt>
                <c:pt idx="56" formatCode="0.0%">
                  <c:v>5.4420721942173567E-2</c:v>
                </c:pt>
                <c:pt idx="57" formatCode="0.0%">
                  <c:v>5.3187232896592128E-2</c:v>
                </c:pt>
                <c:pt idx="58" formatCode="0.0%">
                  <c:v>5.2130411456879931E-2</c:v>
                </c:pt>
                <c:pt idx="59" formatCode="0.0%">
                  <c:v>5.0838728552526039E-2</c:v>
                </c:pt>
                <c:pt idx="60" formatCode="0.0%">
                  <c:v>4.977167292919845E-2</c:v>
                </c:pt>
                <c:pt idx="61" formatCode="0.0%">
                  <c:v>4.8723294250354335E-2</c:v>
                </c:pt>
                <c:pt idx="62" formatCode="0.0%">
                  <c:v>4.8044735622152335E-2</c:v>
                </c:pt>
                <c:pt idx="63" formatCode="0.0%">
                  <c:v>4.7807204476653813E-2</c:v>
                </c:pt>
                <c:pt idx="64" formatCode="0.0%">
                  <c:v>4.8028367796154686E-2</c:v>
                </c:pt>
                <c:pt idx="65" formatCode="0.0%">
                  <c:v>4.8442565217822621E-2</c:v>
                </c:pt>
                <c:pt idx="66" formatCode="0.0%">
                  <c:v>4.8982583122505557E-2</c:v>
                </c:pt>
                <c:pt idx="67" formatCode="0.0%">
                  <c:v>4.9695495214125071E-2</c:v>
                </c:pt>
                <c:pt idx="68" formatCode="0.0%">
                  <c:v>5.0753674928901552E-2</c:v>
                </c:pt>
                <c:pt idx="69" formatCode="0.0%">
                  <c:v>5.1629406967353471E-2</c:v>
                </c:pt>
                <c:pt idx="70" formatCode="0.0%">
                  <c:v>5.1790736110670525E-2</c:v>
                </c:pt>
                <c:pt idx="71" formatCode="0.0%">
                  <c:v>5.1572966873532383E-2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7C-4CD5-AF03-177033CCCC3D}"/>
            </c:ext>
          </c:extLst>
        </c:ser>
        <c:ser>
          <c:idx val="5"/>
          <c:order val="1"/>
          <c:tx>
            <c:strRef>
              <c:f>合成波のつくり方!$T$15</c:f>
              <c:strCache>
                <c:ptCount val="1"/>
                <c:pt idx="0">
                  <c:v>死亡率（死亡者数÷陽性者数）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合成波のつくり方!$L$16:$L$118</c:f>
              <c:numCache>
                <c:formatCode>m/d/yyyy</c:formatCode>
                <c:ptCount val="103"/>
                <c:pt idx="0">
                  <c:v>43843</c:v>
                </c:pt>
                <c:pt idx="1">
                  <c:v>43850</c:v>
                </c:pt>
                <c:pt idx="2">
                  <c:v>43857</c:v>
                </c:pt>
                <c:pt idx="3">
                  <c:v>43864</c:v>
                </c:pt>
                <c:pt idx="4">
                  <c:v>43871</c:v>
                </c:pt>
                <c:pt idx="5">
                  <c:v>43878</c:v>
                </c:pt>
                <c:pt idx="6">
                  <c:v>43885</c:v>
                </c:pt>
                <c:pt idx="7">
                  <c:v>43892</c:v>
                </c:pt>
                <c:pt idx="8">
                  <c:v>43899</c:v>
                </c:pt>
                <c:pt idx="9">
                  <c:v>43906</c:v>
                </c:pt>
                <c:pt idx="10">
                  <c:v>43913</c:v>
                </c:pt>
                <c:pt idx="11">
                  <c:v>43920</c:v>
                </c:pt>
                <c:pt idx="12">
                  <c:v>43927</c:v>
                </c:pt>
                <c:pt idx="13">
                  <c:v>43934</c:v>
                </c:pt>
                <c:pt idx="14">
                  <c:v>43941</c:v>
                </c:pt>
                <c:pt idx="15">
                  <c:v>43948</c:v>
                </c:pt>
                <c:pt idx="16">
                  <c:v>43955</c:v>
                </c:pt>
                <c:pt idx="17">
                  <c:v>43962</c:v>
                </c:pt>
                <c:pt idx="18">
                  <c:v>43969</c:v>
                </c:pt>
                <c:pt idx="19">
                  <c:v>43976</c:v>
                </c:pt>
                <c:pt idx="20">
                  <c:v>43983</c:v>
                </c:pt>
                <c:pt idx="21">
                  <c:v>43990</c:v>
                </c:pt>
                <c:pt idx="22">
                  <c:v>43997</c:v>
                </c:pt>
                <c:pt idx="23">
                  <c:v>44004</c:v>
                </c:pt>
                <c:pt idx="24">
                  <c:v>44011</c:v>
                </c:pt>
                <c:pt idx="25">
                  <c:v>44018</c:v>
                </c:pt>
                <c:pt idx="26">
                  <c:v>44025</c:v>
                </c:pt>
                <c:pt idx="27">
                  <c:v>44032</c:v>
                </c:pt>
                <c:pt idx="28">
                  <c:v>44039</c:v>
                </c:pt>
                <c:pt idx="29">
                  <c:v>44046</c:v>
                </c:pt>
                <c:pt idx="30">
                  <c:v>44053</c:v>
                </c:pt>
                <c:pt idx="31">
                  <c:v>44060</c:v>
                </c:pt>
                <c:pt idx="32">
                  <c:v>44067</c:v>
                </c:pt>
                <c:pt idx="33">
                  <c:v>44074</c:v>
                </c:pt>
                <c:pt idx="34">
                  <c:v>44081</c:v>
                </c:pt>
                <c:pt idx="35">
                  <c:v>44088</c:v>
                </c:pt>
                <c:pt idx="36">
                  <c:v>44095</c:v>
                </c:pt>
                <c:pt idx="37">
                  <c:v>44102</c:v>
                </c:pt>
                <c:pt idx="38">
                  <c:v>44109</c:v>
                </c:pt>
                <c:pt idx="39">
                  <c:v>44116</c:v>
                </c:pt>
                <c:pt idx="40">
                  <c:v>44123</c:v>
                </c:pt>
                <c:pt idx="41">
                  <c:v>44130</c:v>
                </c:pt>
                <c:pt idx="42">
                  <c:v>44137</c:v>
                </c:pt>
                <c:pt idx="43">
                  <c:v>44144</c:v>
                </c:pt>
                <c:pt idx="44">
                  <c:v>44151</c:v>
                </c:pt>
                <c:pt idx="45">
                  <c:v>44158</c:v>
                </c:pt>
                <c:pt idx="46">
                  <c:v>44165</c:v>
                </c:pt>
                <c:pt idx="47">
                  <c:v>44172</c:v>
                </c:pt>
                <c:pt idx="48">
                  <c:v>44179</c:v>
                </c:pt>
                <c:pt idx="49">
                  <c:v>44186</c:v>
                </c:pt>
                <c:pt idx="50">
                  <c:v>44193</c:v>
                </c:pt>
                <c:pt idx="51">
                  <c:v>44200</c:v>
                </c:pt>
                <c:pt idx="52">
                  <c:v>44207</c:v>
                </c:pt>
                <c:pt idx="53">
                  <c:v>44214</c:v>
                </c:pt>
                <c:pt idx="54">
                  <c:v>44221</c:v>
                </c:pt>
                <c:pt idx="55">
                  <c:v>44228</c:v>
                </c:pt>
                <c:pt idx="56">
                  <c:v>44235</c:v>
                </c:pt>
                <c:pt idx="57">
                  <c:v>44242</c:v>
                </c:pt>
                <c:pt idx="58">
                  <c:v>44249</c:v>
                </c:pt>
                <c:pt idx="59">
                  <c:v>44256</c:v>
                </c:pt>
                <c:pt idx="60">
                  <c:v>44263</c:v>
                </c:pt>
                <c:pt idx="61">
                  <c:v>44270</c:v>
                </c:pt>
                <c:pt idx="62">
                  <c:v>44277</c:v>
                </c:pt>
                <c:pt idx="63">
                  <c:v>44284</c:v>
                </c:pt>
                <c:pt idx="64">
                  <c:v>44291</c:v>
                </c:pt>
                <c:pt idx="65">
                  <c:v>44298</c:v>
                </c:pt>
                <c:pt idx="66">
                  <c:v>44305</c:v>
                </c:pt>
                <c:pt idx="67">
                  <c:v>44312</c:v>
                </c:pt>
                <c:pt idx="68">
                  <c:v>44319</c:v>
                </c:pt>
                <c:pt idx="69">
                  <c:v>44326</c:v>
                </c:pt>
                <c:pt idx="70">
                  <c:v>44333</c:v>
                </c:pt>
                <c:pt idx="71">
                  <c:v>44340</c:v>
                </c:pt>
                <c:pt idx="72">
                  <c:v>44347</c:v>
                </c:pt>
                <c:pt idx="73">
                  <c:v>44354</c:v>
                </c:pt>
                <c:pt idx="74">
                  <c:v>44361</c:v>
                </c:pt>
                <c:pt idx="75">
                  <c:v>44368</c:v>
                </c:pt>
                <c:pt idx="76">
                  <c:v>44375</c:v>
                </c:pt>
                <c:pt idx="77">
                  <c:v>44382</c:v>
                </c:pt>
                <c:pt idx="78">
                  <c:v>44389</c:v>
                </c:pt>
                <c:pt idx="79">
                  <c:v>44396</c:v>
                </c:pt>
                <c:pt idx="80">
                  <c:v>44403</c:v>
                </c:pt>
                <c:pt idx="81">
                  <c:v>44410</c:v>
                </c:pt>
                <c:pt idx="82">
                  <c:v>44417</c:v>
                </c:pt>
                <c:pt idx="83">
                  <c:v>44424</c:v>
                </c:pt>
                <c:pt idx="84">
                  <c:v>44431</c:v>
                </c:pt>
                <c:pt idx="85">
                  <c:v>44438</c:v>
                </c:pt>
                <c:pt idx="86">
                  <c:v>44445</c:v>
                </c:pt>
                <c:pt idx="87">
                  <c:v>44452</c:v>
                </c:pt>
                <c:pt idx="88">
                  <c:v>44459</c:v>
                </c:pt>
                <c:pt idx="89">
                  <c:v>44466</c:v>
                </c:pt>
                <c:pt idx="90">
                  <c:v>44473</c:v>
                </c:pt>
                <c:pt idx="91">
                  <c:v>44480</c:v>
                </c:pt>
                <c:pt idx="92">
                  <c:v>44487</c:v>
                </c:pt>
                <c:pt idx="93">
                  <c:v>44494</c:v>
                </c:pt>
                <c:pt idx="94">
                  <c:v>44501</c:v>
                </c:pt>
                <c:pt idx="95">
                  <c:v>44508</c:v>
                </c:pt>
                <c:pt idx="96">
                  <c:v>44515</c:v>
                </c:pt>
                <c:pt idx="97">
                  <c:v>44522</c:v>
                </c:pt>
                <c:pt idx="98">
                  <c:v>44529</c:v>
                </c:pt>
                <c:pt idx="99">
                  <c:v>44536</c:v>
                </c:pt>
                <c:pt idx="100">
                  <c:v>44543</c:v>
                </c:pt>
                <c:pt idx="101">
                  <c:v>44550</c:v>
                </c:pt>
                <c:pt idx="102">
                  <c:v>44557</c:v>
                </c:pt>
              </c:numCache>
            </c:numRef>
          </c:cat>
          <c:val>
            <c:numRef>
              <c:f>合成波のつくり方!$T$16:$T$87</c:f>
              <c:numCache>
                <c:formatCode>0.00%</c:formatCode>
                <c:ptCount val="72"/>
                <c:pt idx="4">
                  <c:v>0</c:v>
                </c:pt>
                <c:pt idx="5">
                  <c:v>0</c:v>
                </c:pt>
                <c:pt idx="6">
                  <c:v>1.7241379310344827E-2</c:v>
                </c:pt>
                <c:pt idx="7">
                  <c:v>1.1415525114155251E-2</c:v>
                </c:pt>
                <c:pt idx="8">
                  <c:v>2.595797280593325E-2</c:v>
                </c:pt>
                <c:pt idx="9">
                  <c:v>3.2649253731343281E-2</c:v>
                </c:pt>
                <c:pt idx="10">
                  <c:v>2.7792915531335151E-2</c:v>
                </c:pt>
                <c:pt idx="11">
                  <c:v>1.9333146539646962E-2</c:v>
                </c:pt>
                <c:pt idx="12">
                  <c:v>1.3617857644251018E-2</c:v>
                </c:pt>
                <c:pt idx="13">
                  <c:v>1.5082956259426848E-2</c:v>
                </c:pt>
                <c:pt idx="14">
                  <c:v>2.6224304715840387E-2</c:v>
                </c:pt>
                <c:pt idx="15">
                  <c:v>3.2964081906680091E-2</c:v>
                </c:pt>
                <c:pt idx="16">
                  <c:v>3.8864545627738618E-2</c:v>
                </c:pt>
                <c:pt idx="17">
                  <c:v>4.5624808105618669E-2</c:v>
                </c:pt>
                <c:pt idx="18">
                  <c:v>4.9486404833836858E-2</c:v>
                </c:pt>
                <c:pt idx="19">
                  <c:v>5.281585662571954E-2</c:v>
                </c:pt>
                <c:pt idx="20">
                  <c:v>5.3380782918149468E-2</c:v>
                </c:pt>
                <c:pt idx="21">
                  <c:v>5.3015089792873948E-2</c:v>
                </c:pt>
                <c:pt idx="22">
                  <c:v>5.329153605015674E-2</c:v>
                </c:pt>
                <c:pt idx="23">
                  <c:v>5.2905131852500273E-2</c:v>
                </c:pt>
                <c:pt idx="24">
                  <c:v>5.2950318880968968E-2</c:v>
                </c:pt>
                <c:pt idx="25">
                  <c:v>5.2899501443190763E-2</c:v>
                </c:pt>
                <c:pt idx="26">
                  <c:v>4.600135165577833E-2</c:v>
                </c:pt>
                <c:pt idx="27">
                  <c:v>3.831446073881567E-2</c:v>
                </c:pt>
                <c:pt idx="28">
                  <c:v>3.0576485018398457E-2</c:v>
                </c:pt>
                <c:pt idx="29">
                  <c:v>2.4269216889209671E-2</c:v>
                </c:pt>
                <c:pt idx="30">
                  <c:v>2.1504964891805537E-2</c:v>
                </c:pt>
                <c:pt idx="31">
                  <c:v>2.0438448566610454E-2</c:v>
                </c:pt>
                <c:pt idx="32">
                  <c:v>2.0056466667695203E-2</c:v>
                </c:pt>
                <c:pt idx="33">
                  <c:v>2.019660151945717E-2</c:v>
                </c:pt>
                <c:pt idx="34">
                  <c:v>2.0269063225735528E-2</c:v>
                </c:pt>
                <c:pt idx="35">
                  <c:v>2.0154835323448365E-2</c:v>
                </c:pt>
                <c:pt idx="36">
                  <c:v>1.995128907285186E-2</c:v>
                </c:pt>
                <c:pt idx="37">
                  <c:v>1.9700332963374027E-2</c:v>
                </c:pt>
                <c:pt idx="38">
                  <c:v>1.9233215752038398E-2</c:v>
                </c:pt>
                <c:pt idx="39">
                  <c:v>1.8911638528306487E-2</c:v>
                </c:pt>
                <c:pt idx="40">
                  <c:v>1.8567921179334021E-2</c:v>
                </c:pt>
                <c:pt idx="41">
                  <c:v>1.8257530471433348E-2</c:v>
                </c:pt>
                <c:pt idx="42">
                  <c:v>1.7660719234702166E-2</c:v>
                </c:pt>
                <c:pt idx="43">
                  <c:v>1.6799439726866847E-2</c:v>
                </c:pt>
                <c:pt idx="44">
                  <c:v>1.573607240159083E-2</c:v>
                </c:pt>
                <c:pt idx="45">
                  <c:v>1.5062655584152568E-2</c:v>
                </c:pt>
                <c:pt idx="46">
                  <c:v>1.4912686884320429E-2</c:v>
                </c:pt>
                <c:pt idx="47">
                  <c:v>1.4859299931365821E-2</c:v>
                </c:pt>
                <c:pt idx="48">
                  <c:v>1.503879896398236E-2</c:v>
                </c:pt>
                <c:pt idx="49">
                  <c:v>1.512112256533172E-2</c:v>
                </c:pt>
                <c:pt idx="50">
                  <c:v>1.5026812630237267E-2</c:v>
                </c:pt>
                <c:pt idx="51">
                  <c:v>1.4486505130637234E-2</c:v>
                </c:pt>
                <c:pt idx="52">
                  <c:v>1.4012862319406971E-2</c:v>
                </c:pt>
                <c:pt idx="53">
                  <c:v>1.4111676260559331E-2</c:v>
                </c:pt>
                <c:pt idx="54">
                  <c:v>1.4806333675952068E-2</c:v>
                </c:pt>
                <c:pt idx="55">
                  <c:v>1.5895737528305087E-2</c:v>
                </c:pt>
                <c:pt idx="56">
                  <c:v>1.6863054426309084E-2</c:v>
                </c:pt>
                <c:pt idx="57">
                  <c:v>1.7658626735535234E-2</c:v>
                </c:pt>
                <c:pt idx="58">
                  <c:v>1.8393032264677037E-2</c:v>
                </c:pt>
                <c:pt idx="59">
                  <c:v>1.8929735698462118E-2</c:v>
                </c:pt>
                <c:pt idx="60">
                  <c:v>1.9341802684811421E-2</c:v>
                </c:pt>
                <c:pt idx="61">
                  <c:v>1.9523776950557271E-2</c:v>
                </c:pt>
                <c:pt idx="62">
                  <c:v>1.9524033057566503E-2</c:v>
                </c:pt>
                <c:pt idx="63">
                  <c:v>1.926855667957204E-2</c:v>
                </c:pt>
                <c:pt idx="64">
                  <c:v>1.8800054296185694E-2</c:v>
                </c:pt>
                <c:pt idx="65">
                  <c:v>1.8313101319347266E-2</c:v>
                </c:pt>
                <c:pt idx="66">
                  <c:v>1.7775784625170182E-2</c:v>
                </c:pt>
                <c:pt idx="67">
                  <c:v>1.7371187232883528E-2</c:v>
                </c:pt>
                <c:pt idx="68">
                  <c:v>1.7220654001078372E-2</c:v>
                </c:pt>
                <c:pt idx="69">
                  <c:v>1.7021912807660824E-2</c:v>
                </c:pt>
                <c:pt idx="70">
                  <c:v>1.7240144023758581E-2</c:v>
                </c:pt>
                <c:pt idx="71">
                  <c:v>1.752641610763676E-2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7C-4CD5-AF03-177033CCC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853040"/>
        <c:axId val="466307528"/>
      </c:lineChart>
      <c:lineChart>
        <c:grouping val="standard"/>
        <c:varyColors val="0"/>
        <c:ser>
          <c:idx val="0"/>
          <c:order val="2"/>
          <c:tx>
            <c:strRef>
              <c:f>合成波のつくり方!$U$15</c:f>
              <c:strCache>
                <c:ptCount val="1"/>
                <c:pt idx="0">
                  <c:v>PCR検査数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合成波のつくり方!$L$16:$L$118</c:f>
              <c:numCache>
                <c:formatCode>m/d/yyyy</c:formatCode>
                <c:ptCount val="103"/>
                <c:pt idx="0">
                  <c:v>43843</c:v>
                </c:pt>
                <c:pt idx="1">
                  <c:v>43850</c:v>
                </c:pt>
                <c:pt idx="2">
                  <c:v>43857</c:v>
                </c:pt>
                <c:pt idx="3">
                  <c:v>43864</c:v>
                </c:pt>
                <c:pt idx="4">
                  <c:v>43871</c:v>
                </c:pt>
                <c:pt idx="5">
                  <c:v>43878</c:v>
                </c:pt>
                <c:pt idx="6">
                  <c:v>43885</c:v>
                </c:pt>
                <c:pt idx="7">
                  <c:v>43892</c:v>
                </c:pt>
                <c:pt idx="8">
                  <c:v>43899</c:v>
                </c:pt>
                <c:pt idx="9">
                  <c:v>43906</c:v>
                </c:pt>
                <c:pt idx="10">
                  <c:v>43913</c:v>
                </c:pt>
                <c:pt idx="11">
                  <c:v>43920</c:v>
                </c:pt>
                <c:pt idx="12">
                  <c:v>43927</c:v>
                </c:pt>
                <c:pt idx="13">
                  <c:v>43934</c:v>
                </c:pt>
                <c:pt idx="14">
                  <c:v>43941</c:v>
                </c:pt>
                <c:pt idx="15">
                  <c:v>43948</c:v>
                </c:pt>
                <c:pt idx="16">
                  <c:v>43955</c:v>
                </c:pt>
                <c:pt idx="17">
                  <c:v>43962</c:v>
                </c:pt>
                <c:pt idx="18">
                  <c:v>43969</c:v>
                </c:pt>
                <c:pt idx="19">
                  <c:v>43976</c:v>
                </c:pt>
                <c:pt idx="20">
                  <c:v>43983</c:v>
                </c:pt>
                <c:pt idx="21">
                  <c:v>43990</c:v>
                </c:pt>
                <c:pt idx="22">
                  <c:v>43997</c:v>
                </c:pt>
                <c:pt idx="23">
                  <c:v>44004</c:v>
                </c:pt>
                <c:pt idx="24">
                  <c:v>44011</c:v>
                </c:pt>
                <c:pt idx="25">
                  <c:v>44018</c:v>
                </c:pt>
                <c:pt idx="26">
                  <c:v>44025</c:v>
                </c:pt>
                <c:pt idx="27">
                  <c:v>44032</c:v>
                </c:pt>
                <c:pt idx="28">
                  <c:v>44039</c:v>
                </c:pt>
                <c:pt idx="29">
                  <c:v>44046</c:v>
                </c:pt>
                <c:pt idx="30">
                  <c:v>44053</c:v>
                </c:pt>
                <c:pt idx="31">
                  <c:v>44060</c:v>
                </c:pt>
                <c:pt idx="32">
                  <c:v>44067</c:v>
                </c:pt>
                <c:pt idx="33">
                  <c:v>44074</c:v>
                </c:pt>
                <c:pt idx="34">
                  <c:v>44081</c:v>
                </c:pt>
                <c:pt idx="35">
                  <c:v>44088</c:v>
                </c:pt>
                <c:pt idx="36">
                  <c:v>44095</c:v>
                </c:pt>
                <c:pt idx="37">
                  <c:v>44102</c:v>
                </c:pt>
                <c:pt idx="38">
                  <c:v>44109</c:v>
                </c:pt>
                <c:pt idx="39">
                  <c:v>44116</c:v>
                </c:pt>
                <c:pt idx="40">
                  <c:v>44123</c:v>
                </c:pt>
                <c:pt idx="41">
                  <c:v>44130</c:v>
                </c:pt>
                <c:pt idx="42">
                  <c:v>44137</c:v>
                </c:pt>
                <c:pt idx="43">
                  <c:v>44144</c:v>
                </c:pt>
                <c:pt idx="44">
                  <c:v>44151</c:v>
                </c:pt>
                <c:pt idx="45">
                  <c:v>44158</c:v>
                </c:pt>
                <c:pt idx="46">
                  <c:v>44165</c:v>
                </c:pt>
                <c:pt idx="47">
                  <c:v>44172</c:v>
                </c:pt>
                <c:pt idx="48">
                  <c:v>44179</c:v>
                </c:pt>
                <c:pt idx="49">
                  <c:v>44186</c:v>
                </c:pt>
                <c:pt idx="50">
                  <c:v>44193</c:v>
                </c:pt>
                <c:pt idx="51">
                  <c:v>44200</c:v>
                </c:pt>
                <c:pt idx="52">
                  <c:v>44207</c:v>
                </c:pt>
                <c:pt idx="53">
                  <c:v>44214</c:v>
                </c:pt>
                <c:pt idx="54">
                  <c:v>44221</c:v>
                </c:pt>
                <c:pt idx="55">
                  <c:v>44228</c:v>
                </c:pt>
                <c:pt idx="56">
                  <c:v>44235</c:v>
                </c:pt>
                <c:pt idx="57">
                  <c:v>44242</c:v>
                </c:pt>
                <c:pt idx="58">
                  <c:v>44249</c:v>
                </c:pt>
                <c:pt idx="59">
                  <c:v>44256</c:v>
                </c:pt>
                <c:pt idx="60">
                  <c:v>44263</c:v>
                </c:pt>
                <c:pt idx="61">
                  <c:v>44270</c:v>
                </c:pt>
                <c:pt idx="62">
                  <c:v>44277</c:v>
                </c:pt>
                <c:pt idx="63">
                  <c:v>44284</c:v>
                </c:pt>
                <c:pt idx="64">
                  <c:v>44291</c:v>
                </c:pt>
                <c:pt idx="65">
                  <c:v>44298</c:v>
                </c:pt>
                <c:pt idx="66">
                  <c:v>44305</c:v>
                </c:pt>
                <c:pt idx="67">
                  <c:v>44312</c:v>
                </c:pt>
                <c:pt idx="68">
                  <c:v>44319</c:v>
                </c:pt>
                <c:pt idx="69">
                  <c:v>44326</c:v>
                </c:pt>
                <c:pt idx="70">
                  <c:v>44333</c:v>
                </c:pt>
                <c:pt idx="71">
                  <c:v>44340</c:v>
                </c:pt>
                <c:pt idx="72">
                  <c:v>44347</c:v>
                </c:pt>
                <c:pt idx="73">
                  <c:v>44354</c:v>
                </c:pt>
                <c:pt idx="74">
                  <c:v>44361</c:v>
                </c:pt>
                <c:pt idx="75">
                  <c:v>44368</c:v>
                </c:pt>
                <c:pt idx="76">
                  <c:v>44375</c:v>
                </c:pt>
                <c:pt idx="77">
                  <c:v>44382</c:v>
                </c:pt>
                <c:pt idx="78">
                  <c:v>44389</c:v>
                </c:pt>
                <c:pt idx="79">
                  <c:v>44396</c:v>
                </c:pt>
                <c:pt idx="80">
                  <c:v>44403</c:v>
                </c:pt>
                <c:pt idx="81">
                  <c:v>44410</c:v>
                </c:pt>
                <c:pt idx="82">
                  <c:v>44417</c:v>
                </c:pt>
                <c:pt idx="83">
                  <c:v>44424</c:v>
                </c:pt>
                <c:pt idx="84">
                  <c:v>44431</c:v>
                </c:pt>
                <c:pt idx="85">
                  <c:v>44438</c:v>
                </c:pt>
                <c:pt idx="86">
                  <c:v>44445</c:v>
                </c:pt>
                <c:pt idx="87">
                  <c:v>44452</c:v>
                </c:pt>
                <c:pt idx="88">
                  <c:v>44459</c:v>
                </c:pt>
                <c:pt idx="89">
                  <c:v>44466</c:v>
                </c:pt>
                <c:pt idx="90">
                  <c:v>44473</c:v>
                </c:pt>
                <c:pt idx="91">
                  <c:v>44480</c:v>
                </c:pt>
                <c:pt idx="92">
                  <c:v>44487</c:v>
                </c:pt>
                <c:pt idx="93">
                  <c:v>44494</c:v>
                </c:pt>
                <c:pt idx="94">
                  <c:v>44501</c:v>
                </c:pt>
                <c:pt idx="95">
                  <c:v>44508</c:v>
                </c:pt>
                <c:pt idx="96">
                  <c:v>44515</c:v>
                </c:pt>
                <c:pt idx="97">
                  <c:v>44522</c:v>
                </c:pt>
                <c:pt idx="98">
                  <c:v>44529</c:v>
                </c:pt>
                <c:pt idx="99">
                  <c:v>44536</c:v>
                </c:pt>
                <c:pt idx="100">
                  <c:v>44543</c:v>
                </c:pt>
                <c:pt idx="101">
                  <c:v>44550</c:v>
                </c:pt>
                <c:pt idx="102">
                  <c:v>44557</c:v>
                </c:pt>
              </c:numCache>
            </c:numRef>
          </c:cat>
          <c:val>
            <c:numRef>
              <c:f>合成波のつくり方!$V$16:$V$87</c:f>
              <c:numCache>
                <c:formatCode>#,##0_);[Red]\(#,##0\)</c:formatCode>
                <c:ptCount val="7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978</c:v>
                </c:pt>
                <c:pt idx="5">
                  <c:v>1703</c:v>
                </c:pt>
                <c:pt idx="6">
                  <c:v>2517</c:v>
                </c:pt>
                <c:pt idx="7">
                  <c:v>8176</c:v>
                </c:pt>
                <c:pt idx="8">
                  <c:v>13026</c:v>
                </c:pt>
                <c:pt idx="9">
                  <c:v>20228</c:v>
                </c:pt>
                <c:pt idx="10">
                  <c:v>28760</c:v>
                </c:pt>
                <c:pt idx="11">
                  <c:v>44639</c:v>
                </c:pt>
                <c:pt idx="12">
                  <c:v>77381</c:v>
                </c:pt>
                <c:pt idx="13">
                  <c:v>112816</c:v>
                </c:pt>
                <c:pt idx="14">
                  <c:v>149074</c:v>
                </c:pt>
                <c:pt idx="15">
                  <c:v>183251</c:v>
                </c:pt>
                <c:pt idx="16">
                  <c:v>214256</c:v>
                </c:pt>
                <c:pt idx="17">
                  <c:v>244452</c:v>
                </c:pt>
                <c:pt idx="18">
                  <c:v>271201</c:v>
                </c:pt>
                <c:pt idx="19">
                  <c:v>290436</c:v>
                </c:pt>
                <c:pt idx="20">
                  <c:v>314483</c:v>
                </c:pt>
                <c:pt idx="21">
                  <c:v>338758</c:v>
                </c:pt>
                <c:pt idx="22">
                  <c:v>412669</c:v>
                </c:pt>
                <c:pt idx="23">
                  <c:v>435395</c:v>
                </c:pt>
                <c:pt idx="24">
                  <c:v>495164</c:v>
                </c:pt>
                <c:pt idx="25">
                  <c:v>558622</c:v>
                </c:pt>
                <c:pt idx="26">
                  <c:v>634997</c:v>
                </c:pt>
                <c:pt idx="27">
                  <c:v>715283</c:v>
                </c:pt>
                <c:pt idx="28">
                  <c:v>836404</c:v>
                </c:pt>
                <c:pt idx="29">
                  <c:v>1001281</c:v>
                </c:pt>
                <c:pt idx="30">
                  <c:v>1177313</c:v>
                </c:pt>
                <c:pt idx="31">
                  <c:v>1321079</c:v>
                </c:pt>
                <c:pt idx="32">
                  <c:v>1455610</c:v>
                </c:pt>
                <c:pt idx="33">
                  <c:v>1590890</c:v>
                </c:pt>
                <c:pt idx="34">
                  <c:v>1715960</c:v>
                </c:pt>
                <c:pt idx="35">
                  <c:v>1842506</c:v>
                </c:pt>
                <c:pt idx="36">
                  <c:v>1951249</c:v>
                </c:pt>
                <c:pt idx="37">
                  <c:v>2166131</c:v>
                </c:pt>
                <c:pt idx="38">
                  <c:v>2299045</c:v>
                </c:pt>
                <c:pt idx="39">
                  <c:v>2433665</c:v>
                </c:pt>
                <c:pt idx="40">
                  <c:v>2573495</c:v>
                </c:pt>
                <c:pt idx="41">
                  <c:v>2721305</c:v>
                </c:pt>
                <c:pt idx="42">
                  <c:v>2861548</c:v>
                </c:pt>
                <c:pt idx="43">
                  <c:v>3035324</c:v>
                </c:pt>
                <c:pt idx="44">
                  <c:v>3252523</c:v>
                </c:pt>
                <c:pt idx="45">
                  <c:v>3488666</c:v>
                </c:pt>
                <c:pt idx="46">
                  <c:v>3740146</c:v>
                </c:pt>
                <c:pt idx="47">
                  <c:v>4032816</c:v>
                </c:pt>
                <c:pt idx="48">
                  <c:v>4362886</c:v>
                </c:pt>
                <c:pt idx="49">
                  <c:v>4711851</c:v>
                </c:pt>
                <c:pt idx="50">
                  <c:v>4930035</c:v>
                </c:pt>
                <c:pt idx="51">
                  <c:v>5390986</c:v>
                </c:pt>
                <c:pt idx="52">
                  <c:v>5841014</c:v>
                </c:pt>
                <c:pt idx="53">
                  <c:v>6377499</c:v>
                </c:pt>
                <c:pt idx="54">
                  <c:v>6832147</c:v>
                </c:pt>
                <c:pt idx="55">
                  <c:v>7221664</c:v>
                </c:pt>
                <c:pt idx="56">
                  <c:v>7571105</c:v>
                </c:pt>
                <c:pt idx="57">
                  <c:v>7935363</c:v>
                </c:pt>
                <c:pt idx="58">
                  <c:v>8234982</c:v>
                </c:pt>
                <c:pt idx="59">
                  <c:v>8586151</c:v>
                </c:pt>
                <c:pt idx="60">
                  <c:v>8929296</c:v>
                </c:pt>
                <c:pt idx="61">
                  <c:v>9301321</c:v>
                </c:pt>
                <c:pt idx="62">
                  <c:v>9666033</c:v>
                </c:pt>
                <c:pt idx="63">
                  <c:v>10049113</c:v>
                </c:pt>
                <c:pt idx="64">
                  <c:v>10430419</c:v>
                </c:pt>
                <c:pt idx="65">
                  <c:v>10886748</c:v>
                </c:pt>
                <c:pt idx="66">
                  <c:v>11426388</c:v>
                </c:pt>
                <c:pt idx="67">
                  <c:v>11968449</c:v>
                </c:pt>
                <c:pt idx="68">
                  <c:v>12424322</c:v>
                </c:pt>
                <c:pt idx="69">
                  <c:v>13084423</c:v>
                </c:pt>
                <c:pt idx="70">
                  <c:v>13744292</c:v>
                </c:pt>
                <c:pt idx="71">
                  <c:v>14333614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7C-4CD5-AF03-177033CCC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906760"/>
        <c:axId val="232908680"/>
      </c:lineChart>
      <c:dateAx>
        <c:axId val="471853040"/>
        <c:scaling>
          <c:orientation val="minMax"/>
          <c:max val="44557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466307528"/>
        <c:crosses val="autoZero"/>
        <c:auto val="1"/>
        <c:lblOffset val="100"/>
        <c:baseTimeUnit val="days"/>
        <c:majorUnit val="30"/>
        <c:majorTimeUnit val="days"/>
        <c:minorUnit val="21"/>
        <c:minorTimeUnit val="days"/>
      </c:dateAx>
      <c:valAx>
        <c:axId val="466307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471853040"/>
        <c:crosses val="autoZero"/>
        <c:crossBetween val="between"/>
      </c:valAx>
      <c:valAx>
        <c:axId val="23290868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232906760"/>
        <c:crosses val="max"/>
        <c:crossBetween val="between"/>
      </c:valAx>
      <c:dateAx>
        <c:axId val="2329067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3290868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304957677315601E-2"/>
          <c:y val="1.8833034906249258E-2"/>
          <c:w val="0.78239590546816473"/>
          <c:h val="0.71479325374797775"/>
        </c:manualLayout>
      </c:layout>
      <c:lineChart>
        <c:grouping val="standard"/>
        <c:varyColors val="0"/>
        <c:ser>
          <c:idx val="2"/>
          <c:order val="0"/>
          <c:tx>
            <c:strRef>
              <c:f>合成波のつくり方!$Q$15</c:f>
              <c:strCache>
                <c:ptCount val="1"/>
                <c:pt idx="0">
                  <c:v>死亡者数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2.101254910452548E-2"/>
                  <c:y val="-3.774132936346465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cat>
            <c:numRef>
              <c:f>合成波のつくり方!$L$16:$L$118</c:f>
              <c:numCache>
                <c:formatCode>m/d/yyyy</c:formatCode>
                <c:ptCount val="103"/>
                <c:pt idx="0">
                  <c:v>43843</c:v>
                </c:pt>
                <c:pt idx="1">
                  <c:v>43850</c:v>
                </c:pt>
                <c:pt idx="2">
                  <c:v>43857</c:v>
                </c:pt>
                <c:pt idx="3">
                  <c:v>43864</c:v>
                </c:pt>
                <c:pt idx="4">
                  <c:v>43871</c:v>
                </c:pt>
                <c:pt idx="5">
                  <c:v>43878</c:v>
                </c:pt>
                <c:pt idx="6">
                  <c:v>43885</c:v>
                </c:pt>
                <c:pt idx="7">
                  <c:v>43892</c:v>
                </c:pt>
                <c:pt idx="8">
                  <c:v>43899</c:v>
                </c:pt>
                <c:pt idx="9">
                  <c:v>43906</c:v>
                </c:pt>
                <c:pt idx="10">
                  <c:v>43913</c:v>
                </c:pt>
                <c:pt idx="11">
                  <c:v>43920</c:v>
                </c:pt>
                <c:pt idx="12">
                  <c:v>43927</c:v>
                </c:pt>
                <c:pt idx="13">
                  <c:v>43934</c:v>
                </c:pt>
                <c:pt idx="14">
                  <c:v>43941</c:v>
                </c:pt>
                <c:pt idx="15">
                  <c:v>43948</c:v>
                </c:pt>
                <c:pt idx="16">
                  <c:v>43955</c:v>
                </c:pt>
                <c:pt idx="17">
                  <c:v>43962</c:v>
                </c:pt>
                <c:pt idx="18">
                  <c:v>43969</c:v>
                </c:pt>
                <c:pt idx="19">
                  <c:v>43976</c:v>
                </c:pt>
                <c:pt idx="20">
                  <c:v>43983</c:v>
                </c:pt>
                <c:pt idx="21">
                  <c:v>43990</c:v>
                </c:pt>
                <c:pt idx="22">
                  <c:v>43997</c:v>
                </c:pt>
                <c:pt idx="23">
                  <c:v>44004</c:v>
                </c:pt>
                <c:pt idx="24">
                  <c:v>44011</c:v>
                </c:pt>
                <c:pt idx="25">
                  <c:v>44018</c:v>
                </c:pt>
                <c:pt idx="26">
                  <c:v>44025</c:v>
                </c:pt>
                <c:pt idx="27">
                  <c:v>44032</c:v>
                </c:pt>
                <c:pt idx="28">
                  <c:v>44039</c:v>
                </c:pt>
                <c:pt idx="29">
                  <c:v>44046</c:v>
                </c:pt>
                <c:pt idx="30">
                  <c:v>44053</c:v>
                </c:pt>
                <c:pt idx="31">
                  <c:v>44060</c:v>
                </c:pt>
                <c:pt idx="32">
                  <c:v>44067</c:v>
                </c:pt>
                <c:pt idx="33">
                  <c:v>44074</c:v>
                </c:pt>
                <c:pt idx="34">
                  <c:v>44081</c:v>
                </c:pt>
                <c:pt idx="35">
                  <c:v>44088</c:v>
                </c:pt>
                <c:pt idx="36">
                  <c:v>44095</c:v>
                </c:pt>
                <c:pt idx="37">
                  <c:v>44102</c:v>
                </c:pt>
                <c:pt idx="38">
                  <c:v>44109</c:v>
                </c:pt>
                <c:pt idx="39">
                  <c:v>44116</c:v>
                </c:pt>
                <c:pt idx="40">
                  <c:v>44123</c:v>
                </c:pt>
                <c:pt idx="41">
                  <c:v>44130</c:v>
                </c:pt>
                <c:pt idx="42">
                  <c:v>44137</c:v>
                </c:pt>
                <c:pt idx="43">
                  <c:v>44144</c:v>
                </c:pt>
                <c:pt idx="44">
                  <c:v>44151</c:v>
                </c:pt>
                <c:pt idx="45">
                  <c:v>44158</c:v>
                </c:pt>
                <c:pt idx="46">
                  <c:v>44165</c:v>
                </c:pt>
                <c:pt idx="47">
                  <c:v>44172</c:v>
                </c:pt>
                <c:pt idx="48">
                  <c:v>44179</c:v>
                </c:pt>
                <c:pt idx="49">
                  <c:v>44186</c:v>
                </c:pt>
                <c:pt idx="50">
                  <c:v>44193</c:v>
                </c:pt>
                <c:pt idx="51">
                  <c:v>44200</c:v>
                </c:pt>
                <c:pt idx="52">
                  <c:v>44207</c:v>
                </c:pt>
                <c:pt idx="53">
                  <c:v>44214</c:v>
                </c:pt>
                <c:pt idx="54">
                  <c:v>44221</c:v>
                </c:pt>
                <c:pt idx="55">
                  <c:v>44228</c:v>
                </c:pt>
                <c:pt idx="56">
                  <c:v>44235</c:v>
                </c:pt>
                <c:pt idx="57">
                  <c:v>44242</c:v>
                </c:pt>
                <c:pt idx="58">
                  <c:v>44249</c:v>
                </c:pt>
                <c:pt idx="59">
                  <c:v>44256</c:v>
                </c:pt>
                <c:pt idx="60">
                  <c:v>44263</c:v>
                </c:pt>
                <c:pt idx="61">
                  <c:v>44270</c:v>
                </c:pt>
                <c:pt idx="62">
                  <c:v>44277</c:v>
                </c:pt>
                <c:pt idx="63">
                  <c:v>44284</c:v>
                </c:pt>
                <c:pt idx="64">
                  <c:v>44291</c:v>
                </c:pt>
                <c:pt idx="65">
                  <c:v>44298</c:v>
                </c:pt>
                <c:pt idx="66">
                  <c:v>44305</c:v>
                </c:pt>
                <c:pt idx="67">
                  <c:v>44312</c:v>
                </c:pt>
                <c:pt idx="68">
                  <c:v>44319</c:v>
                </c:pt>
                <c:pt idx="69">
                  <c:v>44326</c:v>
                </c:pt>
                <c:pt idx="70">
                  <c:v>44333</c:v>
                </c:pt>
                <c:pt idx="71">
                  <c:v>44340</c:v>
                </c:pt>
                <c:pt idx="72">
                  <c:v>44347</c:v>
                </c:pt>
                <c:pt idx="73">
                  <c:v>44354</c:v>
                </c:pt>
                <c:pt idx="74">
                  <c:v>44361</c:v>
                </c:pt>
                <c:pt idx="75">
                  <c:v>44368</c:v>
                </c:pt>
                <c:pt idx="76">
                  <c:v>44375</c:v>
                </c:pt>
                <c:pt idx="77">
                  <c:v>44382</c:v>
                </c:pt>
                <c:pt idx="78">
                  <c:v>44389</c:v>
                </c:pt>
                <c:pt idx="79">
                  <c:v>44396</c:v>
                </c:pt>
                <c:pt idx="80">
                  <c:v>44403</c:v>
                </c:pt>
                <c:pt idx="81">
                  <c:v>44410</c:v>
                </c:pt>
                <c:pt idx="82">
                  <c:v>44417</c:v>
                </c:pt>
                <c:pt idx="83">
                  <c:v>44424</c:v>
                </c:pt>
                <c:pt idx="84">
                  <c:v>44431</c:v>
                </c:pt>
                <c:pt idx="85">
                  <c:v>44438</c:v>
                </c:pt>
                <c:pt idx="86">
                  <c:v>44445</c:v>
                </c:pt>
                <c:pt idx="87">
                  <c:v>44452</c:v>
                </c:pt>
                <c:pt idx="88">
                  <c:v>44459</c:v>
                </c:pt>
                <c:pt idx="89">
                  <c:v>44466</c:v>
                </c:pt>
                <c:pt idx="90">
                  <c:v>44473</c:v>
                </c:pt>
                <c:pt idx="91">
                  <c:v>44480</c:v>
                </c:pt>
                <c:pt idx="92">
                  <c:v>44487</c:v>
                </c:pt>
                <c:pt idx="93">
                  <c:v>44494</c:v>
                </c:pt>
                <c:pt idx="94">
                  <c:v>44501</c:v>
                </c:pt>
                <c:pt idx="95">
                  <c:v>44508</c:v>
                </c:pt>
                <c:pt idx="96">
                  <c:v>44515</c:v>
                </c:pt>
                <c:pt idx="97">
                  <c:v>44522</c:v>
                </c:pt>
                <c:pt idx="98">
                  <c:v>44529</c:v>
                </c:pt>
                <c:pt idx="99">
                  <c:v>44536</c:v>
                </c:pt>
                <c:pt idx="100">
                  <c:v>44543</c:v>
                </c:pt>
                <c:pt idx="101">
                  <c:v>44550</c:v>
                </c:pt>
                <c:pt idx="102">
                  <c:v>44557</c:v>
                </c:pt>
              </c:numCache>
            </c:numRef>
          </c:cat>
          <c:val>
            <c:numRef>
              <c:f>合成波のつくり方!$Q$16:$Q$86</c:f>
              <c:numCache>
                <c:formatCode>#,##0_);[Red]\(#,##0\)</c:formatCode>
                <c:ptCount val="71"/>
                <c:pt idx="6">
                  <c:v>4</c:v>
                </c:pt>
                <c:pt idx="7">
                  <c:v>1</c:v>
                </c:pt>
                <c:pt idx="8">
                  <c:v>16</c:v>
                </c:pt>
                <c:pt idx="9">
                  <c:v>14</c:v>
                </c:pt>
                <c:pt idx="10">
                  <c:v>16</c:v>
                </c:pt>
                <c:pt idx="11">
                  <c:v>18</c:v>
                </c:pt>
                <c:pt idx="12">
                  <c:v>28</c:v>
                </c:pt>
                <c:pt idx="13">
                  <c:v>63</c:v>
                </c:pt>
                <c:pt idx="14">
                  <c:v>187</c:v>
                </c:pt>
                <c:pt idx="15">
                  <c:v>144</c:v>
                </c:pt>
                <c:pt idx="16">
                  <c:v>121</c:v>
                </c:pt>
                <c:pt idx="17">
                  <c:v>131</c:v>
                </c:pt>
                <c:pt idx="18">
                  <c:v>76</c:v>
                </c:pt>
                <c:pt idx="19">
                  <c:v>71</c:v>
                </c:pt>
                <c:pt idx="20">
                  <c:v>25</c:v>
                </c:pt>
                <c:pt idx="21">
                  <c:v>9</c:v>
                </c:pt>
                <c:pt idx="22">
                  <c:v>28</c:v>
                </c:pt>
                <c:pt idx="23">
                  <c:v>15</c:v>
                </c:pt>
                <c:pt idx="24">
                  <c:v>21</c:v>
                </c:pt>
                <c:pt idx="25">
                  <c:v>20</c:v>
                </c:pt>
                <c:pt idx="26">
                  <c:v>13</c:v>
                </c:pt>
                <c:pt idx="27">
                  <c:v>11</c:v>
                </c:pt>
                <c:pt idx="28">
                  <c:v>15</c:v>
                </c:pt>
                <c:pt idx="29">
                  <c:v>29</c:v>
                </c:pt>
                <c:pt idx="30">
                  <c:v>48</c:v>
                </c:pt>
                <c:pt idx="31">
                  <c:v>88</c:v>
                </c:pt>
                <c:pt idx="32">
                  <c:v>88</c:v>
                </c:pt>
                <c:pt idx="33">
                  <c:v>93</c:v>
                </c:pt>
                <c:pt idx="34">
                  <c:v>82</c:v>
                </c:pt>
                <c:pt idx="35">
                  <c:v>61</c:v>
                </c:pt>
                <c:pt idx="36">
                  <c:v>45</c:v>
                </c:pt>
                <c:pt idx="37">
                  <c:v>52</c:v>
                </c:pt>
                <c:pt idx="38">
                  <c:v>30</c:v>
                </c:pt>
                <c:pt idx="39">
                  <c:v>43</c:v>
                </c:pt>
                <c:pt idx="40">
                  <c:v>41</c:v>
                </c:pt>
                <c:pt idx="41">
                  <c:v>55</c:v>
                </c:pt>
                <c:pt idx="42">
                  <c:v>46</c:v>
                </c:pt>
                <c:pt idx="43">
                  <c:v>71</c:v>
                </c:pt>
                <c:pt idx="44">
                  <c:v>91</c:v>
                </c:pt>
                <c:pt idx="45">
                  <c:v>132</c:v>
                </c:pt>
                <c:pt idx="46">
                  <c:v>209</c:v>
                </c:pt>
                <c:pt idx="47">
                  <c:v>247</c:v>
                </c:pt>
                <c:pt idx="48">
                  <c:v>311</c:v>
                </c:pt>
                <c:pt idx="49">
                  <c:v>340</c:v>
                </c:pt>
                <c:pt idx="50">
                  <c:v>335</c:v>
                </c:pt>
                <c:pt idx="51">
                  <c:v>448</c:v>
                </c:pt>
                <c:pt idx="52">
                  <c:v>450</c:v>
                </c:pt>
                <c:pt idx="53">
                  <c:v>573</c:v>
                </c:pt>
                <c:pt idx="54">
                  <c:v>635</c:v>
                </c:pt>
                <c:pt idx="55">
                  <c:v>684</c:v>
                </c:pt>
                <c:pt idx="56">
                  <c:v>574</c:v>
                </c:pt>
                <c:pt idx="57">
                  <c:v>505</c:v>
                </c:pt>
                <c:pt idx="58">
                  <c:v>443</c:v>
                </c:pt>
                <c:pt idx="59">
                  <c:v>367</c:v>
                </c:pt>
                <c:pt idx="60">
                  <c:v>333</c:v>
                </c:pt>
                <c:pt idx="61">
                  <c:v>252</c:v>
                </c:pt>
                <c:pt idx="62">
                  <c:v>219</c:v>
                </c:pt>
                <c:pt idx="63">
                  <c:v>190</c:v>
                </c:pt>
                <c:pt idx="64">
                  <c:v>161</c:v>
                </c:pt>
                <c:pt idx="65">
                  <c:v>240</c:v>
                </c:pt>
                <c:pt idx="66">
                  <c:v>291</c:v>
                </c:pt>
                <c:pt idx="67">
                  <c:v>383</c:v>
                </c:pt>
                <c:pt idx="68">
                  <c:v>527</c:v>
                </c:pt>
                <c:pt idx="69">
                  <c:v>640</c:v>
                </c:pt>
                <c:pt idx="70">
                  <c:v>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3B-4AF5-9037-FF5AB54B44B0}"/>
            </c:ext>
          </c:extLst>
        </c:ser>
        <c:ser>
          <c:idx val="5"/>
          <c:order val="1"/>
          <c:tx>
            <c:strRef>
              <c:f>合成波のつくり方!$M$15</c:f>
              <c:strCache>
                <c:ptCount val="1"/>
                <c:pt idx="0">
                  <c:v>感染者数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6.6902681622905841E-5"/>
                  <c:y val="-1.564934285394411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cat>
            <c:numRef>
              <c:f>合成波のつくり方!$L$16:$L$118</c:f>
              <c:numCache>
                <c:formatCode>m/d/yyyy</c:formatCode>
                <c:ptCount val="103"/>
                <c:pt idx="0">
                  <c:v>43843</c:v>
                </c:pt>
                <c:pt idx="1">
                  <c:v>43850</c:v>
                </c:pt>
                <c:pt idx="2">
                  <c:v>43857</c:v>
                </c:pt>
                <c:pt idx="3">
                  <c:v>43864</c:v>
                </c:pt>
                <c:pt idx="4">
                  <c:v>43871</c:v>
                </c:pt>
                <c:pt idx="5">
                  <c:v>43878</c:v>
                </c:pt>
                <c:pt idx="6">
                  <c:v>43885</c:v>
                </c:pt>
                <c:pt idx="7">
                  <c:v>43892</c:v>
                </c:pt>
                <c:pt idx="8">
                  <c:v>43899</c:v>
                </c:pt>
                <c:pt idx="9">
                  <c:v>43906</c:v>
                </c:pt>
                <c:pt idx="10">
                  <c:v>43913</c:v>
                </c:pt>
                <c:pt idx="11">
                  <c:v>43920</c:v>
                </c:pt>
                <c:pt idx="12">
                  <c:v>43927</c:v>
                </c:pt>
                <c:pt idx="13">
                  <c:v>43934</c:v>
                </c:pt>
                <c:pt idx="14">
                  <c:v>43941</c:v>
                </c:pt>
                <c:pt idx="15">
                  <c:v>43948</c:v>
                </c:pt>
                <c:pt idx="16">
                  <c:v>43955</c:v>
                </c:pt>
                <c:pt idx="17">
                  <c:v>43962</c:v>
                </c:pt>
                <c:pt idx="18">
                  <c:v>43969</c:v>
                </c:pt>
                <c:pt idx="19">
                  <c:v>43976</c:v>
                </c:pt>
                <c:pt idx="20">
                  <c:v>43983</c:v>
                </c:pt>
                <c:pt idx="21">
                  <c:v>43990</c:v>
                </c:pt>
                <c:pt idx="22">
                  <c:v>43997</c:v>
                </c:pt>
                <c:pt idx="23">
                  <c:v>44004</c:v>
                </c:pt>
                <c:pt idx="24">
                  <c:v>44011</c:v>
                </c:pt>
                <c:pt idx="25">
                  <c:v>44018</c:v>
                </c:pt>
                <c:pt idx="26">
                  <c:v>44025</c:v>
                </c:pt>
                <c:pt idx="27">
                  <c:v>44032</c:v>
                </c:pt>
                <c:pt idx="28">
                  <c:v>44039</c:v>
                </c:pt>
                <c:pt idx="29">
                  <c:v>44046</c:v>
                </c:pt>
                <c:pt idx="30">
                  <c:v>44053</c:v>
                </c:pt>
                <c:pt idx="31">
                  <c:v>44060</c:v>
                </c:pt>
                <c:pt idx="32">
                  <c:v>44067</c:v>
                </c:pt>
                <c:pt idx="33">
                  <c:v>44074</c:v>
                </c:pt>
                <c:pt idx="34">
                  <c:v>44081</c:v>
                </c:pt>
                <c:pt idx="35">
                  <c:v>44088</c:v>
                </c:pt>
                <c:pt idx="36">
                  <c:v>44095</c:v>
                </c:pt>
                <c:pt idx="37">
                  <c:v>44102</c:v>
                </c:pt>
                <c:pt idx="38">
                  <c:v>44109</c:v>
                </c:pt>
                <c:pt idx="39">
                  <c:v>44116</c:v>
                </c:pt>
                <c:pt idx="40">
                  <c:v>44123</c:v>
                </c:pt>
                <c:pt idx="41">
                  <c:v>44130</c:v>
                </c:pt>
                <c:pt idx="42">
                  <c:v>44137</c:v>
                </c:pt>
                <c:pt idx="43">
                  <c:v>44144</c:v>
                </c:pt>
                <c:pt idx="44">
                  <c:v>44151</c:v>
                </c:pt>
                <c:pt idx="45">
                  <c:v>44158</c:v>
                </c:pt>
                <c:pt idx="46">
                  <c:v>44165</c:v>
                </c:pt>
                <c:pt idx="47">
                  <c:v>44172</c:v>
                </c:pt>
                <c:pt idx="48">
                  <c:v>44179</c:v>
                </c:pt>
                <c:pt idx="49">
                  <c:v>44186</c:v>
                </c:pt>
                <c:pt idx="50">
                  <c:v>44193</c:v>
                </c:pt>
                <c:pt idx="51">
                  <c:v>44200</c:v>
                </c:pt>
                <c:pt idx="52">
                  <c:v>44207</c:v>
                </c:pt>
                <c:pt idx="53">
                  <c:v>44214</c:v>
                </c:pt>
                <c:pt idx="54">
                  <c:v>44221</c:v>
                </c:pt>
                <c:pt idx="55">
                  <c:v>44228</c:v>
                </c:pt>
                <c:pt idx="56">
                  <c:v>44235</c:v>
                </c:pt>
                <c:pt idx="57">
                  <c:v>44242</c:v>
                </c:pt>
                <c:pt idx="58">
                  <c:v>44249</c:v>
                </c:pt>
                <c:pt idx="59">
                  <c:v>44256</c:v>
                </c:pt>
                <c:pt idx="60">
                  <c:v>44263</c:v>
                </c:pt>
                <c:pt idx="61">
                  <c:v>44270</c:v>
                </c:pt>
                <c:pt idx="62">
                  <c:v>44277</c:v>
                </c:pt>
                <c:pt idx="63">
                  <c:v>44284</c:v>
                </c:pt>
                <c:pt idx="64">
                  <c:v>44291</c:v>
                </c:pt>
                <c:pt idx="65">
                  <c:v>44298</c:v>
                </c:pt>
                <c:pt idx="66">
                  <c:v>44305</c:v>
                </c:pt>
                <c:pt idx="67">
                  <c:v>44312</c:v>
                </c:pt>
                <c:pt idx="68">
                  <c:v>44319</c:v>
                </c:pt>
                <c:pt idx="69">
                  <c:v>44326</c:v>
                </c:pt>
                <c:pt idx="70">
                  <c:v>44333</c:v>
                </c:pt>
                <c:pt idx="71">
                  <c:v>44340</c:v>
                </c:pt>
                <c:pt idx="72">
                  <c:v>44347</c:v>
                </c:pt>
                <c:pt idx="73">
                  <c:v>44354</c:v>
                </c:pt>
                <c:pt idx="74">
                  <c:v>44361</c:v>
                </c:pt>
                <c:pt idx="75">
                  <c:v>44368</c:v>
                </c:pt>
                <c:pt idx="76">
                  <c:v>44375</c:v>
                </c:pt>
                <c:pt idx="77">
                  <c:v>44382</c:v>
                </c:pt>
                <c:pt idx="78">
                  <c:v>44389</c:v>
                </c:pt>
                <c:pt idx="79">
                  <c:v>44396</c:v>
                </c:pt>
                <c:pt idx="80">
                  <c:v>44403</c:v>
                </c:pt>
                <c:pt idx="81">
                  <c:v>44410</c:v>
                </c:pt>
                <c:pt idx="82">
                  <c:v>44417</c:v>
                </c:pt>
                <c:pt idx="83">
                  <c:v>44424</c:v>
                </c:pt>
                <c:pt idx="84">
                  <c:v>44431</c:v>
                </c:pt>
                <c:pt idx="85">
                  <c:v>44438</c:v>
                </c:pt>
                <c:pt idx="86">
                  <c:v>44445</c:v>
                </c:pt>
                <c:pt idx="87">
                  <c:v>44452</c:v>
                </c:pt>
                <c:pt idx="88">
                  <c:v>44459</c:v>
                </c:pt>
                <c:pt idx="89">
                  <c:v>44466</c:v>
                </c:pt>
                <c:pt idx="90">
                  <c:v>44473</c:v>
                </c:pt>
                <c:pt idx="91">
                  <c:v>44480</c:v>
                </c:pt>
                <c:pt idx="92">
                  <c:v>44487</c:v>
                </c:pt>
                <c:pt idx="93">
                  <c:v>44494</c:v>
                </c:pt>
                <c:pt idx="94">
                  <c:v>44501</c:v>
                </c:pt>
                <c:pt idx="95">
                  <c:v>44508</c:v>
                </c:pt>
                <c:pt idx="96">
                  <c:v>44515</c:v>
                </c:pt>
                <c:pt idx="97">
                  <c:v>44522</c:v>
                </c:pt>
                <c:pt idx="98">
                  <c:v>44529</c:v>
                </c:pt>
                <c:pt idx="99">
                  <c:v>44536</c:v>
                </c:pt>
                <c:pt idx="100">
                  <c:v>44543</c:v>
                </c:pt>
                <c:pt idx="101">
                  <c:v>44550</c:v>
                </c:pt>
                <c:pt idx="102">
                  <c:v>44557</c:v>
                </c:pt>
              </c:numCache>
            </c:numRef>
          </c:cat>
          <c:val>
            <c:numRef>
              <c:f>合成波のつくり方!$M$16:$M$86</c:f>
              <c:numCache>
                <c:formatCode>#,##0_);[Red]\(#,##0\)</c:formatCode>
                <c:ptCount val="71"/>
                <c:pt idx="0">
                  <c:v>1</c:v>
                </c:pt>
                <c:pt idx="1">
                  <c:v>3</c:v>
                </c:pt>
                <c:pt idx="2">
                  <c:v>11</c:v>
                </c:pt>
                <c:pt idx="3">
                  <c:v>6</c:v>
                </c:pt>
                <c:pt idx="4">
                  <c:v>26</c:v>
                </c:pt>
                <c:pt idx="5">
                  <c:v>78</c:v>
                </c:pt>
                <c:pt idx="6">
                  <c:v>107</c:v>
                </c:pt>
                <c:pt idx="7">
                  <c:v>206</c:v>
                </c:pt>
                <c:pt idx="8">
                  <c:v>371</c:v>
                </c:pt>
                <c:pt idx="9">
                  <c:v>263</c:v>
                </c:pt>
                <c:pt idx="10">
                  <c:v>763</c:v>
                </c:pt>
                <c:pt idx="11">
                  <c:v>1734</c:v>
                </c:pt>
                <c:pt idx="12">
                  <c:v>3554</c:v>
                </c:pt>
                <c:pt idx="13">
                  <c:v>3485</c:v>
                </c:pt>
                <c:pt idx="14">
                  <c:v>2624</c:v>
                </c:pt>
                <c:pt idx="15">
                  <c:v>1663</c:v>
                </c:pt>
                <c:pt idx="16">
                  <c:v>852</c:v>
                </c:pt>
                <c:pt idx="17">
                  <c:v>538</c:v>
                </c:pt>
                <c:pt idx="18">
                  <c:v>265</c:v>
                </c:pt>
                <c:pt idx="19">
                  <c:v>301</c:v>
                </c:pt>
                <c:pt idx="20">
                  <c:v>290</c:v>
                </c:pt>
                <c:pt idx="21">
                  <c:v>288</c:v>
                </c:pt>
                <c:pt idx="22">
                  <c:v>435</c:v>
                </c:pt>
                <c:pt idx="23">
                  <c:v>414</c:v>
                </c:pt>
                <c:pt idx="24">
                  <c:v>381</c:v>
                </c:pt>
                <c:pt idx="25">
                  <c:v>396</c:v>
                </c:pt>
                <c:pt idx="26">
                  <c:v>3140</c:v>
                </c:pt>
                <c:pt idx="27">
                  <c:v>4740</c:v>
                </c:pt>
                <c:pt idx="28">
                  <c:v>7307</c:v>
                </c:pt>
                <c:pt idx="29">
                  <c:v>10094</c:v>
                </c:pt>
                <c:pt idx="30">
                  <c:v>7931</c:v>
                </c:pt>
                <c:pt idx="31">
                  <c:v>7033</c:v>
                </c:pt>
                <c:pt idx="32">
                  <c:v>5517</c:v>
                </c:pt>
                <c:pt idx="33">
                  <c:v>4155</c:v>
                </c:pt>
                <c:pt idx="34">
                  <c:v>3799</c:v>
                </c:pt>
                <c:pt idx="35">
                  <c:v>3439</c:v>
                </c:pt>
                <c:pt idx="36">
                  <c:v>3033</c:v>
                </c:pt>
                <c:pt idx="37">
                  <c:v>3649</c:v>
                </c:pt>
                <c:pt idx="38">
                  <c:v>3573</c:v>
                </c:pt>
                <c:pt idx="39">
                  <c:v>3744</c:v>
                </c:pt>
                <c:pt idx="40">
                  <c:v>3878</c:v>
                </c:pt>
                <c:pt idx="41">
                  <c:v>4612</c:v>
                </c:pt>
                <c:pt idx="42">
                  <c:v>5940</c:v>
                </c:pt>
                <c:pt idx="43">
                  <c:v>9591</c:v>
                </c:pt>
                <c:pt idx="44">
                  <c:v>13502</c:v>
                </c:pt>
                <c:pt idx="45">
                  <c:v>14474</c:v>
                </c:pt>
                <c:pt idx="46">
                  <c:v>15445</c:v>
                </c:pt>
                <c:pt idx="47">
                  <c:v>17189</c:v>
                </c:pt>
                <c:pt idx="48">
                  <c:v>18593</c:v>
                </c:pt>
                <c:pt idx="49">
                  <c:v>21432</c:v>
                </c:pt>
                <c:pt idx="50">
                  <c:v>23642</c:v>
                </c:pt>
                <c:pt idx="51">
                  <c:v>39821</c:v>
                </c:pt>
                <c:pt idx="52">
                  <c:v>41521</c:v>
                </c:pt>
                <c:pt idx="53">
                  <c:v>38365</c:v>
                </c:pt>
                <c:pt idx="54">
                  <c:v>26081</c:v>
                </c:pt>
                <c:pt idx="55">
                  <c:v>16693</c:v>
                </c:pt>
                <c:pt idx="56">
                  <c:v>11037</c:v>
                </c:pt>
                <c:pt idx="57">
                  <c:v>10035</c:v>
                </c:pt>
                <c:pt idx="58">
                  <c:v>7233</c:v>
                </c:pt>
                <c:pt idx="59">
                  <c:v>7216</c:v>
                </c:pt>
                <c:pt idx="60">
                  <c:v>7917</c:v>
                </c:pt>
                <c:pt idx="61">
                  <c:v>8765</c:v>
                </c:pt>
                <c:pt idx="62">
                  <c:v>11211</c:v>
                </c:pt>
                <c:pt idx="63">
                  <c:v>16018</c:v>
                </c:pt>
                <c:pt idx="64">
                  <c:v>20536</c:v>
                </c:pt>
                <c:pt idx="65">
                  <c:v>26426</c:v>
                </c:pt>
                <c:pt idx="66">
                  <c:v>32312</c:v>
                </c:pt>
                <c:pt idx="67">
                  <c:v>35084</c:v>
                </c:pt>
                <c:pt idx="68">
                  <c:v>35802</c:v>
                </c:pt>
                <c:pt idx="69">
                  <c:v>44961</c:v>
                </c:pt>
                <c:pt idx="70">
                  <c:v>36286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3B-4AF5-9037-FF5AB54B44B0}"/>
            </c:ext>
          </c:extLst>
        </c:ser>
        <c:ser>
          <c:idx val="0"/>
          <c:order val="2"/>
          <c:tx>
            <c:strRef>
              <c:f>合成波のつくり方!$U$15</c:f>
              <c:strCache>
                <c:ptCount val="1"/>
                <c:pt idx="0">
                  <c:v>PCR検査数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3.3098952641072731E-3"/>
                  <c:y val="-3.109410737979224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val>
            <c:numRef>
              <c:f>合成波のつくり方!$U$16:$U$86</c:f>
              <c:numCache>
                <c:formatCode>#,##0_);[Red]\(#,##0\)</c:formatCode>
                <c:ptCount val="71"/>
                <c:pt idx="4">
                  <c:v>978</c:v>
                </c:pt>
                <c:pt idx="5">
                  <c:v>725</c:v>
                </c:pt>
                <c:pt idx="6">
                  <c:v>814</c:v>
                </c:pt>
                <c:pt idx="7">
                  <c:v>5659</c:v>
                </c:pt>
                <c:pt idx="8">
                  <c:v>4850</c:v>
                </c:pt>
                <c:pt idx="9">
                  <c:v>7202</c:v>
                </c:pt>
                <c:pt idx="10">
                  <c:v>8532</c:v>
                </c:pt>
                <c:pt idx="11">
                  <c:v>15879</c:v>
                </c:pt>
                <c:pt idx="12">
                  <c:v>32742</c:v>
                </c:pt>
                <c:pt idx="13">
                  <c:v>35435</c:v>
                </c:pt>
                <c:pt idx="14">
                  <c:v>36258</c:v>
                </c:pt>
                <c:pt idx="15">
                  <c:v>34177</c:v>
                </c:pt>
                <c:pt idx="16">
                  <c:v>31005</c:v>
                </c:pt>
                <c:pt idx="17">
                  <c:v>30196</c:v>
                </c:pt>
                <c:pt idx="18">
                  <c:v>26749</c:v>
                </c:pt>
                <c:pt idx="19">
                  <c:v>19235</c:v>
                </c:pt>
                <c:pt idx="20">
                  <c:v>24047</c:v>
                </c:pt>
                <c:pt idx="21">
                  <c:v>24275</c:v>
                </c:pt>
                <c:pt idx="22">
                  <c:v>73911</c:v>
                </c:pt>
                <c:pt idx="23">
                  <c:v>22726</c:v>
                </c:pt>
                <c:pt idx="24">
                  <c:v>59769</c:v>
                </c:pt>
                <c:pt idx="25">
                  <c:v>63458</c:v>
                </c:pt>
                <c:pt idx="26">
                  <c:v>76375</c:v>
                </c:pt>
                <c:pt idx="27">
                  <c:v>80286</c:v>
                </c:pt>
                <c:pt idx="28">
                  <c:v>121121</c:v>
                </c:pt>
                <c:pt idx="29">
                  <c:v>164877</c:v>
                </c:pt>
                <c:pt idx="30">
                  <c:v>176032</c:v>
                </c:pt>
                <c:pt idx="31">
                  <c:v>143766</c:v>
                </c:pt>
                <c:pt idx="32">
                  <c:v>134531</c:v>
                </c:pt>
                <c:pt idx="33">
                  <c:v>135280</c:v>
                </c:pt>
                <c:pt idx="34">
                  <c:v>125070</c:v>
                </c:pt>
                <c:pt idx="35">
                  <c:v>126546</c:v>
                </c:pt>
                <c:pt idx="36">
                  <c:v>108743</c:v>
                </c:pt>
                <c:pt idx="37">
                  <c:v>214882</c:v>
                </c:pt>
                <c:pt idx="38">
                  <c:v>132914</c:v>
                </c:pt>
                <c:pt idx="39">
                  <c:v>134620</c:v>
                </c:pt>
                <c:pt idx="40">
                  <c:v>139830</c:v>
                </c:pt>
                <c:pt idx="41">
                  <c:v>147810</c:v>
                </c:pt>
                <c:pt idx="42">
                  <c:v>140243</c:v>
                </c:pt>
                <c:pt idx="43">
                  <c:v>173776</c:v>
                </c:pt>
                <c:pt idx="44">
                  <c:v>217199</c:v>
                </c:pt>
                <c:pt idx="45">
                  <c:v>236143</c:v>
                </c:pt>
                <c:pt idx="46">
                  <c:v>251480</c:v>
                </c:pt>
                <c:pt idx="47">
                  <c:v>292670</c:v>
                </c:pt>
                <c:pt idx="48">
                  <c:v>330070</c:v>
                </c:pt>
                <c:pt idx="49">
                  <c:v>348965</c:v>
                </c:pt>
                <c:pt idx="50">
                  <c:v>218184</c:v>
                </c:pt>
                <c:pt idx="51">
                  <c:v>460951</c:v>
                </c:pt>
                <c:pt idx="52">
                  <c:v>450028</c:v>
                </c:pt>
                <c:pt idx="53">
                  <c:v>536485</c:v>
                </c:pt>
                <c:pt idx="54">
                  <c:v>454648</c:v>
                </c:pt>
                <c:pt idx="55">
                  <c:v>389517</c:v>
                </c:pt>
                <c:pt idx="56">
                  <c:v>349441</c:v>
                </c:pt>
                <c:pt idx="57">
                  <c:v>364258</c:v>
                </c:pt>
                <c:pt idx="58">
                  <c:v>299619</c:v>
                </c:pt>
                <c:pt idx="59">
                  <c:v>351169</c:v>
                </c:pt>
                <c:pt idx="60">
                  <c:v>343145</c:v>
                </c:pt>
                <c:pt idx="61">
                  <c:v>372025</c:v>
                </c:pt>
                <c:pt idx="62">
                  <c:v>364712</c:v>
                </c:pt>
                <c:pt idx="63">
                  <c:v>383080</c:v>
                </c:pt>
                <c:pt idx="64">
                  <c:v>381306</c:v>
                </c:pt>
                <c:pt idx="65">
                  <c:v>456329</c:v>
                </c:pt>
                <c:pt idx="66">
                  <c:v>539640</c:v>
                </c:pt>
                <c:pt idx="67">
                  <c:v>542061</c:v>
                </c:pt>
                <c:pt idx="68">
                  <c:v>455873</c:v>
                </c:pt>
                <c:pt idx="69">
                  <c:v>660101</c:v>
                </c:pt>
                <c:pt idx="70">
                  <c:v>659869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3B-4AF5-9037-FF5AB54B4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853040"/>
        <c:axId val="466307528"/>
      </c:lineChart>
      <c:dateAx>
        <c:axId val="471853040"/>
        <c:scaling>
          <c:orientation val="minMax"/>
          <c:max val="44557"/>
        </c:scaling>
        <c:delete val="0"/>
        <c:axPos val="b"/>
        <c:numFmt formatCode="m/d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466307528"/>
        <c:crosses val="autoZero"/>
        <c:auto val="1"/>
        <c:lblOffset val="100"/>
        <c:baseTimeUnit val="days"/>
        <c:majorUnit val="30"/>
        <c:majorTimeUnit val="days"/>
        <c:minorUnit val="21"/>
        <c:minorTimeUnit val="days"/>
      </c:dateAx>
      <c:valAx>
        <c:axId val="46630752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47185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304957677315601E-2"/>
          <c:y val="1.8833034906249258E-2"/>
          <c:w val="0.78239590546816473"/>
          <c:h val="0.71479325374797775"/>
        </c:manualLayout>
      </c:layout>
      <c:lineChart>
        <c:grouping val="standard"/>
        <c:varyColors val="0"/>
        <c:ser>
          <c:idx val="2"/>
          <c:order val="0"/>
          <c:tx>
            <c:strRef>
              <c:f>合成波のつくり方!$R$15</c:f>
              <c:strCache>
                <c:ptCount val="1"/>
                <c:pt idx="0">
                  <c:v>死亡者数の対前週変化率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合成波のつくり方!$L$16:$L$118</c:f>
              <c:numCache>
                <c:formatCode>m/d/yyyy</c:formatCode>
                <c:ptCount val="103"/>
                <c:pt idx="0">
                  <c:v>43843</c:v>
                </c:pt>
                <c:pt idx="1">
                  <c:v>43850</c:v>
                </c:pt>
                <c:pt idx="2">
                  <c:v>43857</c:v>
                </c:pt>
                <c:pt idx="3">
                  <c:v>43864</c:v>
                </c:pt>
                <c:pt idx="4">
                  <c:v>43871</c:v>
                </c:pt>
                <c:pt idx="5">
                  <c:v>43878</c:v>
                </c:pt>
                <c:pt idx="6">
                  <c:v>43885</c:v>
                </c:pt>
                <c:pt idx="7">
                  <c:v>43892</c:v>
                </c:pt>
                <c:pt idx="8">
                  <c:v>43899</c:v>
                </c:pt>
                <c:pt idx="9">
                  <c:v>43906</c:v>
                </c:pt>
                <c:pt idx="10">
                  <c:v>43913</c:v>
                </c:pt>
                <c:pt idx="11">
                  <c:v>43920</c:v>
                </c:pt>
                <c:pt idx="12">
                  <c:v>43927</c:v>
                </c:pt>
                <c:pt idx="13">
                  <c:v>43934</c:v>
                </c:pt>
                <c:pt idx="14">
                  <c:v>43941</c:v>
                </c:pt>
                <c:pt idx="15">
                  <c:v>43948</c:v>
                </c:pt>
                <c:pt idx="16">
                  <c:v>43955</c:v>
                </c:pt>
                <c:pt idx="17">
                  <c:v>43962</c:v>
                </c:pt>
                <c:pt idx="18">
                  <c:v>43969</c:v>
                </c:pt>
                <c:pt idx="19">
                  <c:v>43976</c:v>
                </c:pt>
                <c:pt idx="20">
                  <c:v>43983</c:v>
                </c:pt>
                <c:pt idx="21">
                  <c:v>43990</c:v>
                </c:pt>
                <c:pt idx="22">
                  <c:v>43997</c:v>
                </c:pt>
                <c:pt idx="23">
                  <c:v>44004</c:v>
                </c:pt>
                <c:pt idx="24">
                  <c:v>44011</c:v>
                </c:pt>
                <c:pt idx="25">
                  <c:v>44018</c:v>
                </c:pt>
                <c:pt idx="26">
                  <c:v>44025</c:v>
                </c:pt>
                <c:pt idx="27">
                  <c:v>44032</c:v>
                </c:pt>
                <c:pt idx="28">
                  <c:v>44039</c:v>
                </c:pt>
                <c:pt idx="29">
                  <c:v>44046</c:v>
                </c:pt>
                <c:pt idx="30">
                  <c:v>44053</c:v>
                </c:pt>
                <c:pt idx="31">
                  <c:v>44060</c:v>
                </c:pt>
                <c:pt idx="32">
                  <c:v>44067</c:v>
                </c:pt>
                <c:pt idx="33">
                  <c:v>44074</c:v>
                </c:pt>
                <c:pt idx="34">
                  <c:v>44081</c:v>
                </c:pt>
                <c:pt idx="35">
                  <c:v>44088</c:v>
                </c:pt>
                <c:pt idx="36">
                  <c:v>44095</c:v>
                </c:pt>
                <c:pt idx="37">
                  <c:v>44102</c:v>
                </c:pt>
                <c:pt idx="38">
                  <c:v>44109</c:v>
                </c:pt>
                <c:pt idx="39">
                  <c:v>44116</c:v>
                </c:pt>
                <c:pt idx="40">
                  <c:v>44123</c:v>
                </c:pt>
                <c:pt idx="41">
                  <c:v>44130</c:v>
                </c:pt>
                <c:pt idx="42">
                  <c:v>44137</c:v>
                </c:pt>
                <c:pt idx="43">
                  <c:v>44144</c:v>
                </c:pt>
                <c:pt idx="44">
                  <c:v>44151</c:v>
                </c:pt>
                <c:pt idx="45">
                  <c:v>44158</c:v>
                </c:pt>
                <c:pt idx="46">
                  <c:v>44165</c:v>
                </c:pt>
                <c:pt idx="47">
                  <c:v>44172</c:v>
                </c:pt>
                <c:pt idx="48">
                  <c:v>44179</c:v>
                </c:pt>
                <c:pt idx="49">
                  <c:v>44186</c:v>
                </c:pt>
                <c:pt idx="50">
                  <c:v>44193</c:v>
                </c:pt>
                <c:pt idx="51">
                  <c:v>44200</c:v>
                </c:pt>
                <c:pt idx="52">
                  <c:v>44207</c:v>
                </c:pt>
                <c:pt idx="53">
                  <c:v>44214</c:v>
                </c:pt>
                <c:pt idx="54">
                  <c:v>44221</c:v>
                </c:pt>
                <c:pt idx="55">
                  <c:v>44228</c:v>
                </c:pt>
                <c:pt idx="56">
                  <c:v>44235</c:v>
                </c:pt>
                <c:pt idx="57">
                  <c:v>44242</c:v>
                </c:pt>
                <c:pt idx="58">
                  <c:v>44249</c:v>
                </c:pt>
                <c:pt idx="59">
                  <c:v>44256</c:v>
                </c:pt>
                <c:pt idx="60">
                  <c:v>44263</c:v>
                </c:pt>
                <c:pt idx="61">
                  <c:v>44270</c:v>
                </c:pt>
                <c:pt idx="62">
                  <c:v>44277</c:v>
                </c:pt>
                <c:pt idx="63">
                  <c:v>44284</c:v>
                </c:pt>
                <c:pt idx="64">
                  <c:v>44291</c:v>
                </c:pt>
                <c:pt idx="65">
                  <c:v>44298</c:v>
                </c:pt>
                <c:pt idx="66">
                  <c:v>44305</c:v>
                </c:pt>
                <c:pt idx="67">
                  <c:v>44312</c:v>
                </c:pt>
                <c:pt idx="68">
                  <c:v>44319</c:v>
                </c:pt>
                <c:pt idx="69">
                  <c:v>44326</c:v>
                </c:pt>
                <c:pt idx="70">
                  <c:v>44333</c:v>
                </c:pt>
                <c:pt idx="71">
                  <c:v>44340</c:v>
                </c:pt>
                <c:pt idx="72">
                  <c:v>44347</c:v>
                </c:pt>
                <c:pt idx="73">
                  <c:v>44354</c:v>
                </c:pt>
                <c:pt idx="74">
                  <c:v>44361</c:v>
                </c:pt>
                <c:pt idx="75">
                  <c:v>44368</c:v>
                </c:pt>
                <c:pt idx="76">
                  <c:v>44375</c:v>
                </c:pt>
                <c:pt idx="77">
                  <c:v>44382</c:v>
                </c:pt>
                <c:pt idx="78">
                  <c:v>44389</c:v>
                </c:pt>
                <c:pt idx="79">
                  <c:v>44396</c:v>
                </c:pt>
                <c:pt idx="80">
                  <c:v>44403</c:v>
                </c:pt>
                <c:pt idx="81">
                  <c:v>44410</c:v>
                </c:pt>
                <c:pt idx="82">
                  <c:v>44417</c:v>
                </c:pt>
                <c:pt idx="83">
                  <c:v>44424</c:v>
                </c:pt>
                <c:pt idx="84">
                  <c:v>44431</c:v>
                </c:pt>
                <c:pt idx="85">
                  <c:v>44438</c:v>
                </c:pt>
                <c:pt idx="86">
                  <c:v>44445</c:v>
                </c:pt>
                <c:pt idx="87">
                  <c:v>44452</c:v>
                </c:pt>
                <c:pt idx="88">
                  <c:v>44459</c:v>
                </c:pt>
                <c:pt idx="89">
                  <c:v>44466</c:v>
                </c:pt>
                <c:pt idx="90">
                  <c:v>44473</c:v>
                </c:pt>
                <c:pt idx="91">
                  <c:v>44480</c:v>
                </c:pt>
                <c:pt idx="92">
                  <c:v>44487</c:v>
                </c:pt>
                <c:pt idx="93">
                  <c:v>44494</c:v>
                </c:pt>
                <c:pt idx="94">
                  <c:v>44501</c:v>
                </c:pt>
                <c:pt idx="95">
                  <c:v>44508</c:v>
                </c:pt>
                <c:pt idx="96">
                  <c:v>44515</c:v>
                </c:pt>
                <c:pt idx="97">
                  <c:v>44522</c:v>
                </c:pt>
                <c:pt idx="98">
                  <c:v>44529</c:v>
                </c:pt>
                <c:pt idx="99">
                  <c:v>44536</c:v>
                </c:pt>
                <c:pt idx="100">
                  <c:v>44543</c:v>
                </c:pt>
                <c:pt idx="101">
                  <c:v>44550</c:v>
                </c:pt>
                <c:pt idx="102">
                  <c:v>44557</c:v>
                </c:pt>
              </c:numCache>
            </c:numRef>
          </c:cat>
          <c:val>
            <c:numRef>
              <c:f>合成波のつくり方!$R$16:$R$86</c:f>
              <c:numCache>
                <c:formatCode>0.0%</c:formatCode>
                <c:ptCount val="71"/>
                <c:pt idx="7">
                  <c:v>-0.75</c:v>
                </c:pt>
                <c:pt idx="8">
                  <c:v>15</c:v>
                </c:pt>
                <c:pt idx="9">
                  <c:v>-0.125</c:v>
                </c:pt>
                <c:pt idx="10">
                  <c:v>0.14285714285714285</c:v>
                </c:pt>
                <c:pt idx="11">
                  <c:v>0.125</c:v>
                </c:pt>
                <c:pt idx="12">
                  <c:v>0.55555555555555558</c:v>
                </c:pt>
                <c:pt idx="13">
                  <c:v>1.25</c:v>
                </c:pt>
                <c:pt idx="14">
                  <c:v>1.9682539682539681</c:v>
                </c:pt>
                <c:pt idx="15">
                  <c:v>-0.22994652406417113</c:v>
                </c:pt>
                <c:pt idx="16">
                  <c:v>-0.15972222222222221</c:v>
                </c:pt>
                <c:pt idx="17">
                  <c:v>8.2644628099173556E-2</c:v>
                </c:pt>
                <c:pt idx="18">
                  <c:v>-0.41984732824427479</c:v>
                </c:pt>
                <c:pt idx="19">
                  <c:v>-6.5789473684210523E-2</c:v>
                </c:pt>
                <c:pt idx="20">
                  <c:v>-0.647887323943662</c:v>
                </c:pt>
                <c:pt idx="21">
                  <c:v>-0.64</c:v>
                </c:pt>
                <c:pt idx="22">
                  <c:v>2.1111111111111112</c:v>
                </c:pt>
                <c:pt idx="23">
                  <c:v>-0.4642857142857143</c:v>
                </c:pt>
                <c:pt idx="24">
                  <c:v>0.4</c:v>
                </c:pt>
                <c:pt idx="25">
                  <c:v>-4.7619047619047616E-2</c:v>
                </c:pt>
                <c:pt idx="26">
                  <c:v>-0.35</c:v>
                </c:pt>
                <c:pt idx="27">
                  <c:v>-0.15384615384615385</c:v>
                </c:pt>
                <c:pt idx="28">
                  <c:v>0.36363636363636365</c:v>
                </c:pt>
                <c:pt idx="29">
                  <c:v>0.93333333333333335</c:v>
                </c:pt>
                <c:pt idx="30">
                  <c:v>0.65517241379310343</c:v>
                </c:pt>
                <c:pt idx="31">
                  <c:v>0.83333333333333337</c:v>
                </c:pt>
                <c:pt idx="32">
                  <c:v>0</c:v>
                </c:pt>
                <c:pt idx="33">
                  <c:v>5.6818181818181816E-2</c:v>
                </c:pt>
                <c:pt idx="34">
                  <c:v>-0.11827956989247312</c:v>
                </c:pt>
                <c:pt idx="35">
                  <c:v>-0.25609756097560976</c:v>
                </c:pt>
                <c:pt idx="36">
                  <c:v>-0.26229508196721313</c:v>
                </c:pt>
                <c:pt idx="37">
                  <c:v>0.15555555555555556</c:v>
                </c:pt>
                <c:pt idx="38">
                  <c:v>-0.42307692307692307</c:v>
                </c:pt>
                <c:pt idx="39">
                  <c:v>0.43333333333333335</c:v>
                </c:pt>
                <c:pt idx="40">
                  <c:v>-4.6511627906976744E-2</c:v>
                </c:pt>
                <c:pt idx="41">
                  <c:v>0.34146341463414637</c:v>
                </c:pt>
                <c:pt idx="42">
                  <c:v>-0.16363636363636364</c:v>
                </c:pt>
                <c:pt idx="43">
                  <c:v>0.54347826086956519</c:v>
                </c:pt>
                <c:pt idx="44">
                  <c:v>0.28169014084507044</c:v>
                </c:pt>
                <c:pt idx="45">
                  <c:v>0.45054945054945056</c:v>
                </c:pt>
                <c:pt idx="46">
                  <c:v>0.58333333333333337</c:v>
                </c:pt>
                <c:pt idx="47">
                  <c:v>0.18181818181818182</c:v>
                </c:pt>
                <c:pt idx="48">
                  <c:v>0.25910931174089069</c:v>
                </c:pt>
                <c:pt idx="49">
                  <c:v>9.3247588424437297E-2</c:v>
                </c:pt>
                <c:pt idx="50">
                  <c:v>-1.4705882352941176E-2</c:v>
                </c:pt>
                <c:pt idx="51">
                  <c:v>0.33731343283582088</c:v>
                </c:pt>
                <c:pt idx="52">
                  <c:v>4.464285714285714E-3</c:v>
                </c:pt>
                <c:pt idx="53">
                  <c:v>0.27333333333333332</c:v>
                </c:pt>
                <c:pt idx="54">
                  <c:v>0.10820244328097731</c:v>
                </c:pt>
                <c:pt idx="55">
                  <c:v>7.716535433070866E-2</c:v>
                </c:pt>
                <c:pt idx="56">
                  <c:v>-0.16081871345029239</c:v>
                </c:pt>
                <c:pt idx="57">
                  <c:v>-0.12020905923344948</c:v>
                </c:pt>
                <c:pt idx="58">
                  <c:v>-0.12277227722772277</c:v>
                </c:pt>
                <c:pt idx="59">
                  <c:v>-0.17155756207674944</c:v>
                </c:pt>
                <c:pt idx="60">
                  <c:v>-9.264305177111716E-2</c:v>
                </c:pt>
                <c:pt idx="61">
                  <c:v>-0.24324324324324326</c:v>
                </c:pt>
                <c:pt idx="62">
                  <c:v>-0.13095238095238096</c:v>
                </c:pt>
                <c:pt idx="63">
                  <c:v>-0.13242009132420091</c:v>
                </c:pt>
                <c:pt idx="64">
                  <c:v>-0.15263157894736842</c:v>
                </c:pt>
                <c:pt idx="65">
                  <c:v>0.49068322981366458</c:v>
                </c:pt>
                <c:pt idx="66">
                  <c:v>0.21249999999999999</c:v>
                </c:pt>
                <c:pt idx="67">
                  <c:v>0.31615120274914088</c:v>
                </c:pt>
                <c:pt idx="68">
                  <c:v>0.37597911227154046</c:v>
                </c:pt>
                <c:pt idx="69">
                  <c:v>0.2144212523719165</c:v>
                </c:pt>
                <c:pt idx="70">
                  <c:v>0.20781250000000001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2C-49C5-98B2-48A7E341B9BC}"/>
            </c:ext>
          </c:extLst>
        </c:ser>
        <c:ser>
          <c:idx val="5"/>
          <c:order val="1"/>
          <c:tx>
            <c:strRef>
              <c:f>合成波のつくり方!$N$15</c:f>
              <c:strCache>
                <c:ptCount val="1"/>
                <c:pt idx="0">
                  <c:v>感染者数対前週変化率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合成波のつくり方!$L$16:$L$118</c:f>
              <c:numCache>
                <c:formatCode>m/d/yyyy</c:formatCode>
                <c:ptCount val="103"/>
                <c:pt idx="0">
                  <c:v>43843</c:v>
                </c:pt>
                <c:pt idx="1">
                  <c:v>43850</c:v>
                </c:pt>
                <c:pt idx="2">
                  <c:v>43857</c:v>
                </c:pt>
                <c:pt idx="3">
                  <c:v>43864</c:v>
                </c:pt>
                <c:pt idx="4">
                  <c:v>43871</c:v>
                </c:pt>
                <c:pt idx="5">
                  <c:v>43878</c:v>
                </c:pt>
                <c:pt idx="6">
                  <c:v>43885</c:v>
                </c:pt>
                <c:pt idx="7">
                  <c:v>43892</c:v>
                </c:pt>
                <c:pt idx="8">
                  <c:v>43899</c:v>
                </c:pt>
                <c:pt idx="9">
                  <c:v>43906</c:v>
                </c:pt>
                <c:pt idx="10">
                  <c:v>43913</c:v>
                </c:pt>
                <c:pt idx="11">
                  <c:v>43920</c:v>
                </c:pt>
                <c:pt idx="12">
                  <c:v>43927</c:v>
                </c:pt>
                <c:pt idx="13">
                  <c:v>43934</c:v>
                </c:pt>
                <c:pt idx="14">
                  <c:v>43941</c:v>
                </c:pt>
                <c:pt idx="15">
                  <c:v>43948</c:v>
                </c:pt>
                <c:pt idx="16">
                  <c:v>43955</c:v>
                </c:pt>
                <c:pt idx="17">
                  <c:v>43962</c:v>
                </c:pt>
                <c:pt idx="18">
                  <c:v>43969</c:v>
                </c:pt>
                <c:pt idx="19">
                  <c:v>43976</c:v>
                </c:pt>
                <c:pt idx="20">
                  <c:v>43983</c:v>
                </c:pt>
                <c:pt idx="21">
                  <c:v>43990</c:v>
                </c:pt>
                <c:pt idx="22">
                  <c:v>43997</c:v>
                </c:pt>
                <c:pt idx="23">
                  <c:v>44004</c:v>
                </c:pt>
                <c:pt idx="24">
                  <c:v>44011</c:v>
                </c:pt>
                <c:pt idx="25">
                  <c:v>44018</c:v>
                </c:pt>
                <c:pt idx="26">
                  <c:v>44025</c:v>
                </c:pt>
                <c:pt idx="27">
                  <c:v>44032</c:v>
                </c:pt>
                <c:pt idx="28">
                  <c:v>44039</c:v>
                </c:pt>
                <c:pt idx="29">
                  <c:v>44046</c:v>
                </c:pt>
                <c:pt idx="30">
                  <c:v>44053</c:v>
                </c:pt>
                <c:pt idx="31">
                  <c:v>44060</c:v>
                </c:pt>
                <c:pt idx="32">
                  <c:v>44067</c:v>
                </c:pt>
                <c:pt idx="33">
                  <c:v>44074</c:v>
                </c:pt>
                <c:pt idx="34">
                  <c:v>44081</c:v>
                </c:pt>
                <c:pt idx="35">
                  <c:v>44088</c:v>
                </c:pt>
                <c:pt idx="36">
                  <c:v>44095</c:v>
                </c:pt>
                <c:pt idx="37">
                  <c:v>44102</c:v>
                </c:pt>
                <c:pt idx="38">
                  <c:v>44109</c:v>
                </c:pt>
                <c:pt idx="39">
                  <c:v>44116</c:v>
                </c:pt>
                <c:pt idx="40">
                  <c:v>44123</c:v>
                </c:pt>
                <c:pt idx="41">
                  <c:v>44130</c:v>
                </c:pt>
                <c:pt idx="42">
                  <c:v>44137</c:v>
                </c:pt>
                <c:pt idx="43">
                  <c:v>44144</c:v>
                </c:pt>
                <c:pt idx="44">
                  <c:v>44151</c:v>
                </c:pt>
                <c:pt idx="45">
                  <c:v>44158</c:v>
                </c:pt>
                <c:pt idx="46">
                  <c:v>44165</c:v>
                </c:pt>
                <c:pt idx="47">
                  <c:v>44172</c:v>
                </c:pt>
                <c:pt idx="48">
                  <c:v>44179</c:v>
                </c:pt>
                <c:pt idx="49">
                  <c:v>44186</c:v>
                </c:pt>
                <c:pt idx="50">
                  <c:v>44193</c:v>
                </c:pt>
                <c:pt idx="51">
                  <c:v>44200</c:v>
                </c:pt>
                <c:pt idx="52">
                  <c:v>44207</c:v>
                </c:pt>
                <c:pt idx="53">
                  <c:v>44214</c:v>
                </c:pt>
                <c:pt idx="54">
                  <c:v>44221</c:v>
                </c:pt>
                <c:pt idx="55">
                  <c:v>44228</c:v>
                </c:pt>
                <c:pt idx="56">
                  <c:v>44235</c:v>
                </c:pt>
                <c:pt idx="57">
                  <c:v>44242</c:v>
                </c:pt>
                <c:pt idx="58">
                  <c:v>44249</c:v>
                </c:pt>
                <c:pt idx="59">
                  <c:v>44256</c:v>
                </c:pt>
                <c:pt idx="60">
                  <c:v>44263</c:v>
                </c:pt>
                <c:pt idx="61">
                  <c:v>44270</c:v>
                </c:pt>
                <c:pt idx="62">
                  <c:v>44277</c:v>
                </c:pt>
                <c:pt idx="63">
                  <c:v>44284</c:v>
                </c:pt>
                <c:pt idx="64">
                  <c:v>44291</c:v>
                </c:pt>
                <c:pt idx="65">
                  <c:v>44298</c:v>
                </c:pt>
                <c:pt idx="66">
                  <c:v>44305</c:v>
                </c:pt>
                <c:pt idx="67">
                  <c:v>44312</c:v>
                </c:pt>
                <c:pt idx="68">
                  <c:v>44319</c:v>
                </c:pt>
                <c:pt idx="69">
                  <c:v>44326</c:v>
                </c:pt>
                <c:pt idx="70">
                  <c:v>44333</c:v>
                </c:pt>
                <c:pt idx="71">
                  <c:v>44340</c:v>
                </c:pt>
                <c:pt idx="72">
                  <c:v>44347</c:v>
                </c:pt>
                <c:pt idx="73">
                  <c:v>44354</c:v>
                </c:pt>
                <c:pt idx="74">
                  <c:v>44361</c:v>
                </c:pt>
                <c:pt idx="75">
                  <c:v>44368</c:v>
                </c:pt>
                <c:pt idx="76">
                  <c:v>44375</c:v>
                </c:pt>
                <c:pt idx="77">
                  <c:v>44382</c:v>
                </c:pt>
                <c:pt idx="78">
                  <c:v>44389</c:v>
                </c:pt>
                <c:pt idx="79">
                  <c:v>44396</c:v>
                </c:pt>
                <c:pt idx="80">
                  <c:v>44403</c:v>
                </c:pt>
                <c:pt idx="81">
                  <c:v>44410</c:v>
                </c:pt>
                <c:pt idx="82">
                  <c:v>44417</c:v>
                </c:pt>
                <c:pt idx="83">
                  <c:v>44424</c:v>
                </c:pt>
                <c:pt idx="84">
                  <c:v>44431</c:v>
                </c:pt>
                <c:pt idx="85">
                  <c:v>44438</c:v>
                </c:pt>
                <c:pt idx="86">
                  <c:v>44445</c:v>
                </c:pt>
                <c:pt idx="87">
                  <c:v>44452</c:v>
                </c:pt>
                <c:pt idx="88">
                  <c:v>44459</c:v>
                </c:pt>
                <c:pt idx="89">
                  <c:v>44466</c:v>
                </c:pt>
                <c:pt idx="90">
                  <c:v>44473</c:v>
                </c:pt>
                <c:pt idx="91">
                  <c:v>44480</c:v>
                </c:pt>
                <c:pt idx="92">
                  <c:v>44487</c:v>
                </c:pt>
                <c:pt idx="93">
                  <c:v>44494</c:v>
                </c:pt>
                <c:pt idx="94">
                  <c:v>44501</c:v>
                </c:pt>
                <c:pt idx="95">
                  <c:v>44508</c:v>
                </c:pt>
                <c:pt idx="96">
                  <c:v>44515</c:v>
                </c:pt>
                <c:pt idx="97">
                  <c:v>44522</c:v>
                </c:pt>
                <c:pt idx="98">
                  <c:v>44529</c:v>
                </c:pt>
                <c:pt idx="99">
                  <c:v>44536</c:v>
                </c:pt>
                <c:pt idx="100">
                  <c:v>44543</c:v>
                </c:pt>
                <c:pt idx="101">
                  <c:v>44550</c:v>
                </c:pt>
                <c:pt idx="102">
                  <c:v>44557</c:v>
                </c:pt>
              </c:numCache>
            </c:numRef>
          </c:cat>
          <c:val>
            <c:numRef>
              <c:f>合成波のつくり方!$N$16:$N$86</c:f>
              <c:numCache>
                <c:formatCode>0.0%</c:formatCode>
                <c:ptCount val="71"/>
                <c:pt idx="1">
                  <c:v>2</c:v>
                </c:pt>
                <c:pt idx="2">
                  <c:v>2.6666666666666665</c:v>
                </c:pt>
                <c:pt idx="3">
                  <c:v>-0.45454545454545453</c:v>
                </c:pt>
                <c:pt idx="4">
                  <c:v>3.3333333333333335</c:v>
                </c:pt>
                <c:pt idx="5">
                  <c:v>2</c:v>
                </c:pt>
                <c:pt idx="6">
                  <c:v>0.37179487179487181</c:v>
                </c:pt>
                <c:pt idx="7">
                  <c:v>0.92523364485981308</c:v>
                </c:pt>
                <c:pt idx="8">
                  <c:v>0.80097087378640774</c:v>
                </c:pt>
                <c:pt idx="9">
                  <c:v>-0.29110512129380056</c:v>
                </c:pt>
                <c:pt idx="10">
                  <c:v>1.9011406844106464</c:v>
                </c:pt>
                <c:pt idx="11">
                  <c:v>1.2726081258191351</c:v>
                </c:pt>
                <c:pt idx="12">
                  <c:v>1.0495963091118801</c:v>
                </c:pt>
                <c:pt idx="13">
                  <c:v>-1.9414743950478333E-2</c:v>
                </c:pt>
                <c:pt idx="14">
                  <c:v>-0.24705882352941178</c:v>
                </c:pt>
                <c:pt idx="15">
                  <c:v>-0.36623475609756095</c:v>
                </c:pt>
                <c:pt idx="16">
                  <c:v>-0.48767288033674083</c:v>
                </c:pt>
                <c:pt idx="17">
                  <c:v>-0.36854460093896713</c:v>
                </c:pt>
                <c:pt idx="18">
                  <c:v>-0.50743494423791824</c:v>
                </c:pt>
                <c:pt idx="19">
                  <c:v>0.13584905660377358</c:v>
                </c:pt>
                <c:pt idx="20">
                  <c:v>-3.6544850498338874E-2</c:v>
                </c:pt>
                <c:pt idx="21">
                  <c:v>-6.8965517241379309E-3</c:v>
                </c:pt>
                <c:pt idx="22">
                  <c:v>0.51041666666666663</c:v>
                </c:pt>
                <c:pt idx="23">
                  <c:v>-4.8275862068965517E-2</c:v>
                </c:pt>
                <c:pt idx="24">
                  <c:v>-7.9710144927536225E-2</c:v>
                </c:pt>
                <c:pt idx="25">
                  <c:v>3.937007874015748E-2</c:v>
                </c:pt>
                <c:pt idx="26">
                  <c:v>6.9292929292929291</c:v>
                </c:pt>
                <c:pt idx="27">
                  <c:v>0.50955414012738853</c:v>
                </c:pt>
                <c:pt idx="28">
                  <c:v>0.54156118143459919</c:v>
                </c:pt>
                <c:pt idx="29">
                  <c:v>0.38141508142876696</c:v>
                </c:pt>
                <c:pt idx="30">
                  <c:v>-0.21428571428571427</c:v>
                </c:pt>
                <c:pt idx="31">
                  <c:v>-0.11322657924599672</c:v>
                </c:pt>
                <c:pt idx="32">
                  <c:v>-0.21555523958481446</c:v>
                </c:pt>
                <c:pt idx="33">
                  <c:v>-0.24687330070690594</c:v>
                </c:pt>
                <c:pt idx="34">
                  <c:v>-8.5679903730445248E-2</c:v>
                </c:pt>
                <c:pt idx="35">
                  <c:v>-9.4761779415635697E-2</c:v>
                </c:pt>
                <c:pt idx="36">
                  <c:v>-0.11805757487641756</c:v>
                </c:pt>
                <c:pt idx="37">
                  <c:v>0.20309924167490934</c:v>
                </c:pt>
                <c:pt idx="38">
                  <c:v>-2.0827624006577145E-2</c:v>
                </c:pt>
                <c:pt idx="39">
                  <c:v>4.7858942065491183E-2</c:v>
                </c:pt>
                <c:pt idx="40">
                  <c:v>3.5790598290598288E-2</c:v>
                </c:pt>
                <c:pt idx="41">
                  <c:v>0.18927282104177412</c:v>
                </c:pt>
                <c:pt idx="42">
                  <c:v>0.28794449262792715</c:v>
                </c:pt>
                <c:pt idx="43">
                  <c:v>0.61464646464646466</c:v>
                </c:pt>
                <c:pt idx="44">
                  <c:v>0.4077781253258263</c:v>
                </c:pt>
                <c:pt idx="45">
                  <c:v>7.1989334913346165E-2</c:v>
                </c:pt>
                <c:pt idx="46">
                  <c:v>6.7085809036893734E-2</c:v>
                </c:pt>
                <c:pt idx="47">
                  <c:v>0.11291680155390094</c:v>
                </c:pt>
                <c:pt idx="48">
                  <c:v>8.1680144278317532E-2</c:v>
                </c:pt>
                <c:pt idx="49">
                  <c:v>0.15269187328564512</c:v>
                </c:pt>
                <c:pt idx="50">
                  <c:v>0.10311683463979096</c:v>
                </c:pt>
                <c:pt idx="51">
                  <c:v>0.68433296675408173</c:v>
                </c:pt>
                <c:pt idx="52">
                  <c:v>4.2691042414806257E-2</c:v>
                </c:pt>
                <c:pt idx="53">
                  <c:v>-7.6009730016136409E-2</c:v>
                </c:pt>
                <c:pt idx="54">
                  <c:v>-0.32018767105434642</c:v>
                </c:pt>
                <c:pt idx="55">
                  <c:v>-0.35995552317779228</c:v>
                </c:pt>
                <c:pt idx="56">
                  <c:v>-0.33882465704187387</c:v>
                </c:pt>
                <c:pt idx="57">
                  <c:v>-9.0785539548790428E-2</c:v>
                </c:pt>
                <c:pt idx="58">
                  <c:v>-0.27922272047832586</c:v>
                </c:pt>
                <c:pt idx="59">
                  <c:v>-2.3503387252868796E-3</c:v>
                </c:pt>
                <c:pt idx="60">
                  <c:v>9.714523281596453E-2</c:v>
                </c:pt>
                <c:pt idx="61">
                  <c:v>0.10711127952507263</c:v>
                </c:pt>
                <c:pt idx="62">
                  <c:v>0.27906446092413006</c:v>
                </c:pt>
                <c:pt idx="63">
                  <c:v>0.42877530996342877</c:v>
                </c:pt>
                <c:pt idx="64">
                  <c:v>0.28205768510425772</c:v>
                </c:pt>
                <c:pt idx="65">
                  <c:v>0.28681340085703155</c:v>
                </c:pt>
                <c:pt idx="66">
                  <c:v>0.2227351850450314</c:v>
                </c:pt>
                <c:pt idx="67">
                  <c:v>8.578856152512998E-2</c:v>
                </c:pt>
                <c:pt idx="68">
                  <c:v>2.0465169307946642E-2</c:v>
                </c:pt>
                <c:pt idx="69">
                  <c:v>0.2558236970001676</c:v>
                </c:pt>
                <c:pt idx="70">
                  <c:v>-0.19294499677498275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2C-49C5-98B2-48A7E341B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853040"/>
        <c:axId val="466307528"/>
      </c:lineChart>
      <c:dateAx>
        <c:axId val="471853040"/>
        <c:scaling>
          <c:orientation val="minMax"/>
          <c:max val="44557"/>
        </c:scaling>
        <c:delete val="0"/>
        <c:axPos val="b"/>
        <c:numFmt formatCode="m/d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466307528"/>
        <c:crosses val="autoZero"/>
        <c:auto val="1"/>
        <c:lblOffset val="100"/>
        <c:baseTimeUnit val="days"/>
        <c:majorUnit val="30"/>
        <c:majorTimeUnit val="days"/>
        <c:minorUnit val="21"/>
        <c:minorTimeUnit val="days"/>
      </c:dateAx>
      <c:valAx>
        <c:axId val="466307528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47185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955433918010986E-2"/>
          <c:y val="1.1254182772364263E-2"/>
          <c:w val="0.90463683752165425"/>
          <c:h val="0.88036842511902524"/>
        </c:manualLayout>
      </c:layou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合成波のつくり方!$Y$16:$Y$109</c:f>
              <c:numCache>
                <c:formatCode>m/d/yyyy</c:formatCode>
                <c:ptCount val="94"/>
                <c:pt idx="0">
                  <c:v>43843</c:v>
                </c:pt>
                <c:pt idx="1">
                  <c:v>43850</c:v>
                </c:pt>
                <c:pt idx="2">
                  <c:v>43857</c:v>
                </c:pt>
                <c:pt idx="3">
                  <c:v>43864</c:v>
                </c:pt>
                <c:pt idx="4">
                  <c:v>43871</c:v>
                </c:pt>
                <c:pt idx="5">
                  <c:v>43878</c:v>
                </c:pt>
                <c:pt idx="6">
                  <c:v>43885</c:v>
                </c:pt>
                <c:pt idx="7">
                  <c:v>43892</c:v>
                </c:pt>
                <c:pt idx="8">
                  <c:v>43899</c:v>
                </c:pt>
                <c:pt idx="9">
                  <c:v>43906</c:v>
                </c:pt>
                <c:pt idx="10">
                  <c:v>43913</c:v>
                </c:pt>
                <c:pt idx="11">
                  <c:v>43920</c:v>
                </c:pt>
                <c:pt idx="12">
                  <c:v>43927</c:v>
                </c:pt>
                <c:pt idx="13">
                  <c:v>43934</c:v>
                </c:pt>
                <c:pt idx="14">
                  <c:v>43941</c:v>
                </c:pt>
                <c:pt idx="15">
                  <c:v>43948</c:v>
                </c:pt>
                <c:pt idx="16">
                  <c:v>43955</c:v>
                </c:pt>
                <c:pt idx="17">
                  <c:v>43962</c:v>
                </c:pt>
                <c:pt idx="18">
                  <c:v>43969</c:v>
                </c:pt>
                <c:pt idx="19">
                  <c:v>43976</c:v>
                </c:pt>
                <c:pt idx="20">
                  <c:v>43983</c:v>
                </c:pt>
                <c:pt idx="21">
                  <c:v>43990</c:v>
                </c:pt>
                <c:pt idx="22">
                  <c:v>43997</c:v>
                </c:pt>
                <c:pt idx="23">
                  <c:v>44004</c:v>
                </c:pt>
                <c:pt idx="24">
                  <c:v>44011</c:v>
                </c:pt>
                <c:pt idx="25">
                  <c:v>44018</c:v>
                </c:pt>
                <c:pt idx="26">
                  <c:v>44025</c:v>
                </c:pt>
                <c:pt idx="27">
                  <c:v>44032</c:v>
                </c:pt>
                <c:pt idx="28">
                  <c:v>44039</c:v>
                </c:pt>
                <c:pt idx="29">
                  <c:v>44046</c:v>
                </c:pt>
                <c:pt idx="30">
                  <c:v>44053</c:v>
                </c:pt>
                <c:pt idx="31">
                  <c:v>44060</c:v>
                </c:pt>
                <c:pt idx="32">
                  <c:v>44067</c:v>
                </c:pt>
                <c:pt idx="33">
                  <c:v>44074</c:v>
                </c:pt>
                <c:pt idx="34">
                  <c:v>44081</c:v>
                </c:pt>
                <c:pt idx="35">
                  <c:v>44088</c:v>
                </c:pt>
                <c:pt idx="36">
                  <c:v>44095</c:v>
                </c:pt>
                <c:pt idx="37">
                  <c:v>44102</c:v>
                </c:pt>
                <c:pt idx="38">
                  <c:v>44109</c:v>
                </c:pt>
                <c:pt idx="39">
                  <c:v>44116</c:v>
                </c:pt>
                <c:pt idx="40">
                  <c:v>44123</c:v>
                </c:pt>
                <c:pt idx="41">
                  <c:v>44130</c:v>
                </c:pt>
                <c:pt idx="42">
                  <c:v>44137</c:v>
                </c:pt>
                <c:pt idx="43">
                  <c:v>44144</c:v>
                </c:pt>
                <c:pt idx="44">
                  <c:v>44151</c:v>
                </c:pt>
                <c:pt idx="45">
                  <c:v>44158</c:v>
                </c:pt>
                <c:pt idx="46">
                  <c:v>44165</c:v>
                </c:pt>
                <c:pt idx="47">
                  <c:v>44172</c:v>
                </c:pt>
                <c:pt idx="48">
                  <c:v>44179</c:v>
                </c:pt>
                <c:pt idx="49">
                  <c:v>44186</c:v>
                </c:pt>
                <c:pt idx="50">
                  <c:v>44193</c:v>
                </c:pt>
                <c:pt idx="51">
                  <c:v>44200</c:v>
                </c:pt>
                <c:pt idx="52">
                  <c:v>44207</c:v>
                </c:pt>
                <c:pt idx="53">
                  <c:v>44214</c:v>
                </c:pt>
                <c:pt idx="54">
                  <c:v>44221</c:v>
                </c:pt>
                <c:pt idx="55">
                  <c:v>44228</c:v>
                </c:pt>
                <c:pt idx="56">
                  <c:v>44235</c:v>
                </c:pt>
                <c:pt idx="57">
                  <c:v>44242</c:v>
                </c:pt>
                <c:pt idx="58">
                  <c:v>44249</c:v>
                </c:pt>
                <c:pt idx="59">
                  <c:v>44256</c:v>
                </c:pt>
                <c:pt idx="60">
                  <c:v>44263</c:v>
                </c:pt>
                <c:pt idx="61">
                  <c:v>44270</c:v>
                </c:pt>
                <c:pt idx="62">
                  <c:v>44277</c:v>
                </c:pt>
                <c:pt idx="63">
                  <c:v>44284</c:v>
                </c:pt>
                <c:pt idx="64">
                  <c:v>44291</c:v>
                </c:pt>
                <c:pt idx="65">
                  <c:v>44298</c:v>
                </c:pt>
                <c:pt idx="66">
                  <c:v>44305</c:v>
                </c:pt>
                <c:pt idx="67">
                  <c:v>44312</c:v>
                </c:pt>
                <c:pt idx="68">
                  <c:v>44319</c:v>
                </c:pt>
                <c:pt idx="69">
                  <c:v>44326</c:v>
                </c:pt>
                <c:pt idx="70">
                  <c:v>44333</c:v>
                </c:pt>
                <c:pt idx="71">
                  <c:v>44340</c:v>
                </c:pt>
                <c:pt idx="72">
                  <c:v>44347</c:v>
                </c:pt>
                <c:pt idx="73">
                  <c:v>44354</c:v>
                </c:pt>
                <c:pt idx="74">
                  <c:v>44361</c:v>
                </c:pt>
                <c:pt idx="75">
                  <c:v>44368</c:v>
                </c:pt>
                <c:pt idx="76">
                  <c:v>44375</c:v>
                </c:pt>
                <c:pt idx="77">
                  <c:v>44382</c:v>
                </c:pt>
                <c:pt idx="78">
                  <c:v>44389</c:v>
                </c:pt>
                <c:pt idx="79">
                  <c:v>44396</c:v>
                </c:pt>
                <c:pt idx="80">
                  <c:v>44403</c:v>
                </c:pt>
                <c:pt idx="81">
                  <c:v>44410</c:v>
                </c:pt>
                <c:pt idx="82">
                  <c:v>44417</c:v>
                </c:pt>
                <c:pt idx="83">
                  <c:v>44424</c:v>
                </c:pt>
                <c:pt idx="84">
                  <c:v>44431</c:v>
                </c:pt>
                <c:pt idx="85">
                  <c:v>44438</c:v>
                </c:pt>
                <c:pt idx="86">
                  <c:v>44445</c:v>
                </c:pt>
                <c:pt idx="87">
                  <c:v>44452</c:v>
                </c:pt>
                <c:pt idx="88">
                  <c:v>44459</c:v>
                </c:pt>
                <c:pt idx="89">
                  <c:v>44466</c:v>
                </c:pt>
                <c:pt idx="90">
                  <c:v>44473</c:v>
                </c:pt>
                <c:pt idx="91">
                  <c:v>44480</c:v>
                </c:pt>
                <c:pt idx="92">
                  <c:v>44487</c:v>
                </c:pt>
                <c:pt idx="93">
                  <c:v>44494</c:v>
                </c:pt>
              </c:numCache>
            </c:numRef>
          </c:cat>
          <c:val>
            <c:numRef>
              <c:f>合成波のつくり方!$Z$16:$Z$109</c:f>
              <c:numCache>
                <c:formatCode>General</c:formatCode>
                <c:ptCount val="94"/>
                <c:pt idx="0">
                  <c:v>1E-3</c:v>
                </c:pt>
                <c:pt idx="1">
                  <c:v>3.0000000000000001E-3</c:v>
                </c:pt>
                <c:pt idx="2">
                  <c:v>1.0999999999999999E-2</c:v>
                </c:pt>
                <c:pt idx="3">
                  <c:v>6.0000000000000001E-3</c:v>
                </c:pt>
                <c:pt idx="4">
                  <c:v>2.5999999999999999E-2</c:v>
                </c:pt>
                <c:pt idx="5">
                  <c:v>7.8E-2</c:v>
                </c:pt>
                <c:pt idx="6">
                  <c:v>0.107</c:v>
                </c:pt>
                <c:pt idx="7">
                  <c:v>0.20599999999999999</c:v>
                </c:pt>
                <c:pt idx="8">
                  <c:v>0.371</c:v>
                </c:pt>
                <c:pt idx="9">
                  <c:v>0.26300000000000001</c:v>
                </c:pt>
                <c:pt idx="10">
                  <c:v>0.76300000000000001</c:v>
                </c:pt>
                <c:pt idx="11">
                  <c:v>1.734</c:v>
                </c:pt>
                <c:pt idx="12">
                  <c:v>3.5539999999999998</c:v>
                </c:pt>
                <c:pt idx="13">
                  <c:v>3.4849999999999999</c:v>
                </c:pt>
                <c:pt idx="14">
                  <c:v>2.6240000000000001</c:v>
                </c:pt>
                <c:pt idx="15">
                  <c:v>1.663</c:v>
                </c:pt>
                <c:pt idx="16">
                  <c:v>0.85199999999999998</c:v>
                </c:pt>
                <c:pt idx="17">
                  <c:v>0.53800000000000003</c:v>
                </c:pt>
                <c:pt idx="18">
                  <c:v>0.26500000000000001</c:v>
                </c:pt>
                <c:pt idx="19">
                  <c:v>0.30099999999999999</c:v>
                </c:pt>
                <c:pt idx="20">
                  <c:v>0.28999999999999998</c:v>
                </c:pt>
                <c:pt idx="21">
                  <c:v>0.28799999999999998</c:v>
                </c:pt>
                <c:pt idx="22">
                  <c:v>0.435</c:v>
                </c:pt>
                <c:pt idx="23">
                  <c:v>0.41399999999999998</c:v>
                </c:pt>
                <c:pt idx="24">
                  <c:v>0.38100000000000001</c:v>
                </c:pt>
                <c:pt idx="25">
                  <c:v>0.39600000000000002</c:v>
                </c:pt>
                <c:pt idx="26">
                  <c:v>3.14</c:v>
                </c:pt>
                <c:pt idx="27">
                  <c:v>4.74</c:v>
                </c:pt>
                <c:pt idx="28">
                  <c:v>7.3070000000000004</c:v>
                </c:pt>
                <c:pt idx="29">
                  <c:v>10.093999999999999</c:v>
                </c:pt>
                <c:pt idx="30">
                  <c:v>7.931</c:v>
                </c:pt>
                <c:pt idx="31">
                  <c:v>7.0330000000000004</c:v>
                </c:pt>
                <c:pt idx="32">
                  <c:v>5.5170000000000003</c:v>
                </c:pt>
                <c:pt idx="33">
                  <c:v>4.1550000000000002</c:v>
                </c:pt>
                <c:pt idx="34">
                  <c:v>3.7989999999999999</c:v>
                </c:pt>
                <c:pt idx="35">
                  <c:v>3.4390000000000001</c:v>
                </c:pt>
                <c:pt idx="36">
                  <c:v>3.0329999999999999</c:v>
                </c:pt>
                <c:pt idx="37">
                  <c:v>3.649</c:v>
                </c:pt>
                <c:pt idx="38">
                  <c:v>3.573</c:v>
                </c:pt>
                <c:pt idx="39">
                  <c:v>3.7440000000000002</c:v>
                </c:pt>
                <c:pt idx="40">
                  <c:v>3.8780000000000001</c:v>
                </c:pt>
                <c:pt idx="41">
                  <c:v>4.6120000000000001</c:v>
                </c:pt>
                <c:pt idx="42">
                  <c:v>5.94</c:v>
                </c:pt>
                <c:pt idx="43">
                  <c:v>9.5909999999999993</c:v>
                </c:pt>
                <c:pt idx="44">
                  <c:v>13.502000000000001</c:v>
                </c:pt>
                <c:pt idx="45">
                  <c:v>14.474</c:v>
                </c:pt>
                <c:pt idx="46">
                  <c:v>15.445</c:v>
                </c:pt>
                <c:pt idx="47">
                  <c:v>17.189</c:v>
                </c:pt>
                <c:pt idx="48">
                  <c:v>18.593</c:v>
                </c:pt>
                <c:pt idx="49">
                  <c:v>21.431999999999999</c:v>
                </c:pt>
                <c:pt idx="50">
                  <c:v>23.641999999999999</c:v>
                </c:pt>
                <c:pt idx="51">
                  <c:v>39.820999999999998</c:v>
                </c:pt>
                <c:pt idx="52">
                  <c:v>41.521000000000001</c:v>
                </c:pt>
                <c:pt idx="53">
                  <c:v>38.365000000000002</c:v>
                </c:pt>
                <c:pt idx="54">
                  <c:v>26.081</c:v>
                </c:pt>
                <c:pt idx="55">
                  <c:v>16.693000000000001</c:v>
                </c:pt>
                <c:pt idx="56">
                  <c:v>11.037000000000001</c:v>
                </c:pt>
                <c:pt idx="57">
                  <c:v>10.035</c:v>
                </c:pt>
                <c:pt idx="58">
                  <c:v>7.2329999999999997</c:v>
                </c:pt>
                <c:pt idx="59">
                  <c:v>7.2160000000000002</c:v>
                </c:pt>
                <c:pt idx="60">
                  <c:v>7.9169999999999998</c:v>
                </c:pt>
                <c:pt idx="61">
                  <c:v>8.7650000000000006</c:v>
                </c:pt>
                <c:pt idx="62">
                  <c:v>11.211</c:v>
                </c:pt>
                <c:pt idx="63">
                  <c:v>16.018000000000001</c:v>
                </c:pt>
                <c:pt idx="64">
                  <c:v>20.536000000000001</c:v>
                </c:pt>
                <c:pt idx="65">
                  <c:v>26.425999999999998</c:v>
                </c:pt>
                <c:pt idx="66">
                  <c:v>32.311999999999998</c:v>
                </c:pt>
                <c:pt idx="67">
                  <c:v>35.084000000000003</c:v>
                </c:pt>
                <c:pt idx="68">
                  <c:v>35.802</c:v>
                </c:pt>
                <c:pt idx="69">
                  <c:v>44.960999999999999</c:v>
                </c:pt>
                <c:pt idx="70">
                  <c:v>36.286000000000001</c:v>
                </c:pt>
                <c:pt idx="71" formatCode="0.000">
                  <c:v>27.4</c:v>
                </c:pt>
                <c:pt idx="72" formatCode="0.000">
                  <c:v>18.649000000000001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1D-482C-A573-763F0426C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844040"/>
        <c:axId val="992847400"/>
      </c:lineChart>
      <c:dateAx>
        <c:axId val="992844040"/>
        <c:scaling>
          <c:orientation val="minMax"/>
          <c:max val="44605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92847400"/>
        <c:crosses val="autoZero"/>
        <c:auto val="1"/>
        <c:lblOffset val="100"/>
        <c:baseTimeUnit val="days"/>
        <c:majorUnit val="30"/>
        <c:majorTimeUnit val="days"/>
      </c:dateAx>
      <c:valAx>
        <c:axId val="992847400"/>
        <c:scaling>
          <c:orientation val="minMax"/>
          <c:max val="6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high"/>
        <c:crossAx val="99284404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356638493406093E-2"/>
          <c:y val="8.8726213703079981E-2"/>
          <c:w val="0.91273304337881511"/>
          <c:h val="0.86890232767412745"/>
        </c:manualLayout>
      </c:layout>
      <c:lineChart>
        <c:grouping val="standard"/>
        <c:varyColors val="0"/>
        <c:ser>
          <c:idx val="0"/>
          <c:order val="0"/>
          <c:tx>
            <c:strRef>
              <c:f>合成波のつくり方!$CE$46</c:f>
              <c:strCache>
                <c:ptCount val="1"/>
                <c:pt idx="0">
                  <c:v>y1</c:v>
                </c:pt>
              </c:strCache>
            </c:strRef>
          </c:tx>
          <c:spPr>
            <a:ln w="952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合成波のつくり方!$CD$47:$CD$424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合成波のつくり方!$CE$47:$CE$424</c:f>
              <c:numCache>
                <c:formatCode>#,##0.000;[Red]\-#,##0.000</c:formatCode>
                <c:ptCount val="378"/>
                <c:pt idx="0">
                  <c:v>1.9204502484307905E-3</c:v>
                </c:pt>
                <c:pt idx="1">
                  <c:v>2.3870533688628336E-3</c:v>
                </c:pt>
                <c:pt idx="2">
                  <c:v>2.9669831698501022E-3</c:v>
                </c:pt>
                <c:pt idx="3">
                  <c:v>3.6877412132828944E-3</c:v>
                </c:pt>
                <c:pt idx="4">
                  <c:v>4.5834905995590066E-3</c:v>
                </c:pt>
                <c:pt idx="5">
                  <c:v>5.6966627910328563E-3</c:v>
                </c:pt>
                <c:pt idx="6">
                  <c:v>7.0799483284733136E-3</c:v>
                </c:pt>
                <c:pt idx="7">
                  <c:v>8.798761142594938E-3</c:v>
                </c:pt>
                <c:pt idx="8">
                  <c:v>1.0934286014419484E-2</c:v>
                </c:pt>
                <c:pt idx="9">
                  <c:v>1.3587242363303692E-2</c:v>
                </c:pt>
                <c:pt idx="10">
                  <c:v>1.6882525294253256E-2</c:v>
                </c:pt>
                <c:pt idx="11">
                  <c:v>2.0974916859744973E-2</c:v>
                </c:pt>
                <c:pt idx="12">
                  <c:v>2.6056096512809618E-2</c:v>
                </c:pt>
                <c:pt idx="13">
                  <c:v>3.236321872824964E-2</c:v>
                </c:pt>
                <c:pt idx="14">
                  <c:v>4.0189365460778143E-2</c:v>
                </c:pt>
                <c:pt idx="15">
                  <c:v>4.989621713344139E-2</c:v>
                </c:pt>
                <c:pt idx="16">
                  <c:v>6.1929310556664952E-2</c:v>
                </c:pt>
                <c:pt idx="17">
                  <c:v>7.6836252819694612E-2</c:v>
                </c:pt>
                <c:pt idx="18">
                  <c:v>9.5288216314934615E-2</c:v>
                </c:pt>
                <c:pt idx="19">
                  <c:v>0.11810491982825728</c:v>
                </c:pt>
                <c:pt idx="20">
                  <c:v>0.1462830559624605</c:v>
                </c:pt>
                <c:pt idx="21">
                  <c:v>0.18102768554269041</c:v>
                </c:pt>
                <c:pt idx="22">
                  <c:v>0.22378538525651814</c:v>
                </c:pt>
                <c:pt idx="23">
                  <c:v>0.27627677049517907</c:v>
                </c:pt>
                <c:pt idx="24">
                  <c:v>0.34052424960414968</c:v>
                </c:pt>
                <c:pt idx="25">
                  <c:v>0.41886830193761709</c:v>
                </c:pt>
                <c:pt idx="26">
                  <c:v>0.51396202708004324</c:v>
                </c:pt>
                <c:pt idx="27">
                  <c:v>0.62872910539962967</c:v>
                </c:pt>
                <c:pt idx="28">
                  <c:v>0.76626483463537154</c:v>
                </c:pt>
                <c:pt idx="29">
                  <c:v>0.92965432646931767</c:v>
                </c:pt>
                <c:pt idx="30">
                  <c:v>1.1216780281541783</c:v>
                </c:pt>
                <c:pt idx="31">
                  <c:v>1.3443757696198264</c:v>
                </c:pt>
                <c:pt idx="32">
                  <c:v>1.598451716759701</c:v>
                </c:pt>
                <c:pt idx="33">
                  <c:v>1.8825306953131589</c:v>
                </c:pt>
                <c:pt idx="34">
                  <c:v>2.1923276683536495</c:v>
                </c:pt>
                <c:pt idx="35">
                  <c:v>2.5198678316664922</c:v>
                </c:pt>
                <c:pt idx="36">
                  <c:v>2.8529829604202179</c:v>
                </c:pt>
                <c:pt idx="37">
                  <c:v>3.1753773188393657</c:v>
                </c:pt>
                <c:pt idx="38">
                  <c:v>3.4675489701158271</c:v>
                </c:pt>
                <c:pt idx="39">
                  <c:v>3.7087118509827532</c:v>
                </c:pt>
                <c:pt idx="40">
                  <c:v>3.8795724667330864</c:v>
                </c:pt>
                <c:pt idx="41">
                  <c:v>3.9654438722158623</c:v>
                </c:pt>
                <c:pt idx="42">
                  <c:v>3.9588981690831466</c:v>
                </c:pt>
                <c:pt idx="43">
                  <c:v>3.8611577723293133</c:v>
                </c:pt>
                <c:pt idx="44">
                  <c:v>3.6817777009395418</c:v>
                </c:pt>
                <c:pt idx="45">
                  <c:v>3.4367398294385376</c:v>
                </c:pt>
                <c:pt idx="46">
                  <c:v>3.1455849223272221</c:v>
                </c:pt>
                <c:pt idx="47">
                  <c:v>2.8284130169908823</c:v>
                </c:pt>
                <c:pt idx="48">
                  <c:v>2.5034451904386072</c:v>
                </c:pt>
                <c:pt idx="49">
                  <c:v>2.1855019207627207</c:v>
                </c:pt>
                <c:pt idx="50">
                  <c:v>1.8854103302041079</c:v>
                </c:pt>
                <c:pt idx="51">
                  <c:v>1.6101314512478551</c:v>
                </c:pt>
                <c:pt idx="52">
                  <c:v>1.363323729928789</c:v>
                </c:pt>
                <c:pt idx="53">
                  <c:v>1.146088197774833</c:v>
                </c:pt>
                <c:pt idx="54">
                  <c:v>0.95771620998442342</c:v>
                </c:pt>
                <c:pt idx="55">
                  <c:v>0.79633932636703497</c:v>
                </c:pt>
                <c:pt idx="56">
                  <c:v>0.65944175529311622</c:v>
                </c:pt>
                <c:pt idx="57">
                  <c:v>0.54423416534859181</c:v>
                </c:pt>
                <c:pt idx="58">
                  <c:v>0.44790728360605836</c:v>
                </c:pt>
                <c:pt idx="59">
                  <c:v>0.36779062434060872</c:v>
                </c:pt>
                <c:pt idx="60">
                  <c:v>0.3014413916982821</c:v>
                </c:pt>
                <c:pt idx="61">
                  <c:v>0.24668495253965636</c:v>
                </c:pt>
                <c:pt idx="62">
                  <c:v>0.20162362856039515</c:v>
                </c:pt>
                <c:pt idx="63">
                  <c:v>0.16462612813859359</c:v>
                </c:pt>
                <c:pt idx="64">
                  <c:v>0.13430623558059296</c:v>
                </c:pt>
                <c:pt idx="65">
                  <c:v>0.10949651296110086</c:v>
                </c:pt>
                <c:pt idx="66">
                  <c:v>8.9220674989779675E-2</c:v>
                </c:pt>
                <c:pt idx="67">
                  <c:v>7.2666829160609916E-2</c:v>
                </c:pt>
                <c:pt idx="68">
                  <c:v>5.9162782799097528E-2</c:v>
                </c:pt>
                <c:pt idx="69">
                  <c:v>4.8153974917617727E-2</c:v>
                </c:pt>
                <c:pt idx="70">
                  <c:v>3.9184189952456719E-2</c:v>
                </c:pt>
                <c:pt idx="71">
                  <c:v>3.1878974310379303E-2</c:v>
                </c:pt>
                <c:pt idx="72">
                  <c:v>2.5931548853467701E-2</c:v>
                </c:pt>
                <c:pt idx="73">
                  <c:v>2.1090951666899747E-2</c:v>
                </c:pt>
                <c:pt idx="74">
                  <c:v>1.7152128959291982E-2</c:v>
                </c:pt>
                <c:pt idx="75">
                  <c:v>1.394770002588429E-2</c:v>
                </c:pt>
                <c:pt idx="76">
                  <c:v>1.1341143416628544E-2</c:v>
                </c:pt>
                <c:pt idx="77">
                  <c:v>9.2211786108911883E-3</c:v>
                </c:pt>
                <c:pt idx="78">
                  <c:v>7.4971462616818018E-3</c:v>
                </c:pt>
                <c:pt idx="79">
                  <c:v>6.0952179388750159E-3</c:v>
                </c:pt>
                <c:pt idx="80">
                  <c:v>4.9552919562681251E-3</c:v>
                </c:pt>
                <c:pt idx="81">
                  <c:v>4.0284547271105314E-3</c:v>
                </c:pt>
                <c:pt idx="82">
                  <c:v>3.2749070109945456E-3</c:v>
                </c:pt>
                <c:pt idx="83">
                  <c:v>2.6622714948965846E-3</c:v>
                </c:pt>
                <c:pt idx="84">
                  <c:v>2.1642126255306464E-3</c:v>
                </c:pt>
                <c:pt idx="85">
                  <c:v>1.7593117679816283E-3</c:v>
                </c:pt>
                <c:pt idx="86">
                  <c:v>1.4301509082804325E-3</c:v>
                </c:pt>
                <c:pt idx="87">
                  <c:v>1.1625665345694216E-3</c:v>
                </c:pt>
                <c:pt idx="88">
                  <c:v>9.450422875443824E-4</c:v>
                </c:pt>
                <c:pt idx="89">
                  <c:v>7.6821470077027625E-4</c:v>
                </c:pt>
                <c:pt idx="90">
                  <c:v>6.2447105914737269E-4</c:v>
                </c:pt>
                <c:pt idx="91">
                  <c:v>5.0762226362253537E-4</c:v>
                </c:pt>
                <c:pt idx="92">
                  <c:v>4.1263674965795732E-4</c:v>
                </c:pt>
                <c:pt idx="93">
                  <c:v>3.3542408964127944E-4</c:v>
                </c:pt>
                <c:pt idx="94">
                  <c:v>2.7265901837024496E-4</c:v>
                </c:pt>
                <c:pt idx="95">
                  <c:v>2.2163834137656343E-4</c:v>
                </c:pt>
                <c:pt idx="96">
                  <c:v>1.801645886887178E-4</c:v>
                </c:pt>
                <c:pt idx="97">
                  <c:v>1.4645141972317033E-4</c:v>
                </c:pt>
                <c:pt idx="98">
                  <c:v>1.1904671600631505E-4</c:v>
                </c:pt>
                <c:pt idx="99">
                  <c:v>9.6770056431602565E-5</c:v>
                </c:pt>
                <c:pt idx="100">
                  <c:v>7.8661886713214137E-5</c:v>
                </c:pt>
                <c:pt idx="101">
                  <c:v>6.3942196732312263E-5</c:v>
                </c:pt>
                <c:pt idx="102">
                  <c:v>5.1976927910534764E-5</c:v>
                </c:pt>
                <c:pt idx="103">
                  <c:v>4.2250664984224224E-5</c:v>
                </c:pt>
                <c:pt idx="104">
                  <c:v>3.4344436772870592E-5</c:v>
                </c:pt>
                <c:pt idx="105">
                  <c:v>2.7917670290203354E-5</c:v>
                </c:pt>
                <c:pt idx="106">
                  <c:v>2.269352124558712E-5</c:v>
                </c:pt>
                <c:pt idx="107">
                  <c:v>1.8446949286967575E-5</c:v>
                </c:pt>
                <c:pt idx="108">
                  <c:v>1.4995024478928268E-5</c:v>
                </c:pt>
                <c:pt idx="109">
                  <c:v>1.2189047563232268E-5</c:v>
                </c:pt>
                <c:pt idx="110">
                  <c:v>9.9081446413979773E-6</c:v>
                </c:pt>
                <c:pt idx="111">
                  <c:v>8.054060406213522E-6</c:v>
                </c:pt>
                <c:pt idx="112">
                  <c:v>6.5469256617529197E-6</c:v>
                </c:pt>
                <c:pt idx="113">
                  <c:v>5.3218168296248676E-6</c:v>
                </c:pt>
                <c:pt idx="114">
                  <c:v>4.3259592482420813E-6</c:v>
                </c:pt>
                <c:pt idx="115">
                  <c:v>3.5164537998107879E-6</c:v>
                </c:pt>
                <c:pt idx="116">
                  <c:v>2.8584289400521509E-6</c:v>
                </c:pt>
                <c:pt idx="117">
                  <c:v>2.323538528764979E-6</c:v>
                </c:pt>
                <c:pt idx="118">
                  <c:v>1.8887407541421853E-6</c:v>
                </c:pt>
                <c:pt idx="119">
                  <c:v>1.5353055516340902E-6</c:v>
                </c:pt>
                <c:pt idx="120">
                  <c:v>1.2480077605162898E-6</c:v>
                </c:pt>
                <c:pt idx="121">
                  <c:v>1.0144712620405391E-6</c:v>
                </c:pt>
                <c:pt idx="122">
                  <c:v>8.2463584670101264E-7</c:v>
                </c:pt>
                <c:pt idx="123">
                  <c:v>6.7032384484794526E-7</c:v>
                </c:pt>
                <c:pt idx="124">
                  <c:v>5.4488785233192981E-7</c:v>
                </c:pt>
                <c:pt idx="125">
                  <c:v>4.4292437616757572E-7</c:v>
                </c:pt>
                <c:pt idx="126">
                  <c:v>3.6004106483401589E-7</c:v>
                </c:pt>
                <c:pt idx="127">
                  <c:v>2.9266749609705167E-7</c:v>
                </c:pt>
                <c:pt idx="128">
                  <c:v>2.3790137157212817E-7</c:v>
                </c:pt>
                <c:pt idx="129">
                  <c:v>1.9338349247286709E-7</c:v>
                </c:pt>
                <c:pt idx="130">
                  <c:v>1.5719613080702069E-7</c:v>
                </c:pt>
                <c:pt idx="131">
                  <c:v>1.2778041809712046E-7</c:v>
                </c:pt>
                <c:pt idx="132">
                  <c:v>1.0386919292995453E-7</c:v>
                </c:pt>
                <c:pt idx="133">
                  <c:v>8.4432414566945109E-8</c:v>
                </c:pt>
                <c:pt idx="134">
                  <c:v>6.863279116263648E-8</c:v>
                </c:pt>
                <c:pt idx="135">
                  <c:v>5.5789711159116498E-8</c:v>
                </c:pt>
                <c:pt idx="136">
                  <c:v>4.5349924105131507E-8</c:v>
                </c:pt>
                <c:pt idx="137">
                  <c:v>3.6863707897840671E-8</c:v>
                </c:pt>
                <c:pt idx="138">
                  <c:v>2.9965495787300044E-8</c:v>
                </c:pt>
                <c:pt idx="139">
                  <c:v>2.4358128599881809E-8</c:v>
                </c:pt>
                <c:pt idx="140">
                  <c:v>1.9800053802798623E-8</c:v>
                </c:pt>
                <c:pt idx="141">
                  <c:v>1.6094919974960105E-8</c:v>
                </c:pt>
                <c:pt idx="142">
                  <c:v>1.3083118437935557E-8</c:v>
                </c:pt>
                <c:pt idx="143">
                  <c:v>1.0634907679947621E-8</c:v>
                </c:pt>
                <c:pt idx="144">
                  <c:v>8.6448243888891951E-9</c:v>
                </c:pt>
                <c:pt idx="145">
                  <c:v>7.0271403345054065E-9</c:v>
                </c:pt>
                <c:pt idx="146">
                  <c:v>5.7121693926557375E-9</c:v>
                </c:pt>
                <c:pt idx="147">
                  <c:v>4.6432656267362112E-9</c:v>
                </c:pt>
                <c:pt idx="148">
                  <c:v>3.7743831104955051E-9</c:v>
                </c:pt>
                <c:pt idx="149">
                  <c:v>3.0680923750076988E-9</c:v>
                </c:pt>
                <c:pt idx="150">
                  <c:v>2.4939680328847485E-9</c:v>
                </c:pt>
                <c:pt idx="151">
                  <c:v>2.0272781222755089E-9</c:v>
                </c:pt>
                <c:pt idx="152">
                  <c:v>1.6479187105944571E-9</c:v>
                </c:pt>
                <c:pt idx="153">
                  <c:v>1.3395478631500034E-9</c:v>
                </c:pt>
                <c:pt idx="154">
                  <c:v>1.0888816700251077E-9</c:v>
                </c:pt>
                <c:pt idx="155">
                  <c:v>8.8512200566097808E-10</c:v>
                </c:pt>
                <c:pt idx="156">
                  <c:v>7.194913703375854E-10</c:v>
                </c:pt>
                <c:pt idx="157">
                  <c:v>5.8485477558748174E-10</c:v>
                </c:pt>
                <c:pt idx="158">
                  <c:v>4.7541238523262696E-10</c:v>
                </c:pt>
                <c:pt idx="159">
                  <c:v>3.86449671724072E-10</c:v>
                </c:pt>
                <c:pt idx="160">
                  <c:v>3.1413432509184245E-10</c:v>
                </c:pt>
                <c:pt idx="161">
                  <c:v>2.5535116580771945E-10</c:v>
                </c:pt>
                <c:pt idx="162">
                  <c:v>2.0756794998513642E-10</c:v>
                </c:pt>
                <c:pt idx="163">
                  <c:v>1.6872628611153526E-10</c:v>
                </c:pt>
                <c:pt idx="164">
                  <c:v>1.3715296425583145E-10</c:v>
                </c:pt>
                <c:pt idx="165">
                  <c:v>1.1148787801631359E-10</c:v>
                </c:pt>
                <c:pt idx="166">
                  <c:v>9.0625434251560555E-11</c:v>
                </c:pt>
                <c:pt idx="167">
                  <c:v>7.3666926659761427E-11</c:v>
                </c:pt>
                <c:pt idx="168">
                  <c:v>5.9881821569304319E-11</c:v>
                </c:pt>
                <c:pt idx="169">
                  <c:v>4.8676288221150804E-11</c:v>
                </c:pt>
                <c:pt idx="170">
                  <c:v>3.9567617899628535E-11</c:v>
                </c:pt>
                <c:pt idx="171">
                  <c:v>3.2163429946378125E-11</c:v>
                </c:pt>
                <c:pt idx="172">
                  <c:v>2.614476890015455E-11</c:v>
                </c:pt>
                <c:pt idx="173">
                  <c:v>2.1252364625973994E-11</c:v>
                </c:pt>
                <c:pt idx="174">
                  <c:v>1.7275463551434675E-11</c:v>
                </c:pt>
                <c:pt idx="175">
                  <c:v>1.4042749885449257E-11</c:v>
                </c:pt>
                <c:pt idx="176">
                  <c:v>1.1414965726282609E-11</c:v>
                </c:pt>
                <c:pt idx="177">
                  <c:v>9.2789121500493494E-12</c:v>
                </c:pt>
                <c:pt idx="178">
                  <c:v>7.5425728603013627E-12</c:v>
                </c:pt>
                <c:pt idx="179">
                  <c:v>6.1311503366965229E-12</c:v>
                </c:pt>
                <c:pt idx="180">
                  <c:v>4.9838437291105981E-12</c:v>
                </c:pt>
                <c:pt idx="181">
                  <c:v>4.0512296962493924E-12</c:v>
                </c:pt>
                <c:pt idx="182">
                  <c:v>3.2931333612864962E-12</c:v>
                </c:pt>
                <c:pt idx="183">
                  <c:v>2.6768976701710867E-12</c:v>
                </c:pt>
                <c:pt idx="184">
                  <c:v>2.1759766005248908E-12</c:v>
                </c:pt>
                <c:pt idx="185">
                  <c:v>1.7687916197891837E-12</c:v>
                </c:pt>
                <c:pt idx="186">
                  <c:v>1.4378021314575383E-12</c:v>
                </c:pt>
                <c:pt idx="187">
                  <c:v>1.1687498663467305E-12</c:v>
                </c:pt>
                <c:pt idx="188">
                  <c:v>9.5004466901211642E-13</c:v>
                </c:pt>
                <c:pt idx="189">
                  <c:v>7.7226522039282065E-13</c:v>
                </c:pt>
                <c:pt idx="190">
                  <c:v>6.2775318896164818E-13</c:v>
                </c:pt>
                <c:pt idx="191">
                  <c:v>5.1028332734066115E-13</c:v>
                </c:pt>
                <c:pt idx="192">
                  <c:v>4.1479530290010807E-13</c:v>
                </c:pt>
                <c:pt idx="193">
                  <c:v>3.3717571021702107E-13</c:v>
                </c:pt>
                <c:pt idx="194">
                  <c:v>2.7408087498939405E-13</c:v>
                </c:pt>
                <c:pt idx="195">
                  <c:v>2.2279281620434941E-13</c:v>
                </c:pt>
                <c:pt idx="196">
                  <c:v>1.8110216174034663E-13</c:v>
                </c:pt>
                <c:pt idx="197">
                  <c:v>1.4721297367570306E-13</c:v>
                </c:pt>
                <c:pt idx="198">
                  <c:v>1.1966538339567005E-13</c:v>
                </c:pt>
                <c:pt idx="199">
                  <c:v>9.727270379564464E-14</c:v>
                </c:pt>
                <c:pt idx="200">
                  <c:v>7.9070309518246071E-14</c:v>
                </c:pt>
                <c:pt idx="201">
                  <c:v>6.4274083101935638E-14</c:v>
                </c:pt>
                <c:pt idx="202">
                  <c:v>5.2246636996421908E-14</c:v>
                </c:pt>
                <c:pt idx="203">
                  <c:v>4.246985636662743E-14</c:v>
                </c:pt>
                <c:pt idx="204">
                  <c:v>3.4522579892089303E-14</c:v>
                </c:pt>
                <c:pt idx="205">
                  <c:v>2.8062457101743454E-14</c:v>
                </c:pt>
                <c:pt idx="206">
                  <c:v>2.2811200699622222E-14</c:v>
                </c:pt>
                <c:pt idx="207">
                  <c:v>1.8542598585428825E-14</c:v>
                </c:pt>
                <c:pt idx="208">
                  <c:v>1.5072769155287877E-14</c:v>
                </c:pt>
                <c:pt idx="209">
                  <c:v>1.2252240103343829E-14</c:v>
                </c:pt>
                <c:pt idx="210">
                  <c:v>9.9595094971199849E-15</c:v>
                </c:pt>
                <c:pt idx="211">
                  <c:v>8.0958117525098254E-15</c:v>
                </c:pt>
                <c:pt idx="212">
                  <c:v>6.5808630385893191E-15</c:v>
                </c:pt>
                <c:pt idx="213">
                  <c:v>5.3494028340326688E-15</c:v>
                </c:pt>
                <c:pt idx="214">
                  <c:v>4.3483826533017964E-15</c:v>
                </c:pt>
                <c:pt idx="215">
                  <c:v>3.5346808393717053E-15</c:v>
                </c:pt>
                <c:pt idx="216">
                  <c:v>2.8732449814954977E-15</c:v>
                </c:pt>
                <c:pt idx="217">
                  <c:v>2.3355819376202847E-15</c:v>
                </c:pt>
                <c:pt idx="218">
                  <c:v>1.8985304150775462E-15</c:v>
                </c:pt>
                <c:pt idx="219">
                  <c:v>1.5432632351349005E-15</c:v>
                </c:pt>
                <c:pt idx="220">
                  <c:v>1.2544763012510175E-15</c:v>
                </c:pt>
                <c:pt idx="221">
                  <c:v>1.0197293336433766E-15</c:v>
                </c:pt>
                <c:pt idx="222">
                  <c:v>8.2890997052378274E-16</c:v>
                </c:pt>
                <c:pt idx="223">
                  <c:v>6.7379815071008887E-16</c:v>
                </c:pt>
                <c:pt idx="224">
                  <c:v>5.4771201221461183E-16</c:v>
                </c:pt>
                <c:pt idx="225">
                  <c:v>4.4522005293133155E-16</c:v>
                </c:pt>
                <c:pt idx="226">
                  <c:v>3.6190715396343748E-16</c:v>
                </c:pt>
                <c:pt idx="227">
                  <c:v>2.9418438641198497E-16</c:v>
                </c:pt>
                <c:pt idx="228">
                  <c:v>2.3913440853766448E-16</c:v>
                </c:pt>
                <c:pt idx="229">
                  <c:v>1.9438579335945649E-16</c:v>
                </c:pt>
                <c:pt idx="230">
                  <c:v>1.5801087301091562E-16</c:v>
                </c:pt>
                <c:pt idx="231">
                  <c:v>1.2844269922289096E-16</c:v>
                </c:pt>
                <c:pt idx="232">
                  <c:v>1.0440754278044119E-16</c:v>
                </c:pt>
                <c:pt idx="233">
                  <c:v>8.487002418512629E-17</c:v>
                </c:pt>
                <c:pt idx="234">
                  <c:v>6.8988511877259258E-17</c:v>
                </c:pt>
                <c:pt idx="235">
                  <c:v>5.6078866675671845E-17</c:v>
                </c:pt>
                <c:pt idx="236">
                  <c:v>4.5584970628485377E-17</c:v>
                </c:pt>
                <c:pt idx="237">
                  <c:v>3.7054770725267682E-17</c:v>
                </c:pt>
                <c:pt idx="238">
                  <c:v>3.0120805488556189E-17</c:v>
                </c:pt>
                <c:pt idx="239">
                  <c:v>2.4484375574904667E-17</c:v>
                </c:pt>
                <c:pt idx="240">
                  <c:v>1.9902676491196449E-17</c:v>
                </c:pt>
                <c:pt idx="241">
                  <c:v>1.6178339133109222E-17</c:v>
                </c:pt>
                <c:pt idx="242">
                  <c:v>1.3150927576080942E-17</c:v>
                </c:pt>
                <c:pt idx="243">
                  <c:v>1.069002786308192E-17</c:v>
                </c:pt>
                <c:pt idx="244">
                  <c:v>8.6896300699971577E-18</c:v>
                </c:pt>
                <c:pt idx="245">
                  <c:v>7.0635616408608192E-18</c:v>
                </c:pt>
                <c:pt idx="246">
                  <c:v>5.7417752714824958E-18</c:v>
                </c:pt>
                <c:pt idx="247">
                  <c:v>4.6673314319927365E-18</c:v>
                </c:pt>
                <c:pt idx="248">
                  <c:v>3.7939455422891988E-18</c:v>
                </c:pt>
                <c:pt idx="249">
                  <c:v>3.0839941383186698E-18</c:v>
                </c:pt>
                <c:pt idx="250">
                  <c:v>2.506894139404314E-18</c:v>
                </c:pt>
                <c:pt idx="251">
                  <c:v>2.0377853991661237E-18</c:v>
                </c:pt>
                <c:pt idx="252">
                  <c:v>1.6564597873452159E-18</c:v>
                </c:pt>
                <c:pt idx="253">
                  <c:v>1.3464906698293965E-18</c:v>
                </c:pt>
                <c:pt idx="254">
                  <c:v>1.0945252868730033E-18</c:v>
                </c:pt>
                <c:pt idx="255">
                  <c:v>8.8970954678521306E-19</c:v>
                </c:pt>
                <c:pt idx="256">
                  <c:v>7.2322045651613699E-19</c:v>
                </c:pt>
                <c:pt idx="257">
                  <c:v>5.8788604732110384E-19</c:v>
                </c:pt>
                <c:pt idx="258">
                  <c:v>4.7787642277112452E-19</c:v>
                </c:pt>
                <c:pt idx="259">
                  <c:v>3.8845262016533778E-19</c:v>
                </c:pt>
                <c:pt idx="260">
                  <c:v>3.157624668701985E-19</c:v>
                </c:pt>
                <c:pt idx="261">
                  <c:v>2.5667463754399495E-19</c:v>
                </c:pt>
                <c:pt idx="262">
                  <c:v>2.0864376381193983E-19</c:v>
                </c:pt>
                <c:pt idx="263">
                  <c:v>1.6960078562554104E-19</c:v>
                </c:pt>
                <c:pt idx="264">
                  <c:v>1.3786382089391093E-19</c:v>
                </c:pt>
                <c:pt idx="265">
                  <c:v>1.120657138548424E-19</c:v>
                </c:pt>
                <c:pt idx="266">
                  <c:v>9.1095141135393419E-20</c:v>
                </c:pt>
                <c:pt idx="267">
                  <c:v>7.4048738485938555E-20</c:v>
                </c:pt>
                <c:pt idx="268">
                  <c:v>6.0192185917021543E-20</c:v>
                </c:pt>
                <c:pt idx="269">
                  <c:v>4.8928574875820379E-20</c:v>
                </c:pt>
                <c:pt idx="270">
                  <c:v>3.977269479262704E-20</c:v>
                </c:pt>
                <c:pt idx="271">
                  <c:v>3.2330131320648629E-20</c:v>
                </c:pt>
                <c:pt idx="272">
                  <c:v>2.6280275869166122E-20</c:v>
                </c:pt>
                <c:pt idx="273">
                  <c:v>2.1362514519647759E-20</c:v>
                </c:pt>
                <c:pt idx="274">
                  <c:v>1.7365001374951001E-20</c:v>
                </c:pt>
                <c:pt idx="275">
                  <c:v>1.411553272320595E-20</c:v>
                </c:pt>
                <c:pt idx="276">
                  <c:v>1.1474128896258737E-20</c:v>
                </c:pt>
                <c:pt idx="277">
                  <c:v>9.3270042661243486E-21</c:v>
                </c:pt>
                <c:pt idx="278">
                  <c:v>7.5816656207049238E-21</c:v>
                </c:pt>
                <c:pt idx="279">
                  <c:v>6.1629277680243126E-21</c:v>
                </c:pt>
                <c:pt idx="280">
                  <c:v>5.0096747303336888E-21</c:v>
                </c:pt>
                <c:pt idx="281">
                  <c:v>4.0722270077472228E-21</c:v>
                </c:pt>
                <c:pt idx="282">
                  <c:v>3.3102014991542819E-21</c:v>
                </c:pt>
                <c:pt idx="283">
                  <c:v>2.6907718907018803E-21</c:v>
                </c:pt>
                <c:pt idx="284">
                  <c:v>2.1872545733669604E-21</c:v>
                </c:pt>
                <c:pt idx="285">
                  <c:v>1.7779591741858022E-21</c:v>
                </c:pt>
                <c:pt idx="286">
                  <c:v>1.4452541846582337E-21</c:v>
                </c:pt>
                <c:pt idx="287">
                  <c:v>1.1748074357380347E-21</c:v>
                </c:pt>
                <c:pt idx="288">
                  <c:v>9.5496870081144425E-22</c:v>
                </c:pt>
                <c:pt idx="289">
                  <c:v>7.7626783061394666E-22</c:v>
                </c:pt>
                <c:pt idx="290">
                  <c:v>6.310068008868313E-22</c:v>
                </c:pt>
                <c:pt idx="291">
                  <c:v>5.1292809912079274E-22</c:v>
                </c:pt>
                <c:pt idx="292">
                  <c:v>4.1694516524688758E-22</c:v>
                </c:pt>
                <c:pt idx="293">
                  <c:v>3.3892327427711249E-22</c:v>
                </c:pt>
                <c:pt idx="294">
                  <c:v>2.755014218205431E-22</c:v>
                </c:pt>
                <c:pt idx="295">
                  <c:v>2.2394753971095584E-22</c:v>
                </c:pt>
                <c:pt idx="296">
                  <c:v>1.8204080476673043E-22</c:v>
                </c:pt>
                <c:pt idx="297">
                  <c:v>1.4797597081392572E-22</c:v>
                </c:pt>
                <c:pt idx="298">
                  <c:v>1.2028560281516423E-22</c:v>
                </c:pt>
                <c:pt idx="299">
                  <c:v>9.7776863128684623E-23</c:v>
                </c:pt>
                <c:pt idx="300">
                  <c:v>7.9480126794362063E-23</c:v>
                </c:pt>
                <c:pt idx="301">
                  <c:v>6.460721231089113E-23</c:v>
                </c:pt>
                <c:pt idx="302">
                  <c:v>5.251742858166467E-23</c:v>
                </c:pt>
                <c:pt idx="303">
                  <c:v>4.2689975409530354E-23</c:v>
                </c:pt>
                <c:pt idx="304">
                  <c:v>3.4701508616942642E-23</c:v>
                </c:pt>
                <c:pt idx="305">
                  <c:v>2.8207903348262721E-23</c:v>
                </c:pt>
                <c:pt idx="306">
                  <c:v>2.2929429959031985E-23</c:v>
                </c:pt>
                <c:pt idx="307">
                  <c:v>1.8638703903476549E-23</c:v>
                </c:pt>
                <c:pt idx="308">
                  <c:v>1.5150890528991512E-23</c:v>
                </c:pt>
                <c:pt idx="309">
                  <c:v>1.2315742822582658E-23</c:v>
                </c:pt>
                <c:pt idx="310">
                  <c:v>1.0011129113616029E-23</c:v>
                </c:pt>
                <c:pt idx="311">
                  <c:v>8.13777192113154E-24</c:v>
                </c:pt>
                <c:pt idx="312">
                  <c:v>6.6149713073111082E-24</c:v>
                </c:pt>
                <c:pt idx="313">
                  <c:v>5.3771285089622894E-24</c:v>
                </c:pt>
                <c:pt idx="314">
                  <c:v>4.3709200930227386E-24</c:v>
                </c:pt>
                <c:pt idx="315">
                  <c:v>3.5530009051758542E-24</c:v>
                </c:pt>
                <c:pt idx="316">
                  <c:v>2.8881368598642937E-24</c:v>
                </c:pt>
                <c:pt idx="317">
                  <c:v>2.3476871365710874E-24</c:v>
                </c:pt>
                <c:pt idx="318">
                  <c:v>1.908370398859952E-24</c:v>
                </c:pt>
                <c:pt idx="319">
                  <c:v>1.5512618877164502E-24</c:v>
                </c:pt>
                <c:pt idx="320">
                  <c:v>1.2609781862678127E-24</c:v>
                </c:pt>
                <c:pt idx="321">
                  <c:v>1.0250145374124638E-24</c:v>
                </c:pt>
                <c:pt idx="322">
                  <c:v>8.3320616752028727E-25</c:v>
                </c:pt>
                <c:pt idx="323">
                  <c:v>6.7729041126222313E-25</c:v>
                </c:pt>
                <c:pt idx="324">
                  <c:v>5.5055077490959906E-25</c:v>
                </c:pt>
                <c:pt idx="325">
                  <c:v>4.4752760516523519E-25</c:v>
                </c:pt>
                <c:pt idx="326">
                  <c:v>3.6378289980214267E-25</c:v>
                </c:pt>
                <c:pt idx="327">
                  <c:v>2.957091286907189E-25</c:v>
                </c:pt>
                <c:pt idx="328">
                  <c:v>2.4037382966209757E-25</c:v>
                </c:pt>
                <c:pt idx="329">
                  <c:v>1.9539328475332443E-25</c:v>
                </c:pt>
                <c:pt idx="330">
                  <c:v>1.5882983509628611E-25</c:v>
                </c:pt>
                <c:pt idx="331">
                  <c:v>1.2910841101095839E-25</c:v>
                </c:pt>
                <c:pt idx="332">
                  <c:v>1.0494868161053912E-25</c:v>
                </c:pt>
                <c:pt idx="333">
                  <c:v>8.5309901078834053E-26</c:v>
                </c:pt>
                <c:pt idx="334">
                  <c:v>6.9346075723828876E-26</c:v>
                </c:pt>
                <c:pt idx="335">
                  <c:v>5.6369520506783511E-26</c:v>
                </c:pt>
                <c:pt idx="336">
                  <c:v>4.5821235145578946E-26</c:v>
                </c:pt>
                <c:pt idx="337">
                  <c:v>3.7246823662687971E-26</c:v>
                </c:pt>
                <c:pt idx="338">
                  <c:v>3.0276920047041304E-26</c:v>
                </c:pt>
                <c:pt idx="339">
                  <c:v>2.4611276812127964E-26</c:v>
                </c:pt>
                <c:pt idx="340">
                  <c:v>2.0005831021850543E-26</c:v>
                </c:pt>
                <c:pt idx="341">
                  <c:v>1.6262190618148276E-26</c:v>
                </c:pt>
                <c:pt idx="342">
                  <c:v>1.321908814545847E-26</c:v>
                </c:pt>
                <c:pt idx="343">
                  <c:v>1.0745433718037318E-26</c:v>
                </c:pt>
                <c:pt idx="344">
                  <c:v>8.7346679678811332E-27</c:v>
                </c:pt>
                <c:pt idx="345">
                  <c:v>7.1001717111763169E-27</c:v>
                </c:pt>
                <c:pt idx="346">
                  <c:v>5.7715345922207442E-27</c:v>
                </c:pt>
                <c:pt idx="347">
                  <c:v>4.6915219665415607E-27</c:v>
                </c:pt>
                <c:pt idx="348">
                  <c:v>3.8136093634800414E-27</c:v>
                </c:pt>
                <c:pt idx="349">
                  <c:v>3.0999783185377972E-27</c:v>
                </c:pt>
                <c:pt idx="350">
                  <c:v>2.5198872405313993E-27</c:v>
                </c:pt>
                <c:pt idx="351">
                  <c:v>2.0483471342431998E-27</c:v>
                </c:pt>
                <c:pt idx="352">
                  <c:v>1.6650451317327697E-27</c:v>
                </c:pt>
                <c:pt idx="353">
                  <c:v>1.3534694605029934E-27</c:v>
                </c:pt>
                <c:pt idx="354">
                  <c:v>1.1001981541532597E-27</c:v>
                </c:pt>
                <c:pt idx="355">
                  <c:v>8.9432086480355618E-28</c:v>
                </c:pt>
                <c:pt idx="356">
                  <c:v>7.2696887029276507E-28</c:v>
                </c:pt>
                <c:pt idx="357">
                  <c:v>5.9093302993755407E-28</c:v>
                </c:pt>
                <c:pt idx="358">
                  <c:v>4.8035323126084827E-28</c:v>
                </c:pt>
                <c:pt idx="359">
                  <c:v>3.9046594976611982E-28</c:v>
                </c:pt>
                <c:pt idx="360">
                  <c:v>3.1739904721066612E-28</c:v>
                </c:pt>
                <c:pt idx="361">
                  <c:v>2.5800496875740617E-28</c:v>
                </c:pt>
                <c:pt idx="362">
                  <c:v>2.0972515352047717E-28</c:v>
                </c:pt>
                <c:pt idx="363">
                  <c:v>1.7047981762143917E-28</c:v>
                </c:pt>
                <c:pt idx="364">
                  <c:v>1.385783618625482E-28</c:v>
                </c:pt>
                <c:pt idx="365">
                  <c:v>1.1264654458483128E-28</c:v>
                </c:pt>
                <c:pt idx="366">
                  <c:v>9.1567282484465153E-29</c:v>
                </c:pt>
                <c:pt idx="367">
                  <c:v>7.443252922219581E-29</c:v>
                </c:pt>
                <c:pt idx="368">
                  <c:v>6.0504158866492045E-29</c:v>
                </c:pt>
                <c:pt idx="369">
                  <c:v>4.9182169118741563E-29</c:v>
                </c:pt>
                <c:pt idx="370">
                  <c:v>3.9978834588246875E-29</c:v>
                </c:pt>
                <c:pt idx="371">
                  <c:v>3.2497696699297211E-29</c:v>
                </c:pt>
                <c:pt idx="372">
                  <c:v>2.6416485163626781E-29</c:v>
                </c:pt>
                <c:pt idx="373">
                  <c:v>2.1473235314403219E-29</c:v>
                </c:pt>
                <c:pt idx="374">
                  <c:v>1.7455003268285979E-29</c:v>
                </c:pt>
                <c:pt idx="375">
                  <c:v>1.4188692790578761E-29</c:v>
                </c:pt>
                <c:pt idx="376">
                  <c:v>1.1533598705833444E-29</c:v>
                </c:pt>
                <c:pt idx="377">
                  <c:v>9.3753456411101011E-30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34-4F60-9DB7-59FC7590D782}"/>
            </c:ext>
          </c:extLst>
        </c:ser>
        <c:ser>
          <c:idx val="1"/>
          <c:order val="1"/>
          <c:tx>
            <c:strRef>
              <c:f>合成波のつくり方!$CF$46</c:f>
              <c:strCache>
                <c:ptCount val="1"/>
                <c:pt idx="0">
                  <c:v>y2</c:v>
                </c:pt>
              </c:strCache>
            </c:strRef>
          </c:tx>
          <c:spPr>
            <a:ln w="952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合成波のつくり方!$CD$47:$CD$424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合成波のつくり方!$CF$47:$CF$424</c:f>
              <c:numCache>
                <c:formatCode>#,##0.000;[Red]\-#,##0.000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1E-3</c:v>
                </c:pt>
                <c:pt idx="39">
                  <c:v>1.2146000000000001E-3</c:v>
                </c:pt>
                <c:pt idx="40">
                  <c:v>1.4752494935537832E-3</c:v>
                </c:pt>
                <c:pt idx="41">
                  <c:v>1.7918281727350202E-3</c:v>
                </c:pt>
                <c:pt idx="42">
                  <c:v>2.1763345407906404E-3</c:v>
                </c:pt>
                <c:pt idx="43">
                  <c:v>2.6433399214830437E-3</c:v>
                </c:pt>
                <c:pt idx="44">
                  <c:v>3.2105395644468622E-3</c:v>
                </c:pt>
                <c:pt idx="45">
                  <c:v>3.899421522895229E-3</c:v>
                </c:pt>
                <c:pt idx="46">
                  <c:v>4.7360783406282907E-3</c:v>
                </c:pt>
                <c:pt idx="47">
                  <c:v>5.7521918453375996E-3</c:v>
                </c:pt>
                <c:pt idx="48">
                  <c:v>6.9862276804446817E-3</c:v>
                </c:pt>
                <c:pt idx="49">
                  <c:v>8.4848838235196938E-3</c:v>
                </c:pt>
                <c:pt idx="50">
                  <c:v>1.0304846473151108E-2</c:v>
                </c:pt>
                <c:pt idx="51">
                  <c:v>1.2514917608797143E-2</c:v>
                </c:pt>
                <c:pt idx="52">
                  <c:v>1.5198591542750762E-2</c:v>
                </c:pt>
                <c:pt idx="53">
                  <c:v>1.8457173220171968E-2</c:v>
                </c:pt>
                <c:pt idx="54">
                  <c:v>2.241354922788049E-2</c:v>
                </c:pt>
                <c:pt idx="55">
                  <c:v>2.7216743784059867E-2</c:v>
                </c:pt>
                <c:pt idx="56">
                  <c:v>3.3047416692408384E-2</c:v>
                </c:pt>
                <c:pt idx="57">
                  <c:v>4.0124488539541883E-2</c:v>
                </c:pt>
                <c:pt idx="58">
                  <c:v>4.871311026723342E-2</c:v>
                </c:pt>
                <c:pt idx="59">
                  <c:v>5.9134229268247268E-2</c:v>
                </c:pt>
                <c:pt idx="60">
                  <c:v>7.1776041339149846E-2</c:v>
                </c:pt>
                <c:pt idx="61">
                  <c:v>8.7107655221790772E-2</c:v>
                </c:pt>
                <c:pt idx="62">
                  <c:v>0.10569533064960457</c:v>
                </c:pt>
                <c:pt idx="63">
                  <c:v>0.12822167613979929</c:v>
                </c:pt>
                <c:pt idx="64">
                  <c:v>0.15550820032163659</c:v>
                </c:pt>
                <c:pt idx="65">
                  <c:v>0.18854158672125318</c:v>
                </c:pt>
                <c:pt idx="66">
                  <c:v>0.22850398630261992</c:v>
                </c:pt>
                <c:pt idx="67">
                  <c:v>0.27680746511946852</c:v>
                </c:pt>
                <c:pt idx="68">
                  <c:v>0.33513246419806447</c:v>
                </c:pt>
                <c:pt idx="69">
                  <c:v>0.4054696672935072</c:v>
                </c:pt>
                <c:pt idx="70">
                  <c:v>0.49016395199301865</c:v>
                </c:pt>
                <c:pt idx="71">
                  <c:v>0.59195802158684185</c:v>
                </c:pt>
                <c:pt idx="72">
                  <c:v>0.71403175961991194</c:v>
                </c:pt>
                <c:pt idx="73">
                  <c:v>0.86003118527296241</c:v>
                </c:pt>
                <c:pt idx="74">
                  <c:v>1.0340779974642849</c:v>
                </c:pt>
                <c:pt idx="75">
                  <c:v>1.2407470218823347</c:v>
                </c:pt>
                <c:pt idx="76">
                  <c:v>1.4849945097490038</c:v>
                </c:pt>
                <c:pt idx="77">
                  <c:v>1.7720155607487373</c:v>
                </c:pt>
                <c:pt idx="78">
                  <c:v>2.1070048266021053</c:v>
                </c:pt>
                <c:pt idx="79">
                  <c:v>2.4947927053010646</c:v>
                </c:pt>
                <c:pt idx="80">
                  <c:v>2.9393320302356187</c:v>
                </c:pt>
                <c:pt idx="81">
                  <c:v>3.4430213655099369</c:v>
                </c:pt>
                <c:pt idx="82">
                  <c:v>4.0058745726620089</c:v>
                </c:pt>
                <c:pt idx="83">
                  <c:v>4.6245856901937952</c:v>
                </c:pt>
                <c:pt idx="84">
                  <c:v>5.2915934345204665</c:v>
                </c:pt>
                <c:pt idx="85">
                  <c:v>5.9943139031299326</c:v>
                </c:pt>
                <c:pt idx="86">
                  <c:v>6.7147660058227574</c:v>
                </c:pt>
                <c:pt idx="87">
                  <c:v>7.4298335510195868</c:v>
                </c:pt>
                <c:pt idx="88">
                  <c:v>8.1123582491556832</c:v>
                </c:pt>
                <c:pt idx="89">
                  <c:v>8.733118229689687</c:v>
                </c:pt>
                <c:pt idx="90">
                  <c:v>9.263528872802393</c:v>
                </c:pt>
                <c:pt idx="91">
                  <c:v>9.6786649594033971</c:v>
                </c:pt>
                <c:pt idx="92">
                  <c:v>9.9600384360590724</c:v>
                </c:pt>
                <c:pt idx="93">
                  <c:v>10.097560714035549</c:v>
                </c:pt>
                <c:pt idx="94">
                  <c:v>10.090298774858406</c:v>
                </c:pt>
                <c:pt idx="95">
                  <c:v>9.9459408394864468</c:v>
                </c:pt>
                <c:pt idx="96">
                  <c:v>9.6792007769366517</c:v>
                </c:pt>
                <c:pt idx="97">
                  <c:v>9.309596601676855</c:v>
                </c:pt>
                <c:pt idx="98">
                  <c:v>8.859085272126606</c:v>
                </c:pt>
                <c:pt idx="99">
                  <c:v>8.3499463347779894</c:v>
                </c:pt>
                <c:pt idx="100">
                  <c:v>7.8031481131806988</c:v>
                </c:pt>
                <c:pt idx="101">
                  <c:v>7.2372709270389661</c:v>
                </c:pt>
                <c:pt idx="102">
                  <c:v>6.6679447884862135</c:v>
                </c:pt>
                <c:pt idx="103">
                  <c:v>6.1076959479299191</c:v>
                </c:pt>
                <c:pt idx="104">
                  <c:v>5.5660787176896767</c:v>
                </c:pt>
                <c:pt idx="105">
                  <c:v>5.0499796402504975</c:v>
                </c:pt>
                <c:pt idx="106">
                  <c:v>4.5640048746367734</c:v>
                </c:pt>
                <c:pt idx="107">
                  <c:v>4.1108880127768845</c:v>
                </c:pt>
                <c:pt idx="108">
                  <c:v>3.6918786911991481</c:v>
                </c:pt>
                <c:pt idx="109">
                  <c:v>3.3070902002198315</c:v>
                </c:pt>
                <c:pt idx="110">
                  <c:v>2.9557967581998534</c:v>
                </c:pt>
                <c:pt idx="111">
                  <c:v>2.6366790958032591</c:v>
                </c:pt>
                <c:pt idx="112">
                  <c:v>2.3480216178049385</c:v>
                </c:pt>
                <c:pt idx="113">
                  <c:v>2.087866721147809</c:v>
                </c:pt>
                <c:pt idx="114">
                  <c:v>1.8541326762869768</c:v>
                </c:pt>
                <c:pt idx="115">
                  <c:v>1.6447014256362613</c:v>
                </c:pt>
                <c:pt idx="116">
                  <c:v>1.4574821262069702</c:v>
                </c:pt>
                <c:pt idx="117">
                  <c:v>1.2904555246041245</c:v>
                </c:pt>
                <c:pt idx="118">
                  <c:v>1.141703459007823</c:v>
                </c:pt>
                <c:pt idx="119">
                  <c:v>1.0094270227759696</c:v>
                </c:pt>
                <c:pt idx="120">
                  <c:v>0.89195624169166932</c:v>
                </c:pt>
                <c:pt idx="121">
                  <c:v>0.78775352850532254</c:v>
                </c:pt>
                <c:pt idx="122">
                  <c:v>0.69541268566024816</c:v>
                </c:pt>
                <c:pt idx="123">
                  <c:v>0.6136548231351584</c:v>
                </c:pt>
                <c:pt idx="124">
                  <c:v>0.54132223267723178</c:v>
                </c:pt>
                <c:pt idx="125">
                  <c:v>0.47737100074039218</c:v>
                </c:pt>
                <c:pt idx="126">
                  <c:v>0.42086293894141141</c:v>
                </c:pt>
                <c:pt idx="127">
                  <c:v>0.37095725262253154</c:v>
                </c:pt>
                <c:pt idx="128">
                  <c:v>0.32690224633036635</c:v>
                </c:pt>
                <c:pt idx="129">
                  <c:v>0.28802727223833674</c:v>
                </c:pt>
                <c:pt idx="130">
                  <c:v>0.25373505760099269</c:v>
                </c:pt>
                <c:pt idx="131">
                  <c:v>0.22349449522916728</c:v>
                </c:pt>
                <c:pt idx="132">
                  <c:v>0.19683394269453983</c:v>
                </c:pt>
                <c:pt idx="133">
                  <c:v>0.17333504831262342</c:v>
                </c:pt>
                <c:pt idx="134">
                  <c:v>0.15262710239154087</c:v>
                </c:pt>
                <c:pt idx="135">
                  <c:v>0.13438189879460402</c:v>
                </c:pt>
                <c:pt idx="136">
                  <c:v>0.11830908301093226</c:v>
                </c:pt>
                <c:pt idx="137">
                  <c:v>0.104151957472326</c:v>
                </c:pt>
                <c:pt idx="138">
                  <c:v>9.1683711883938646E-2</c:v>
                </c:pt>
                <c:pt idx="139">
                  <c:v>8.0704045154581044E-2</c:v>
                </c:pt>
                <c:pt idx="140">
                  <c:v>7.1036145591844735E-2</c:v>
                </c:pt>
                <c:pt idx="141">
                  <c:v>6.2523996970476531E-2</c:v>
                </c:pt>
                <c:pt idx="142">
                  <c:v>5.502997959333078E-2</c:v>
                </c:pt>
                <c:pt idx="143">
                  <c:v>4.8432737324040735E-2</c:v>
                </c:pt>
                <c:pt idx="144">
                  <c:v>4.2625283619795763E-2</c:v>
                </c:pt>
                <c:pt idx="145">
                  <c:v>3.7513321716804583E-2</c:v>
                </c:pt>
                <c:pt idx="146">
                  <c:v>3.3013756239675118E-2</c:v>
                </c:pt>
                <c:pt idx="147">
                  <c:v>2.9053375564048068E-2</c:v>
                </c:pt>
                <c:pt idx="148">
                  <c:v>2.5567686223339981E-2</c:v>
                </c:pt>
                <c:pt idx="149">
                  <c:v>2.2499882493301183E-2</c:v>
                </c:pt>
                <c:pt idx="150">
                  <c:v>1.9799936000349364E-2</c:v>
                </c:pt>
                <c:pt idx="151">
                  <c:v>1.7423791776649957E-2</c:v>
                </c:pt>
                <c:pt idx="152">
                  <c:v>1.5332658627132841E-2</c:v>
                </c:pt>
                <c:pt idx="153">
                  <c:v>1.3492382984992328E-2</c:v>
                </c:pt>
                <c:pt idx="154">
                  <c:v>1.1872896618919262E-2</c:v>
                </c:pt>
                <c:pt idx="155">
                  <c:v>1.0447729624952298E-2</c:v>
                </c:pt>
                <c:pt idx="156">
                  <c:v>9.1935810967461555E-3</c:v>
                </c:pt>
                <c:pt idx="157">
                  <c:v>8.0899407288578928E-3</c:v>
                </c:pt>
                <c:pt idx="158">
                  <c:v>7.1187553769295987E-3</c:v>
                </c:pt>
                <c:pt idx="159">
                  <c:v>6.2641352847221075E-3</c:v>
                </c:pt>
                <c:pt idx="160">
                  <c:v>5.512095298753926E-3</c:v>
                </c:pt>
                <c:pt idx="161">
                  <c:v>4.8503269342605859E-3</c:v>
                </c:pt>
                <c:pt idx="162">
                  <c:v>4.267997638217471E-3</c:v>
                </c:pt>
                <c:pt idx="163">
                  <c:v>3.7555740226193125E-3</c:v>
                </c:pt>
                <c:pt idx="164">
                  <c:v>3.3046662198909886E-3</c:v>
                </c:pt>
                <c:pt idx="165">
                  <c:v>2.9078908474960891E-3</c:v>
                </c:pt>
                <c:pt idx="166">
                  <c:v>2.5587503652872877E-3</c:v>
                </c:pt>
                <c:pt idx="167">
                  <c:v>2.2515268712084415E-3</c:v>
                </c:pt>
                <c:pt idx="168">
                  <c:v>1.9811886124765162E-3</c:v>
                </c:pt>
                <c:pt idx="169">
                  <c:v>1.7433076938023764E-3</c:v>
                </c:pt>
                <c:pt idx="170">
                  <c:v>1.5339876446449476E-3</c:v>
                </c:pt>
                <c:pt idx="171">
                  <c:v>1.3497996666899986E-3</c:v>
                </c:pt>
                <c:pt idx="172">
                  <c:v>1.1877265231566899E-3</c:v>
                </c:pt>
                <c:pt idx="173">
                  <c:v>1.0451131553429961E-3</c:v>
                </c:pt>
                <c:pt idx="174">
                  <c:v>9.1962322096107621E-4</c:v>
                </c:pt>
                <c:pt idx="175">
                  <c:v>8.092008450021217E-4</c:v>
                </c:pt>
                <c:pt idx="176">
                  <c:v>7.1203695862766508E-4</c:v>
                </c:pt>
                <c:pt idx="177">
                  <c:v>6.2653967625652014E-4</c:v>
                </c:pt>
                <c:pt idx="178">
                  <c:v>5.5130822679366406E-4</c:v>
                </c:pt>
                <c:pt idx="179">
                  <c:v>4.8511001288144631E-4</c:v>
                </c:pt>
                <c:pt idx="180">
                  <c:v>4.268604230738232E-4</c:v>
                </c:pt>
                <c:pt idx="181">
                  <c:v>3.7560506676139789E-4</c:v>
                </c:pt>
                <c:pt idx="182">
                  <c:v>3.3050414123307343E-4</c:v>
                </c:pt>
                <c:pt idx="183">
                  <c:v>2.9081867508801108E-4</c:v>
                </c:pt>
                <c:pt idx="184">
                  <c:v>2.5589842287282834E-4</c:v>
                </c:pt>
                <c:pt idx="185">
                  <c:v>2.2517121281041445E-4</c:v>
                </c:pt>
                <c:pt idx="186">
                  <c:v>1.9813357324635801E-4</c:v>
                </c:pt>
                <c:pt idx="187">
                  <c:v>1.7434248435275871E-4</c:v>
                </c:pt>
                <c:pt idx="188">
                  <c:v>1.5340812003723938E-4</c:v>
                </c:pt>
                <c:pt idx="189">
                  <c:v>1.3498746120692095E-4</c:v>
                </c:pt>
                <c:pt idx="190">
                  <c:v>1.1877867579690473E-4</c:v>
                </c:pt>
                <c:pt idx="191">
                  <c:v>1.0451617352288588E-4</c:v>
                </c:pt>
                <c:pt idx="192">
                  <c:v>9.1966254362614813E-5</c:v>
                </c:pt>
                <c:pt idx="193">
                  <c:v>8.0923279491295963E-5</c:v>
                </c:pt>
                <c:pt idx="194">
                  <c:v>7.1206301950385494E-5</c:v>
                </c:pt>
                <c:pt idx="195">
                  <c:v>6.2656101857363369E-5</c:v>
                </c:pt>
                <c:pt idx="196">
                  <c:v>5.5132577588931307E-5</c:v>
                </c:pt>
                <c:pt idx="197">
                  <c:v>4.8512450200023642E-5</c:v>
                </c:pt>
                <c:pt idx="198">
                  <c:v>4.268724347134214E-5</c:v>
                </c:pt>
                <c:pt idx="199">
                  <c:v>3.7561506492748623E-5</c:v>
                </c:pt>
                <c:pt idx="200">
                  <c:v>3.3051249662627661E-5</c:v>
                </c:pt>
                <c:pt idx="201">
                  <c:v>2.9082568479270436E-5</c:v>
                </c:pt>
                <c:pt idx="202">
                  <c:v>2.5590432576642577E-5</c:v>
                </c:pt>
                <c:pt idx="203">
                  <c:v>2.2517620163936438E-5</c:v>
                </c:pt>
                <c:pt idx="204">
                  <c:v>1.9813780410385659E-5</c:v>
                </c:pt>
                <c:pt idx="205">
                  <c:v>1.7434608412936876E-5</c:v>
                </c:pt>
                <c:pt idx="206">
                  <c:v>1.5341119228850738E-5</c:v>
                </c:pt>
                <c:pt idx="207">
                  <c:v>1.3499009078345874E-5</c:v>
                </c:pt>
                <c:pt idx="208">
                  <c:v>1.1878093250584433E-5</c:v>
                </c:pt>
                <c:pt idx="209">
                  <c:v>1.045181150301685E-5</c:v>
                </c:pt>
                <c:pt idx="210">
                  <c:v>9.1967928499396589E-6</c:v>
                </c:pt>
                <c:pt idx="211">
                  <c:v>8.0924726091865388E-6</c:v>
                </c:pt>
                <c:pt idx="212">
                  <c:v>7.1207554321084827E-6</c:v>
                </c:pt>
                <c:pt idx="213">
                  <c:v>6.2657187954299367E-6</c:v>
                </c:pt>
                <c:pt idx="214">
                  <c:v>5.5133520965363289E-6</c:v>
                </c:pt>
                <c:pt idx="215">
                  <c:v>4.8513270771154729E-6</c:v>
                </c:pt>
                <c:pt idx="216">
                  <c:v>4.2687958133978248E-6</c:v>
                </c:pt>
                <c:pt idx="217">
                  <c:v>3.7562129629283578E-6</c:v>
                </c:pt>
                <c:pt idx="218">
                  <c:v>3.3051793552559627E-6</c:v>
                </c:pt>
                <c:pt idx="219">
                  <c:v>2.9083043636565585E-6</c:v>
                </c:pt>
                <c:pt idx="220">
                  <c:v>2.5590848027434564E-6</c:v>
                </c:pt>
                <c:pt idx="221">
                  <c:v>2.2517983676049809E-6</c:v>
                </c:pt>
                <c:pt idx="222">
                  <c:v>1.9814098683815841E-6</c:v>
                </c:pt>
                <c:pt idx="223">
                  <c:v>1.7434887238567096E-6</c:v>
                </c:pt>
                <c:pt idx="224">
                  <c:v>1.534136362122683E-6</c:v>
                </c:pt>
                <c:pt idx="225">
                  <c:v>1.349922338717796E-6</c:v>
                </c:pt>
                <c:pt idx="226">
                  <c:v>1.1878281254733037E-6</c:v>
                </c:pt>
                <c:pt idx="227">
                  <c:v>1.0451976489998247E-6</c:v>
                </c:pt>
                <c:pt idx="228">
                  <c:v>9.1969376834104967E-7</c:v>
                </c:pt>
                <c:pt idx="229">
                  <c:v>8.0925997864096424E-7</c:v>
                </c:pt>
                <c:pt idx="230">
                  <c:v>7.1208671330352378E-7</c:v>
                </c:pt>
                <c:pt idx="231">
                  <c:v>6.2658169247407019E-7</c:v>
                </c:pt>
                <c:pt idx="232">
                  <c:v>5.5134383197436782E-7</c:v>
                </c:pt>
                <c:pt idx="233">
                  <c:v>4.8514028516438722E-7</c:v>
                </c:pt>
                <c:pt idx="234">
                  <c:v>4.2688624153983596E-7</c:v>
                </c:pt>
                <c:pt idx="235">
                  <c:v>3.7562715104609508E-7</c:v>
                </c:pt>
                <c:pt idx="236">
                  <c:v>3.3052308283684148E-7</c:v>
                </c:pt>
                <c:pt idx="237">
                  <c:v>2.9083496218051677E-7</c:v>
                </c:pt>
                <c:pt idx="238">
                  <c:v>2.5591245999302706E-7</c:v>
                </c:pt>
                <c:pt idx="239">
                  <c:v>2.251833365549107E-7</c:v>
                </c:pt>
                <c:pt idx="240">
                  <c:v>1.9814406479940955E-7</c:v>
                </c:pt>
                <c:pt idx="241">
                  <c:v>1.7435157952487729E-7</c:v>
                </c:pt>
                <c:pt idx="242">
                  <c:v>1.5341601733431012E-7</c:v>
                </c:pt>
                <c:pt idx="243">
                  <c:v>1.3499432833880748E-7</c:v>
                </c:pt>
                <c:pt idx="244">
                  <c:v>1.187846549464655E-7</c:v>
                </c:pt>
                <c:pt idx="245">
                  <c:v>1.0452138562764625E-7</c:v>
                </c:pt>
                <c:pt idx="246">
                  <c:v>9.1970802607710438E-8</c:v>
                </c:pt>
                <c:pt idx="247">
                  <c:v>8.0927252170381731E-8</c:v>
                </c:pt>
                <c:pt idx="248">
                  <c:v>7.1209774818396763E-8</c:v>
                </c:pt>
                <c:pt idx="249">
                  <c:v>6.2659140073306371E-8</c:v>
                </c:pt>
                <c:pt idx="250">
                  <c:v>5.513523732670251E-8</c:v>
                </c:pt>
                <c:pt idx="251">
                  <c:v>4.8514779989397203E-8</c:v>
                </c:pt>
                <c:pt idx="252">
                  <c:v>4.2689285318774293E-8</c:v>
                </c:pt>
                <c:pt idx="253">
                  <c:v>3.7563296821792747E-8</c:v>
                </c:pt>
                <c:pt idx="254">
                  <c:v>3.3052820105960725E-8</c:v>
                </c:pt>
                <c:pt idx="255">
                  <c:v>2.9083946548154907E-8</c:v>
                </c:pt>
                <c:pt idx="256">
                  <c:v>2.5591642228739778E-8</c:v>
                </c:pt>
                <c:pt idx="257">
                  <c:v>2.2518682286476458E-8</c:v>
                </c:pt>
                <c:pt idx="258">
                  <c:v>1.9814713232573655E-8</c:v>
                </c:pt>
                <c:pt idx="259">
                  <c:v>1.7435427858970068E-8</c:v>
                </c:pt>
                <c:pt idx="260">
                  <c:v>1.5341839220905145E-8</c:v>
                </c:pt>
                <c:pt idx="261">
                  <c:v>1.3499641797265116E-8</c:v>
                </c:pt>
                <c:pt idx="262">
                  <c:v>1.1878649360685101E-8</c:v>
                </c:pt>
                <c:pt idx="263">
                  <c:v>1.0452300346353267E-8</c:v>
                </c:pt>
                <c:pt idx="264">
                  <c:v>9.1972226144958648E-9</c:v>
                </c:pt>
                <c:pt idx="265">
                  <c:v>8.0928504747461068E-9</c:v>
                </c:pt>
                <c:pt idx="266">
                  <c:v>7.1210876969625228E-9</c:v>
                </c:pt>
                <c:pt idx="267">
                  <c:v>6.2660109865957779E-9</c:v>
                </c:pt>
                <c:pt idx="268">
                  <c:v>5.5136090657545995E-9</c:v>
                </c:pt>
                <c:pt idx="269">
                  <c:v>4.8515530845560384E-9</c:v>
                </c:pt>
                <c:pt idx="270">
                  <c:v>4.2689946007229567E-9</c:v>
                </c:pt>
                <c:pt idx="271">
                  <c:v>3.7563878171246324E-9</c:v>
                </c:pt>
                <c:pt idx="272">
                  <c:v>3.3053331644467573E-9</c:v>
                </c:pt>
                <c:pt idx="273">
                  <c:v>2.9084396659381518E-9</c:v>
                </c:pt>
                <c:pt idx="274">
                  <c:v>2.5592038289444269E-9</c:v>
                </c:pt>
                <c:pt idx="275">
                  <c:v>2.2519030787465671E-9</c:v>
                </c:pt>
                <c:pt idx="276">
                  <c:v>1.9815019885124664E-9</c:v>
                </c:pt>
                <c:pt idx="277">
                  <c:v>1.7435697688464034E-9</c:v>
                </c:pt>
                <c:pt idx="278">
                  <c:v>1.5342076649211052E-9</c:v>
                </c:pt>
                <c:pt idx="279">
                  <c:v>1.3499850715225797E-9</c:v>
                </c:pt>
                <c:pt idx="280">
                  <c:v>1.1878833191895267E-9</c:v>
                </c:pt>
                <c:pt idx="281">
                  <c:v>1.0452462103276084E-9</c:v>
                </c:pt>
                <c:pt idx="282">
                  <c:v>9.1973649478387484E-10</c:v>
                </c:pt>
                <c:pt idx="283">
                  <c:v>8.0929757169057397E-10</c:v>
                </c:pt>
                <c:pt idx="284">
                  <c:v>7.1211979002516409E-10</c:v>
                </c:pt>
                <c:pt idx="285">
                  <c:v>6.2661079568786654E-10</c:v>
                </c:pt>
                <c:pt idx="286">
                  <c:v>5.5136943920428556E-10</c:v>
                </c:pt>
                <c:pt idx="287">
                  <c:v>4.851628165049894E-10</c:v>
                </c:pt>
                <c:pt idx="288">
                  <c:v>4.2690606657251023E-10</c:v>
                </c:pt>
                <c:pt idx="289">
                  <c:v>3.7564459492022148E-10</c:v>
                </c:pt>
                <c:pt idx="290">
                  <c:v>3.3053843161720739E-10</c:v>
                </c:pt>
                <c:pt idx="291">
                  <c:v>2.9084846754988512E-10</c:v>
                </c:pt>
                <c:pt idx="292">
                  <c:v>2.5592434338790972E-10</c:v>
                </c:pt>
                <c:pt idx="293">
                  <c:v>2.2519379280308517E-10</c:v>
                </c:pt>
                <c:pt idx="294">
                  <c:v>1.9815326531938038E-10</c:v>
                </c:pt>
                <c:pt idx="295">
                  <c:v>1.7435967514016943E-10</c:v>
                </c:pt>
                <c:pt idx="296">
                  <c:v>1.5342314074906721E-10</c:v>
                </c:pt>
                <c:pt idx="297">
                  <c:v>1.3500059631553671E-10</c:v>
                </c:pt>
                <c:pt idx="298">
                  <c:v>1.1879017022182804E-10</c:v>
                </c:pt>
                <c:pt idx="299">
                  <c:v>1.0452623859785116E-10</c:v>
                </c:pt>
                <c:pt idx="300">
                  <c:v>9.1975072811257373E-11</c:v>
                </c:pt>
                <c:pt idx="301">
                  <c:v>8.0931009592548214E-11</c:v>
                </c:pt>
                <c:pt idx="302">
                  <c:v>7.1213081038922241E-11</c:v>
                </c:pt>
                <c:pt idx="303">
                  <c:v>6.2662049276138719E-11</c:v>
                </c:pt>
                <c:pt idx="304">
                  <c:v>5.5137797188398816E-11</c:v>
                </c:pt>
                <c:pt idx="305">
                  <c:v>4.851703246077189E-11</c:v>
                </c:pt>
                <c:pt idx="306">
                  <c:v>4.2691267312630338E-11</c:v>
                </c:pt>
                <c:pt idx="307">
                  <c:v>3.7565040818026604E-11</c:v>
                </c:pt>
                <c:pt idx="308">
                  <c:v>3.305435468397277E-11</c:v>
                </c:pt>
                <c:pt idx="309">
                  <c:v>2.9085296855302335E-11</c:v>
                </c:pt>
                <c:pt idx="310">
                  <c:v>2.5592830392517959E-11</c:v>
                </c:pt>
                <c:pt idx="311">
                  <c:v>2.2519727777190444E-11</c:v>
                </c:pt>
                <c:pt idx="312">
                  <c:v>1.9815633182448554E-11</c:v>
                </c:pt>
                <c:pt idx="313">
                  <c:v>1.7436237342933817E-11</c:v>
                </c:pt>
                <c:pt idx="314">
                  <c:v>1.5342551503648181E-11</c:v>
                </c:pt>
                <c:pt idx="315">
                  <c:v>1.3500268550628011E-11</c:v>
                </c:pt>
                <c:pt idx="316">
                  <c:v>1.1879200854938432E-11</c:v>
                </c:pt>
                <c:pt idx="317">
                  <c:v>1.0452785618505687E-11</c:v>
                </c:pt>
                <c:pt idx="318">
                  <c:v>9.1976496163895336E-12</c:v>
                </c:pt>
                <c:pt idx="319">
                  <c:v>8.093226203367206E-12</c:v>
                </c:pt>
                <c:pt idx="320">
                  <c:v>7.1214183091028544E-12</c:v>
                </c:pt>
                <c:pt idx="321">
                  <c:v>6.2663018997449052E-12</c:v>
                </c:pt>
                <c:pt idx="322">
                  <c:v>5.5138650468762047E-12</c:v>
                </c:pt>
                <c:pt idx="323">
                  <c:v>4.8517783282035457E-12</c:v>
                </c:pt>
                <c:pt idx="324">
                  <c:v>4.2691927977746962E-12</c:v>
                </c:pt>
                <c:pt idx="325">
                  <c:v>3.7565622152650555E-12</c:v>
                </c:pt>
                <c:pt idx="326">
                  <c:v>3.3054866213849101E-12</c:v>
                </c:pt>
                <c:pt idx="327">
                  <c:v>2.9085746962355777E-12</c:v>
                </c:pt>
                <c:pt idx="328">
                  <c:v>2.5593226452199155E-12</c:v>
                </c:pt>
                <c:pt idx="329">
                  <c:v>2.2520076279330092E-12</c:v>
                </c:pt>
                <c:pt idx="330">
                  <c:v>1.9815939837599765E-12</c:v>
                </c:pt>
                <c:pt idx="331">
                  <c:v>1.7436507175945223E-12</c:v>
                </c:pt>
                <c:pt idx="332">
                  <c:v>1.5342788936001094E-12</c:v>
                </c:pt>
                <c:pt idx="333">
                  <c:v>1.3500477472886793E-12</c:v>
                </c:pt>
                <c:pt idx="334">
                  <c:v>1.1879384690501266E-12</c:v>
                </c:pt>
                <c:pt idx="335">
                  <c:v>1.0452947379700363E-12</c:v>
                </c:pt>
                <c:pt idx="336">
                  <c:v>9.1977919538334333E-13</c:v>
                </c:pt>
                <c:pt idx="337">
                  <c:v>8.0933514494003016E-13</c:v>
                </c:pt>
                <c:pt idx="338">
                  <c:v>7.1215285160054125E-13</c:v>
                </c:pt>
                <c:pt idx="339">
                  <c:v>6.2663988733661353E-13</c:v>
                </c:pt>
                <c:pt idx="340">
                  <c:v>5.5139503762248949E-13</c:v>
                </c:pt>
                <c:pt idx="341">
                  <c:v>4.8518534114855435E-13</c:v>
                </c:pt>
                <c:pt idx="342">
                  <c:v>4.2692588653038986E-13</c:v>
                </c:pt>
                <c:pt idx="343">
                  <c:v>3.7566203496233216E-13</c:v>
                </c:pt>
                <c:pt idx="344">
                  <c:v>3.3055377751612388E-13</c:v>
                </c:pt>
                <c:pt idx="345">
                  <c:v>2.9086197076352221E-13</c:v>
                </c:pt>
                <c:pt idx="346">
                  <c:v>2.5593622517992053E-13</c:v>
                </c:pt>
                <c:pt idx="347">
                  <c:v>2.2520424786849422E-13</c:v>
                </c:pt>
                <c:pt idx="348">
                  <c:v>1.9816246497486115E-13</c:v>
                </c:pt>
                <c:pt idx="349">
                  <c:v>1.7436777013124298E-13</c:v>
                </c:pt>
                <c:pt idx="350">
                  <c:v>1.5343026372022094E-13</c:v>
                </c:pt>
                <c:pt idx="351">
                  <c:v>1.3500686398373872E-13</c:v>
                </c:pt>
                <c:pt idx="352">
                  <c:v>1.1879568528905269E-13</c:v>
                </c:pt>
                <c:pt idx="353">
                  <c:v>1.045310914339545E-13</c:v>
                </c:pt>
                <c:pt idx="354">
                  <c:v>9.197934293477813E-14</c:v>
                </c:pt>
                <c:pt idx="355">
                  <c:v>8.0934766973698881E-14</c:v>
                </c:pt>
                <c:pt idx="356">
                  <c:v>7.1216387246121168E-14</c:v>
                </c:pt>
                <c:pt idx="357">
                  <c:v>6.2664958484870274E-14</c:v>
                </c:pt>
                <c:pt idx="358">
                  <c:v>5.5140357068932822E-14</c:v>
                </c:pt>
                <c:pt idx="359">
                  <c:v>4.8519284959288587E-14</c:v>
                </c:pt>
                <c:pt idx="360">
                  <c:v>4.2693249338550374E-14</c:v>
                </c:pt>
                <c:pt idx="361">
                  <c:v>3.7566784848808651E-14</c:v>
                </c:pt>
                <c:pt idx="362">
                  <c:v>3.3055889297289024E-14</c:v>
                </c:pt>
                <c:pt idx="363">
                  <c:v>2.9086647197312108E-14</c:v>
                </c:pt>
                <c:pt idx="364">
                  <c:v>2.5594018589912479E-14</c:v>
                </c:pt>
                <c:pt idx="365">
                  <c:v>2.2520773299760689E-14</c:v>
                </c:pt>
                <c:pt idx="366">
                  <c:v>1.9816553162117098E-14</c:v>
                </c:pt>
                <c:pt idx="367">
                  <c:v>1.7437046854478394E-14</c:v>
                </c:pt>
                <c:pt idx="368">
                  <c:v>1.5343263811716875E-14</c:v>
                </c:pt>
                <c:pt idx="369">
                  <c:v>1.3500895327093667E-14</c:v>
                </c:pt>
                <c:pt idx="370">
                  <c:v>1.1879752370153867E-14</c:v>
                </c:pt>
                <c:pt idx="371">
                  <c:v>1.0453270909593601E-14</c:v>
                </c:pt>
                <c:pt idx="372">
                  <c:v>9.1980766353247263E-15</c:v>
                </c:pt>
                <c:pt idx="373">
                  <c:v>8.0936019472775606E-15</c:v>
                </c:pt>
                <c:pt idx="374">
                  <c:v>7.1217489349242082E-15</c:v>
                </c:pt>
                <c:pt idx="375">
                  <c:v>6.2665928251085435E-15</c:v>
                </c:pt>
                <c:pt idx="376">
                  <c:v>5.5141210388821158E-15</c:v>
                </c:pt>
                <c:pt idx="377">
                  <c:v>4.8520035815340742E-15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34-4F60-9DB7-59FC7590D782}"/>
            </c:ext>
          </c:extLst>
        </c:ser>
        <c:ser>
          <c:idx val="2"/>
          <c:order val="2"/>
          <c:tx>
            <c:strRef>
              <c:f>合成波のつくり方!$CG$46</c:f>
              <c:strCache>
                <c:ptCount val="1"/>
                <c:pt idx="0">
                  <c:v>y3</c:v>
                </c:pt>
              </c:strCache>
            </c:strRef>
          </c:tx>
          <c:spPr>
            <a:ln w="952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合成波のつくり方!$CD$47:$CD$424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合成波のつくり方!$CG$47:$CG$424</c:f>
              <c:numCache>
                <c:formatCode>#,##0.000;[Red]\-#,##0.000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1E-3</c:v>
                </c:pt>
                <c:pt idx="41">
                  <c:v>1.1000000000000001E-3</c:v>
                </c:pt>
                <c:pt idx="42">
                  <c:v>1.2099955450000002E-3</c:v>
                </c:pt>
                <c:pt idx="43">
                  <c:v>1.3309848085364048E-3</c:v>
                </c:pt>
                <c:pt idx="44">
                  <c:v>1.4640654470738489E-3</c:v>
                </c:pt>
                <c:pt idx="45">
                  <c:v>1.6104444736797828E-3</c:v>
                </c:pt>
                <c:pt idx="46">
                  <c:v>1.7714491029779946E-3</c:v>
                </c:pt>
                <c:pt idx="47">
                  <c:v>1.9485386610956757E-3</c:v>
                </c:pt>
                <c:pt idx="48">
                  <c:v>2.14331766297229E-3</c:v>
                </c:pt>
                <c:pt idx="49">
                  <c:v>2.3575501687675437E-3</c:v>
                </c:pt>
                <c:pt idx="50">
                  <c:v>2.5931755412305258E-3</c:v>
                </c:pt>
                <c:pt idx="51">
                  <c:v>2.8523257368106305E-3</c:v>
                </c:pt>
                <c:pt idx="52">
                  <c:v>3.1373442750372857E-3</c:v>
                </c:pt>
                <c:pt idx="53">
                  <c:v>3.4508070432980073E-3</c:v>
                </c:pt>
                <c:pt idx="54">
                  <c:v>3.7955451076228004E-3</c:v>
                </c:pt>
                <c:pt idx="55">
                  <c:v>4.1746697144459275E-3</c:v>
                </c:pt>
                <c:pt idx="56">
                  <c:v>4.5915996835568535E-3</c:v>
                </c:pt>
                <c:pt idx="57">
                  <c:v>5.0500914085441218E-3</c:v>
                </c:pt>
                <c:pt idx="58">
                  <c:v>5.5542716979266396E-3</c:v>
                </c:pt>
                <c:pt idx="59">
                  <c:v>6.1086737077712021E-3</c:v>
                </c:pt>
                <c:pt idx="60">
                  <c:v>6.7182762347863488E-3</c:v>
                </c:pt>
                <c:pt idx="61">
                  <c:v>7.3885466574822607E-3</c:v>
                </c:pt>
                <c:pt idx="62">
                  <c:v>8.1254878317509743E-3</c:v>
                </c:pt>
                <c:pt idx="63">
                  <c:v>8.9356892658274262E-3</c:v>
                </c:pt>
                <c:pt idx="64">
                  <c:v>9.8263829176180022E-3</c:v>
                </c:pt>
                <c:pt idx="65">
                  <c:v>1.080550397428714E-2</c:v>
                </c:pt>
                <c:pt idx="66">
                  <c:v>1.1881756989085569E-2</c:v>
                </c:pt>
                <c:pt idx="67">
                  <c:v>1.3064687762819304E-2</c:v>
                </c:pt>
                <c:pt idx="68">
                  <c:v>1.4364761366016103E-2</c:v>
                </c:pt>
                <c:pt idx="69">
                  <c:v>1.5793446701407397E-2</c:v>
                </c:pt>
                <c:pt idx="70">
                  <c:v>1.7363308003163085E-2</c:v>
                </c:pt>
                <c:pt idx="71">
                  <c:v>1.9088103657382269E-2</c:v>
                </c:pt>
                <c:pt idx="72">
                  <c:v>2.0982892705210074E-2</c:v>
                </c:pt>
                <c:pt idx="73">
                  <c:v>2.3064149352664657E-2</c:v>
                </c:pt>
                <c:pt idx="74">
                  <c:v>2.5349885756268224E-2</c:v>
                </c:pt>
                <c:pt idx="75">
                  <c:v>2.785978327663742E-2</c:v>
                </c:pt>
                <c:pt idx="76">
                  <c:v>3.0615332288258336E-2</c:v>
                </c:pt>
                <c:pt idx="77">
                  <c:v>3.3639980496792676E-2</c:v>
                </c:pt>
                <c:pt idx="78">
                  <c:v>3.6959289538442595E-2</c:v>
                </c:pt>
                <c:pt idx="79">
                  <c:v>4.0601099410995253E-2</c:v>
                </c:pt>
                <c:pt idx="80">
                  <c:v>4.4595700003753222E-2</c:v>
                </c:pt>
                <c:pt idx="81">
                  <c:v>4.8976008642836528E-2</c:v>
                </c:pt>
                <c:pt idx="82">
                  <c:v>5.3777752137068063E-2</c:v>
                </c:pt>
                <c:pt idx="83">
                  <c:v>5.90396512840973E-2</c:v>
                </c:pt>
                <c:pt idx="84">
                  <c:v>6.48036051614123E-2</c:v>
                </c:pt>
                <c:pt idx="85">
                  <c:v>7.1114871765980484E-2</c:v>
                </c:pt>
                <c:pt idx="86">
                  <c:v>7.8022240661995951E-2</c:v>
                </c:pt>
                <c:pt idx="87">
                  <c:v>8.5578192230653105E-2</c:v>
                </c:pt>
                <c:pt idx="88">
                  <c:v>9.383903687135102E-2</c:v>
                </c:pt>
                <c:pt idx="89">
                  <c:v>0.10286502606401048</c:v>
                </c:pt>
                <c:pt idx="90">
                  <c:v>0.11272042555400659</c:v>
                </c:pt>
                <c:pt idx="91">
                  <c:v>0.12347353905650263</c:v>
                </c:pt>
                <c:pt idx="92">
                  <c:v>0.13519666879566675</c:v>
                </c:pt>
                <c:pt idx="93">
                  <c:v>0.14796599690805953</c:v>
                </c:pt>
                <c:pt idx="94">
                  <c:v>0.16186136927651082</c:v>
                </c:pt>
                <c:pt idx="95">
                  <c:v>0.17696596077134547</c:v>
                </c:pt>
                <c:pt idx="96">
                  <c:v>0.19336579823919969</c:v>
                </c:pt>
                <c:pt idx="97">
                  <c:v>0.21114911501222264</c:v>
                </c:pt>
                <c:pt idx="98">
                  <c:v>0.23040550837436119</c:v>
                </c:pt>
                <c:pt idx="99">
                  <c:v>0.2512248695340088</c:v>
                </c:pt>
                <c:pt idx="100">
                  <c:v>0.27369605449509621</c:v>
                </c:pt>
                <c:pt idx="101">
                  <c:v>0.29790526414507934</c:v>
                </c:pt>
                <c:pt idx="102">
                  <c:v>0.32393410331796807</c:v>
                </c:pt>
                <c:pt idx="103">
                  <c:v>0.35185729204880128</c:v>
                </c:pt>
                <c:pt idx="104">
                  <c:v>0.38174000828439059</c:v>
                </c:pt>
                <c:pt idx="105">
                  <c:v>0.4136348505704861</c:v>
                </c:pt>
                <c:pt idx="106">
                  <c:v>0.44757842232252382</c:v>
                </c:pt>
                <c:pt idx="107">
                  <c:v>0.48358755678120757</c:v>
                </c:pt>
                <c:pt idx="108">
                  <c:v>0.5216552241003849</c:v>
                </c:pt>
                <c:pt idx="109">
                  <c:v>0.56174618942096821</c:v>
                </c:pt>
                <c:pt idx="110">
                  <c:v>0.60379252309088471</c:v>
                </c:pt>
                <c:pt idx="111">
                  <c:v>0.64768910071937114</c:v>
                </c:pt>
                <c:pt idx="112">
                  <c:v>0.69328927015355046</c:v>
                </c:pt>
                <c:pt idx="113">
                  <c:v>0.74040090257220692</c:v>
                </c:pt>
                <c:pt idx="114">
                  <c:v>0.78878308263435248</c:v>
                </c:pt>
                <c:pt idx="115">
                  <c:v>0.83814372400828296</c:v>
                </c:pt>
                <c:pt idx="116">
                  <c:v>0.88813841684798089</c:v>
                </c:pt>
                <c:pt idx="117">
                  <c:v>0.93837081756866869</c:v>
                </c:pt>
                <c:pt idx="118">
                  <c:v>0.98839487325925834</c:v>
                </c:pt>
                <c:pt idx="119">
                  <c:v>1.0377191285654299</c:v>
                </c:pt>
                <c:pt idx="120">
                  <c:v>1.0858132886953991</c:v>
                </c:pt>
                <c:pt idx="121">
                  <c:v>1.1321171075874594</c:v>
                </c:pt>
                <c:pt idx="122">
                  <c:v>1.1760515377836176</c:v>
                </c:pt>
                <c:pt idx="123">
                  <c:v>1.2170319246516708</c:v>
                </c:pt>
                <c:pt idx="124">
                  <c:v>1.2544828628605058</c:v>
                </c:pt>
                <c:pt idx="125">
                  <c:v>1.2878541716534551</c:v>
                </c:pt>
                <c:pt idx="126">
                  <c:v>1.3166373041571202</c:v>
                </c:pt>
                <c:pt idx="127">
                  <c:v>1.3403814019736586</c:v>
                </c:pt>
                <c:pt idx="128">
                  <c:v>1.3587081551232829</c:v>
                </c:pt>
                <c:pt idx="129">
                  <c:v>1.3713246402388437</c:v>
                </c:pt>
                <c:pt idx="130">
                  <c:v>1.378033391505046</c:v>
                </c:pt>
                <c:pt idx="131">
                  <c:v>1.3787391060575547</c:v>
                </c:pt>
                <c:pt idx="132">
                  <c:v>1.3734515871944257</c:v>
                </c:pt>
                <c:pt idx="133">
                  <c:v>1.3622847665826474</c:v>
                </c:pt>
                <c:pt idx="134">
                  <c:v>1.3454518977377625</c:v>
                </c:pt>
                <c:pt idx="135">
                  <c:v>1.3232572529009279</c:v>
                </c:pt>
                <c:pt idx="136">
                  <c:v>1.296084861314672</c:v>
                </c:pt>
                <c:pt idx="137">
                  <c:v>1.2643849808906804</c:v>
                </c:pt>
                <c:pt idx="138">
                  <c:v>1.2286590863775269</c:v>
                </c:pt>
                <c:pt idx="139">
                  <c:v>1.1894441822080606</c:v>
                </c:pt>
                <c:pt idx="140">
                  <c:v>1.1472972115393911</c:v>
                </c:pt>
                <c:pt idx="141">
                  <c:v>1.102780244949386</c:v>
                </c:pt>
                <c:pt idx="142">
                  <c:v>1.0564470071325354</c:v>
                </c:pt>
                <c:pt idx="143">
                  <c:v>1.0088311536786159</c:v>
                </c:pt>
                <c:pt idx="144">
                  <c:v>0.96043655802626748</c:v>
                </c:pt>
                <c:pt idx="145">
                  <c:v>0.91172972416857001</c:v>
                </c:pt>
                <c:pt idx="146">
                  <c:v>0.86313431361961812</c:v>
                </c:pt>
                <c:pt idx="147">
                  <c:v>0.81502767186562353</c:v>
                </c:pt>
                <c:pt idx="148">
                  <c:v>0.76773916286842192</c:v>
                </c:pt>
                <c:pt idx="149">
                  <c:v>0.72155007005321892</c:v>
                </c:pt>
                <c:pt idx="150">
                  <c:v>0.67669479626903606</c:v>
                </c:pt>
                <c:pt idx="151">
                  <c:v>0.63336308971012922</c:v>
                </c:pt>
                <c:pt idx="152">
                  <c:v>0.59170303328838403</c:v>
                </c:pt>
                <c:pt idx="153">
                  <c:v>0.55182455691296606</c:v>
                </c:pt>
                <c:pt idx="154">
                  <c:v>0.51380326136133192</c:v>
                </c:pt>
                <c:pt idx="155">
                  <c:v>0.4776843753137282</c:v>
                </c:pt>
                <c:pt idx="156">
                  <c:v>0.44348670079812291</c:v>
                </c:pt>
                <c:pt idx="157">
                  <c:v>0.41120643462651796</c:v>
                </c:pt>
                <c:pt idx="158">
                  <c:v>0.38082078295856481</c:v>
                </c:pt>
                <c:pt idx="159">
                  <c:v>0.35229131205582953</c:v>
                </c:pt>
                <c:pt idx="160">
                  <c:v>0.3255670002128469</c:v>
                </c:pt>
                <c:pt idx="161">
                  <c:v>0.3005869737446919</c:v>
                </c:pt>
                <c:pt idx="162">
                  <c:v>0.27728292399485094</c:v>
                </c:pt>
                <c:pt idx="163">
                  <c:v>0.25558121297417563</c:v>
                </c:pt>
                <c:pt idx="164">
                  <c:v>0.23540468290438032</c:v>
                </c:pt>
                <c:pt idx="165">
                  <c:v>0.21667419009678346</c:v>
                </c:pt>
                <c:pt idx="166">
                  <c:v>0.19930988671603656</c:v>
                </c:pt>
                <c:pt idx="167">
                  <c:v>0.18323227549083701</c:v>
                </c:pt>
                <c:pt idx="168">
                  <c:v>0.16836306272102641</c:v>
                </c:pt>
                <c:pt idx="169">
                  <c:v>0.15462583431976379</c:v>
                </c:pt>
                <c:pt idx="170">
                  <c:v>0.14194657839183628</c:v>
                </c:pt>
                <c:pt idx="171">
                  <c:v>0.13025407620355284</c:v>
                </c:pt>
                <c:pt idx="172">
                  <c:v>0.11948018151798051</c:v>
                </c:pt>
                <c:pt idx="173">
                  <c:v>0.10956000628270211</c:v>
                </c:pt>
                <c:pt idx="174">
                  <c:v>0.10043202866268588</c:v>
                </c:pt>
                <c:pt idx="175">
                  <c:v>9.2038137477055332E-2</c:v>
                </c:pt>
                <c:pt idx="176">
                  <c:v>8.4323625271861213E-2</c:v>
                </c:pt>
                <c:pt idx="177">
                  <c:v>7.7237140570186547E-2</c:v>
                </c:pt>
                <c:pt idx="178">
                  <c:v>7.0730608301519421E-2</c:v>
                </c:pt>
                <c:pt idx="179">
                  <c:v>6.4759126029890174E-2</c:v>
                </c:pt>
                <c:pt idx="180">
                  <c:v>5.928084237330649E-2</c:v>
                </c:pt>
                <c:pt idx="181">
                  <c:v>5.4256822929199755E-2</c:v>
                </c:pt>
                <c:pt idx="182">
                  <c:v>4.9650908082459366E-2</c:v>
                </c:pt>
                <c:pt idx="183">
                  <c:v>4.5429566262897063E-2</c:v>
                </c:pt>
                <c:pt idx="184">
                  <c:v>4.1561745525511076E-2</c:v>
                </c:pt>
                <c:pt idx="185">
                  <c:v>3.8018725737405057E-2</c:v>
                </c:pt>
                <c:pt idx="186">
                  <c:v>3.4773973157671098E-2</c:v>
                </c:pt>
                <c:pt idx="187">
                  <c:v>3.1802998779612679E-2</c:v>
                </c:pt>
                <c:pt idx="188">
                  <c:v>2.9083221457831418E-2</c:v>
                </c:pt>
                <c:pt idx="189">
                  <c:v>2.6593836556326553E-2</c:v>
                </c:pt>
                <c:pt idx="190">
                  <c:v>2.4315690619218146E-2</c:v>
                </c:pt>
                <c:pt idx="191">
                  <c:v>2.223116237531611E-2</c:v>
                </c:pt>
                <c:pt idx="192">
                  <c:v>2.0324050234744422E-2</c:v>
                </c:pt>
                <c:pt idx="193">
                  <c:v>1.8579466314273003E-2</c:v>
                </c:pt>
                <c:pt idx="194">
                  <c:v>1.6983736932773379E-2</c:v>
                </c:pt>
                <c:pt idx="195">
                  <c:v>1.5524309444871015E-2</c:v>
                </c:pt>
                <c:pt idx="196">
                  <c:v>1.4189665225624556E-2</c:v>
                </c:pt>
                <c:pt idx="197">
                  <c:v>1.2969238578687278E-2</c:v>
                </c:pt>
                <c:pt idx="198">
                  <c:v>1.1853341312158745E-2</c:v>
                </c:pt>
                <c:pt idx="199">
                  <c:v>1.0833092707903117E-2</c:v>
                </c:pt>
                <c:pt idx="200">
                  <c:v>9.9003545995539968E-3</c:v>
                </c:pt>
                <c:pt idx="201">
                  <c:v>9.0476712701222841E-3</c:v>
                </c:pt>
                <c:pt idx="202">
                  <c:v>8.2682138807250206E-3</c:v>
                </c:pt>
                <c:pt idx="203">
                  <c:v>7.5557291463436652E-3</c:v>
                </c:pt>
                <c:pt idx="204">
                  <c:v>6.9044919817816946E-3</c:v>
                </c:pt>
                <c:pt idx="205">
                  <c:v>6.3092618503720558E-3</c:v>
                </c:pt>
                <c:pt idx="206">
                  <c:v>5.7652425588738529E-3</c:v>
                </c:pt>
                <c:pt idx="207">
                  <c:v>5.2680452539007891E-3</c:v>
                </c:pt>
                <c:pt idx="208">
                  <c:v>4.8136543877458134E-3</c:v>
                </c:pt>
                <c:pt idx="209">
                  <c:v>4.3983964342929937E-3</c:v>
                </c:pt>
                <c:pt idx="210">
                  <c:v>4.0189111485922227E-3</c:v>
                </c:pt>
                <c:pt idx="211">
                  <c:v>3.6721251764240165E-3</c:v>
                </c:pt>
                <c:pt idx="212">
                  <c:v>3.355227832655008E-3</c:v>
                </c:pt>
                <c:pt idx="213">
                  <c:v>3.0656488792717091E-3</c:v>
                </c:pt>
                <c:pt idx="214">
                  <c:v>2.8010381456028428E-3</c:v>
                </c:pt>
                <c:pt idx="215">
                  <c:v>2.5592468443455885E-3</c:v>
                </c:pt>
                <c:pt idx="216">
                  <c:v>2.3383104475645329E-3</c:v>
                </c:pt>
                <c:pt idx="217">
                  <c:v>2.136432996815537E-3</c:v>
                </c:pt>
                <c:pt idx="218">
                  <c:v>1.9519727309539425E-3</c:v>
                </c:pt>
                <c:pt idx="219">
                  <c:v>1.783428924020748E-3</c:v>
                </c:pt>
                <c:pt idx="220">
                  <c:v>1.6294298338720955E-3</c:v>
                </c:pt>
                <c:pt idx="221">
                  <c:v>1.4887216699424649E-3</c:v>
                </c:pt>
                <c:pt idx="222">
                  <c:v>1.3601584957302093E-3</c:v>
                </c:pt>
                <c:pt idx="223">
                  <c:v>1.2426929882879926E-3</c:v>
                </c:pt>
                <c:pt idx="224">
                  <c:v>1.1353679832146724E-3</c:v>
                </c:pt>
                <c:pt idx="225">
                  <c:v>1.0373087394045361E-3</c:v>
                </c:pt>
                <c:pt idx="226">
                  <c:v>9.4771586314036562E-4</c:v>
                </c:pt>
                <c:pt idx="227">
                  <c:v>8.6585883604432747E-4</c:v>
                </c:pt>
                <c:pt idx="228">
                  <c:v>7.9107009595054704E-4</c:v>
                </c:pt>
                <c:pt idx="229">
                  <c:v>7.2273962396016806E-4</c:v>
                </c:pt>
                <c:pt idx="230">
                  <c:v>6.6030999480760737E-4</c:v>
                </c:pt>
                <c:pt idx="231">
                  <c:v>6.0327185122849227E-4</c:v>
                </c:pt>
                <c:pt idx="232">
                  <c:v>5.511597662972641E-4</c:v>
                </c:pt>
                <c:pt idx="233">
                  <c:v>5.0354846071633003E-4</c:v>
                </c:pt>
                <c:pt idx="234">
                  <c:v>4.6004934480851402E-4</c:v>
                </c:pt>
                <c:pt idx="235">
                  <c:v>4.203073575087763E-4</c:v>
                </c:pt>
                <c:pt idx="236">
                  <c:v>3.8399807698698632E-4</c:v>
                </c:pt>
                <c:pt idx="237">
                  <c:v>3.5082507967707161E-4</c:v>
                </c:pt>
                <c:pt idx="238">
                  <c:v>3.2051752645416675E-4</c:v>
                </c:pt>
                <c:pt idx="239">
                  <c:v>2.9282795650444889E-4</c:v>
                </c:pt>
                <c:pt idx="240">
                  <c:v>2.6753027108518043E-4</c:v>
                </c:pt>
                <c:pt idx="241">
                  <c:v>2.4441789088714674E-4</c:v>
                </c:pt>
                <c:pt idx="242">
                  <c:v>2.2330207209935013E-4</c:v>
                </c:pt>
                <c:pt idx="243">
                  <c:v>2.0401036754683308E-4</c:v>
                </c:pt>
                <c:pt idx="244">
                  <c:v>1.8638522043640303E-4</c:v>
                </c:pt>
                <c:pt idx="245">
                  <c:v>1.7028267931062114E-4</c:v>
                </c:pt>
                <c:pt idx="246">
                  <c:v>1.5557122378582583E-4</c:v>
                </c:pt>
                <c:pt idx="247">
                  <c:v>1.4213069154266604E-4</c:v>
                </c:pt>
                <c:pt idx="248">
                  <c:v>1.2985129785450546E-4</c:v>
                </c:pt>
                <c:pt idx="249">
                  <c:v>1.1863273968646353E-4</c:v>
                </c:pt>
                <c:pt idx="250">
                  <c:v>1.0838337708160087E-4</c:v>
                </c:pt>
                <c:pt idx="251">
                  <c:v>9.9019485176189109E-5</c:v>
                </c:pt>
                <c:pt idx="252">
                  <c:v>9.0464570758035581E-5</c:v>
                </c:pt>
                <c:pt idx="253">
                  <c:v>8.2648747804974979E-5</c:v>
                </c:pt>
                <c:pt idx="254">
                  <c:v>7.55081669190247E-5</c:v>
                </c:pt>
                <c:pt idx="255">
                  <c:v>6.8984494009125398E-5</c:v>
                </c:pt>
                <c:pt idx="256">
                  <c:v>6.3024433975328572E-5</c:v>
                </c:pt>
                <c:pt idx="257">
                  <c:v>5.7579295512937077E-5</c:v>
                </c:pt>
                <c:pt idx="258">
                  <c:v>5.2604593489373463E-5</c:v>
                </c:pt>
                <c:pt idx="259">
                  <c:v>4.8059685652118505E-5</c:v>
                </c:pt>
                <c:pt idx="260">
                  <c:v>4.3907440705380173E-5</c:v>
                </c:pt>
                <c:pt idx="261">
                  <c:v>4.0113935048463076E-5</c:v>
                </c:pt>
                <c:pt idx="262">
                  <c:v>3.664817570216473E-5</c:v>
                </c:pt>
                <c:pt idx="263">
                  <c:v>3.3481847162806777E-5</c:v>
                </c:pt>
                <c:pt idx="264">
                  <c:v>3.058908011843664E-5</c:v>
                </c:pt>
                <c:pt idx="265">
                  <c:v>2.7946240139881836E-5</c:v>
                </c:pt>
                <c:pt idx="266">
                  <c:v>2.5531734622145061E-5</c:v>
                </c:pt>
                <c:pt idx="267">
                  <c:v>2.3325836400409996E-5</c:v>
                </c:pt>
                <c:pt idx="268">
                  <c:v>2.1310522600890681E-5</c:v>
                </c:pt>
                <c:pt idx="269">
                  <c:v>1.9469327411002487E-5</c:v>
                </c:pt>
                <c:pt idx="270">
                  <c:v>1.7787207566867988E-5</c:v>
                </c:pt>
                <c:pt idx="271">
                  <c:v>1.625041945991754E-5</c:v>
                </c:pt>
                <c:pt idx="272">
                  <c:v>1.4846406859144496E-5</c:v>
                </c:pt>
                <c:pt idx="273">
                  <c:v>1.3563698332198731E-5</c:v>
                </c:pt>
                <c:pt idx="274">
                  <c:v>1.2391813527653797E-5</c:v>
                </c:pt>
                <c:pt idx="275">
                  <c:v>1.1321177553105882E-5</c:v>
                </c:pt>
                <c:pt idx="276">
                  <c:v>1.0343042749845485E-5</c:v>
                </c:pt>
                <c:pt idx="277">
                  <c:v>9.4494172252227873E-6</c:v>
                </c:pt>
                <c:pt idx="278">
                  <c:v>8.6329995589969108E-6</c:v>
                </c:pt>
                <c:pt idx="279">
                  <c:v>7.8871191503666929E-6</c:v>
                </c:pt>
                <c:pt idx="280">
                  <c:v>7.2056817184369583E-6</c:v>
                </c:pt>
                <c:pt idx="281">
                  <c:v>6.5831195109547683E-6</c:v>
                </c:pt>
                <c:pt idx="282">
                  <c:v>6.0143458145977661E-6</c:v>
                </c:pt>
                <c:pt idx="283">
                  <c:v>5.4947133952248386E-6</c:v>
                </c:pt>
                <c:pt idx="284">
                  <c:v>5.0199765285943933E-6</c:v>
                </c:pt>
                <c:pt idx="285">
                  <c:v>4.5862563113792726E-6</c:v>
                </c:pt>
                <c:pt idx="286">
                  <c:v>4.1900089690988627E-6</c:v>
                </c:pt>
                <c:pt idx="287">
                  <c:v>3.8279969020669025E-6</c:v>
                </c:pt>
                <c:pt idx="288">
                  <c:v>3.497262232817495E-6</c:v>
                </c:pt>
                <c:pt idx="289">
                  <c:v>3.1951026389044187E-6</c:v>
                </c:pt>
                <c:pt idx="290">
                  <c:v>2.9190492736367221E-6</c:v>
                </c:pt>
                <c:pt idx="291">
                  <c:v>2.6668465943691423E-6</c:v>
                </c:pt>
                <c:pt idx="292">
                  <c:v>2.4364339335483372E-6</c:v>
                </c:pt>
                <c:pt idx="293">
                  <c:v>2.2259286619524274E-6</c:v>
                </c:pt>
                <c:pt idx="294">
                  <c:v>2.0336108065681714E-6</c:v>
                </c:pt>
                <c:pt idx="295">
                  <c:v>1.8579089974334119E-6</c:v>
                </c:pt>
                <c:pt idx="296">
                  <c:v>1.6973876286292545E-6</c:v>
                </c:pt>
                <c:pt idx="297">
                  <c:v>1.5507351285254495E-6</c:v>
                </c:pt>
                <c:pt idx="298">
                  <c:v>1.4167532434446066E-6</c:v>
                </c:pt>
                <c:pt idx="299">
                  <c:v>1.2943472471902042E-6</c:v>
                </c:pt>
                <c:pt idx="300">
                  <c:v>1.1825169964474781E-6</c:v>
                </c:pt>
                <c:pt idx="301">
                  <c:v>1.0803487589769406E-6</c:v>
                </c:pt>
                <c:pt idx="302">
                  <c:v>9.8700774783396691E-7</c:v>
                </c:pt>
                <c:pt idx="303">
                  <c:v>9.0173130061612109E-7</c:v>
                </c:pt>
                <c:pt idx="304">
                  <c:v>8.2382264800982532E-7</c:v>
                </c:pt>
                <c:pt idx="305">
                  <c:v>7.5264522072262914E-7</c:v>
                </c:pt>
                <c:pt idx="306">
                  <c:v>6.8761744828604575E-7</c:v>
                </c:pt>
                <c:pt idx="307">
                  <c:v>6.2820800723261791E-7</c:v>
                </c:pt>
                <c:pt idx="308">
                  <c:v>5.7393147982238881E-7</c:v>
                </c:pt>
                <c:pt idx="309">
                  <c:v>5.2434438784826895E-7</c:v>
                </c:pt>
                <c:pt idx="310">
                  <c:v>4.7904156911431674E-7</c:v>
                </c:pt>
                <c:pt idx="311">
                  <c:v>4.3765286698072002E-7</c:v>
                </c:pt>
                <c:pt idx="312">
                  <c:v>3.9984010592714842E-7</c:v>
                </c:pt>
                <c:pt idx="313">
                  <c:v>3.6529432842304276E-7</c:v>
                </c:pt>
                <c:pt idx="314">
                  <c:v>3.3373327052840775E-7</c:v>
                </c:pt>
                <c:pt idx="315">
                  <c:v>3.0489905559921736E-7</c:v>
                </c:pt>
                <c:pt idx="316">
                  <c:v>2.7855608725356855E-7</c:v>
                </c:pt>
                <c:pt idx="317">
                  <c:v>2.5448912438278499E-7</c:v>
                </c:pt>
                <c:pt idx="318">
                  <c:v>2.3250152247907719E-7</c:v>
                </c:pt>
                <c:pt idx="319">
                  <c:v>2.1241362691026671E-7</c:v>
                </c:pt>
                <c:pt idx="320">
                  <c:v>1.9406130501357582E-7</c:v>
                </c:pt>
                <c:pt idx="321">
                  <c:v>1.7729460501471791E-7</c:v>
                </c:pt>
                <c:pt idx="322">
                  <c:v>1.6197653081476283E-7</c:v>
                </c:pt>
                <c:pt idx="323">
                  <c:v>1.4798192263396159E-7</c:v>
                </c:pt>
                <c:pt idx="324">
                  <c:v>1.3519643436663234E-7</c:v>
                </c:pt>
                <c:pt idx="325">
                  <c:v>1.235155992913998E-7</c:v>
                </c:pt>
                <c:pt idx="326">
                  <c:v>1.1284397650299989E-7</c:v>
                </c:pt>
                <c:pt idx="327">
                  <c:v>1.0309437109140902E-7</c:v>
                </c:pt>
                <c:pt idx="328">
                  <c:v>9.4187121696621108E-8</c:v>
                </c:pt>
                <c:pt idx="329">
                  <c:v>8.6049449617898987E-8</c:v>
                </c:pt>
                <c:pt idx="330">
                  <c:v>7.8614864159268163E-8</c:v>
                </c:pt>
                <c:pt idx="331">
                  <c:v>7.1822619352508261E-8</c:v>
                </c:pt>
                <c:pt idx="332">
                  <c:v>6.5617217618687004E-8</c:v>
                </c:pt>
                <c:pt idx="333">
                  <c:v>5.994795631280101E-8</c:v>
                </c:pt>
                <c:pt idx="334">
                  <c:v>5.4768513446472158E-8</c:v>
                </c:pt>
                <c:pt idx="335">
                  <c:v>5.003656920376006E-8</c:v>
                </c:pt>
                <c:pt idx="336">
                  <c:v>4.5713460157605695E-8</c:v>
                </c:pt>
                <c:pt idx="337">
                  <c:v>4.1763863361608022E-8</c:v>
                </c:pt>
                <c:pt idx="338">
                  <c:v>3.8155507735937905E-8</c:v>
                </c:pt>
                <c:pt idx="339">
                  <c:v>3.4858910389205808E-8</c:v>
                </c:pt>
                <c:pt idx="340">
                  <c:v>3.1847135721843999E-8</c:v>
                </c:pt>
                <c:pt idx="341">
                  <c:v>2.9095575342705082E-8</c:v>
                </c:pt>
                <c:pt idx="342">
                  <c:v>2.6581747000637384E-8</c:v>
                </c:pt>
                <c:pt idx="343">
                  <c:v>2.4285110888163498E-8</c:v>
                </c:pt>
                <c:pt idx="344">
                  <c:v>2.2186901816330812E-8</c:v>
                </c:pt>
                <c:pt idx="345">
                  <c:v>2.0269975889481564E-8</c:v>
                </c:pt>
                <c:pt idx="346">
                  <c:v>1.8518670427164684E-8</c:v>
                </c:pt>
                <c:pt idx="347">
                  <c:v>1.6918675988650318E-8</c:v>
                </c:pt>
                <c:pt idx="348">
                  <c:v>1.5456919454394823E-8</c:v>
                </c:pt>
                <c:pt idx="349">
                  <c:v>1.4121457209147256E-8</c:v>
                </c:pt>
                <c:pt idx="350">
                  <c:v>1.290137755392609E-8</c:v>
                </c:pt>
                <c:pt idx="351">
                  <c:v>1.1786711549501299E-8</c:v>
                </c:pt>
                <c:pt idx="352">
                  <c:v>1.0768351562908529E-8</c:v>
                </c:pt>
                <c:pt idx="353">
                  <c:v>9.8379768514613058E-9</c:v>
                </c:pt>
                <c:pt idx="354">
                  <c:v>8.9879855762287445E-9</c:v>
                </c:pt>
                <c:pt idx="355">
                  <c:v>8.2114326894795188E-9</c:v>
                </c:pt>
                <c:pt idx="356">
                  <c:v>7.501973188587488E-9</c:v>
                </c:pt>
                <c:pt idx="357">
                  <c:v>6.8538102727421543E-9</c:v>
                </c:pt>
                <c:pt idx="358">
                  <c:v>6.2616479788666681E-9</c:v>
                </c:pt>
                <c:pt idx="359">
                  <c:v>5.7206479097444158E-9</c:v>
                </c:pt>
                <c:pt idx="360">
                  <c:v>5.2263897007915582E-9</c:v>
                </c:pt>
                <c:pt idx="361">
                  <c:v>4.7748349024603189E-9</c:v>
                </c:pt>
                <c:pt idx="362">
                  <c:v>4.36229398316601E-9</c:v>
                </c:pt>
                <c:pt idx="363">
                  <c:v>3.9853961831277302E-9</c:v>
                </c:pt>
                <c:pt idx="364">
                  <c:v>3.6410619728066831E-9</c:v>
                </c:pt>
                <c:pt idx="365">
                  <c:v>3.3264778909075402E-9</c:v>
                </c:pt>
                <c:pt idx="366">
                  <c:v>3.039073556351016E-9</c:v>
                </c:pt>
                <c:pt idx="367">
                  <c:v>2.7765006663887507E-9</c:v>
                </c:pt>
                <c:pt idx="368">
                  <c:v>2.5366138092598204E-9</c:v>
                </c:pt>
                <c:pt idx="369">
                  <c:v>2.3174529346143196E-9</c:v>
                </c:pt>
                <c:pt idx="370">
                  <c:v>2.1172273384746238E-9</c:v>
                </c:pt>
                <c:pt idx="371">
                  <c:v>1.9343010318798056E-9</c:v>
                </c:pt>
                <c:pt idx="372">
                  <c:v>1.7671793736643907E-9</c:v>
                </c:pt>
                <c:pt idx="373">
                  <c:v>1.6144968581515163E-9</c:v>
                </c:pt>
                <c:pt idx="374">
                  <c:v>1.4750059579770658E-9</c:v>
                </c:pt>
                <c:pt idx="375">
                  <c:v>1.3475669308825263E-9</c:v>
                </c:pt>
                <c:pt idx="376">
                  <c:v>1.5456919454394823E-8</c:v>
                </c:pt>
                <c:pt idx="377">
                  <c:v>1.4121457209147256E-8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34-4F60-9DB7-59FC7590D782}"/>
            </c:ext>
          </c:extLst>
        </c:ser>
        <c:ser>
          <c:idx val="3"/>
          <c:order val="3"/>
          <c:tx>
            <c:strRef>
              <c:f>合成波のつくり方!$CH$46</c:f>
              <c:strCache>
                <c:ptCount val="1"/>
                <c:pt idx="0">
                  <c:v>y4</c:v>
                </c:pt>
              </c:strCache>
            </c:strRef>
          </c:tx>
          <c:spPr>
            <a:ln w="952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合成波のつくり方!$CD$47:$CD$424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合成波のつくり方!$CH$47:$CH$424</c:f>
              <c:numCache>
                <c:formatCode>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1E-3</c:v>
                </c:pt>
                <c:pt idx="87">
                  <c:v>1.204E-3</c:v>
                </c:pt>
                <c:pt idx="88">
                  <c:v>1.4496136559564799E-3</c:v>
                </c:pt>
                <c:pt idx="89">
                  <c:v>1.7453286216114736E-3</c:v>
                </c:pt>
                <c:pt idx="90">
                  <c:v>2.101363245733818E-3</c:v>
                </c:pt>
                <c:pt idx="91">
                  <c:v>2.5300192605146434E-3</c:v>
                </c:pt>
                <c:pt idx="92">
                  <c:v>3.0461062465053975E-3</c:v>
                </c:pt>
                <c:pt idx="93">
                  <c:v>3.6674524384418027E-3</c:v>
                </c:pt>
                <c:pt idx="94">
                  <c:v>4.4155193721843213E-3</c:v>
                </c:pt>
                <c:pt idx="95">
                  <c:v>5.3161413919599774E-3</c:v>
                </c:pt>
                <c:pt idx="96">
                  <c:v>6.4004152509407001E-3</c:v>
                </c:pt>
                <c:pt idx="97" formatCode="#,##0.000;[Red]\-#,##0.000">
                  <c:v>7.7057700783945728E-3</c:v>
                </c:pt>
                <c:pt idx="98" formatCode="0.000_ ">
                  <c:v>9.277254006859699E-3</c:v>
                </c:pt>
                <c:pt idx="99" formatCode="0.000_ ">
                  <c:v>1.116908093135865E-2</c:v>
                </c:pt>
                <c:pt idx="100" formatCode="0.000_ ">
                  <c:v>1.3446489414688258E-2</c:v>
                </c:pt>
                <c:pt idx="101" formatCode="0.000_ ">
                  <c:v>1.6187975891311067E-2</c:v>
                </c:pt>
                <c:pt idx="102" formatCode="0.000_ ">
                  <c:v>1.9487976317840553E-2</c:v>
                </c:pt>
                <c:pt idx="103" formatCode="0.000_ ">
                  <c:v>2.3460084555276199E-2</c:v>
                </c:pt>
                <c:pt idx="104" formatCode="0.000_ ">
                  <c:v>2.8240912348184814E-2</c:v>
                </c:pt>
                <c:pt idx="105" formatCode="0.000_ ">
                  <c:v>3.3994715091720924E-2</c:v>
                </c:pt>
                <c:pt idx="106" formatCode="0.000_ ">
                  <c:v>4.0918929927416053E-2</c:v>
                </c:pt>
                <c:pt idx="107" formatCode="0.000_ ">
                  <c:v>4.9250798295646846E-2</c:v>
                </c:pt>
                <c:pt idx="108" formatCode="0.000_ ">
                  <c:v>5.9275273977042929E-2</c:v>
                </c:pt>
                <c:pt idx="109" formatCode="0.000_ ">
                  <c:v>7.1334449723793894E-2</c:v>
                </c:pt>
                <c:pt idx="110" formatCode="0.000_ ">
                  <c:v>8.5838770276412235E-2</c:v>
                </c:pt>
                <c:pt idx="111" formatCode="0.000_ ">
                  <c:v>0.10328033573405371</c:v>
                </c:pt>
                <c:pt idx="112" formatCode="0.000_ ">
                  <c:v>0.12424863481435036</c:v>
                </c:pt>
                <c:pt idx="113" formatCode="0.000_ ">
                  <c:v>0.14944907901986465</c:v>
                </c:pt>
                <c:pt idx="114" formatCode="0.000_ ">
                  <c:v>0.17972473058792066</c:v>
                </c:pt>
                <c:pt idx="115" formatCode="0.000_ ">
                  <c:v>0.21608162084864746</c:v>
                </c:pt>
                <c:pt idx="116" formatCode="0.000_ ">
                  <c:v>0.25971802858713966</c:v>
                </c:pt>
                <c:pt idx="117" formatCode="0.000_ ">
                  <c:v>0.3120580117530069</c:v>
                </c:pt>
                <c:pt idx="118" formatCode="0.000_ ">
                  <c:v>0.37478933411744297</c:v>
                </c:pt>
                <c:pt idx="119" formatCode="0.000_ ">
                  <c:v>0.44990566469987747</c:v>
                </c:pt>
                <c:pt idx="120" formatCode="0.000_ ">
                  <c:v>0.53975250242578676</c:v>
                </c:pt>
                <c:pt idx="121" formatCode="0.000_ ">
                  <c:v>0.64707562640596572</c:v>
                </c:pt>
                <c:pt idx="122" formatCode="0.000_ ">
                  <c:v>0.77506991119469193</c:v>
                </c:pt>
                <c:pt idx="123" formatCode="0.000_ ">
                  <c:v>0.92742497818663083</c:v>
                </c:pt>
                <c:pt idx="124" formatCode="0.000_ ">
                  <c:v>1.1083622715713541</c:v>
                </c:pt>
                <c:pt idx="125" formatCode="0.000_ ">
                  <c:v>1.3226556504382037</c:v>
                </c:pt>
                <c:pt idx="126" formatCode="0.000_ ">
                  <c:v>1.5756244200582525</c:v>
                </c:pt>
                <c:pt idx="127" formatCode="0.000_ ">
                  <c:v>1.8730839293158721</c:v>
                </c:pt>
                <c:pt idx="128" formatCode="0.000_ ">
                  <c:v>2.221234679559593</c:v>
                </c:pt>
                <c:pt idx="129" formatCode="0.000_ ">
                  <c:v>2.6264668998496239</c:v>
                </c:pt>
                <c:pt idx="130" formatCode="0.000_ ">
                  <c:v>3.0950548303258274</c:v>
                </c:pt>
                <c:pt idx="131" formatCode="0.000_ ">
                  <c:v>3.632715287489841</c:v>
                </c:pt>
                <c:pt idx="132" formatCode="0.000_ ">
                  <c:v>4.2440110012040853</c:v>
                </c:pt>
                <c:pt idx="133" formatCode="0.000_ ">
                  <c:v>4.93159386030446</c:v>
                </c:pt>
                <c:pt idx="134" formatCode="0.000_ ">
                  <c:v>5.6953096847706561</c:v>
                </c:pt>
                <c:pt idx="135" formatCode="0.000_ ">
                  <c:v>6.5312261138633376</c:v>
                </c:pt>
                <c:pt idx="136" formatCode="0.000_ ">
                  <c:v>7.4306966289913667</c:v>
                </c:pt>
                <c:pt idx="137" formatCode="0.000_ ">
                  <c:v>8.3796282236353132</c:v>
                </c:pt>
                <c:pt idx="138" formatCode="0.000_ ">
                  <c:v>9.3581612295024392</c:v>
                </c:pt>
                <c:pt idx="139" formatCode="0.000_ ">
                  <c:v>10.340973889579379</c:v>
                </c:pt>
                <c:pt idx="140" formatCode="0.000_ ">
                  <c:v>11.298367943463408</c:v>
                </c:pt>
                <c:pt idx="141" formatCode="0.000_ ">
                  <c:v>12.198163787286783</c:v>
                </c:pt>
                <c:pt idx="142" formatCode="0.000_ ">
                  <c:v>13.008250320402741</c:v>
                </c:pt>
                <c:pt idx="143" formatCode="0.000_ ">
                  <c:v>13.699443758330251</c:v>
                </c:pt>
                <c:pt idx="144" formatCode="0.000_ ">
                  <c:v>14.248180968631377</c:v>
                </c:pt>
                <c:pt idx="145" formatCode="0.000_ ">
                  <c:v>14.638566707373036</c:v>
                </c:pt>
                <c:pt idx="146" formatCode="0.000_ ">
                  <c:v>14.863427488331448</c:v>
                </c:pt>
                <c:pt idx="147" formatCode="0.000_ ">
                  <c:v>14.924255956502803</c:v>
                </c:pt>
                <c:pt idx="148" formatCode="0.000_ ">
                  <c:v>14.830175864444223</c:v>
                </c:pt>
                <c:pt idx="149" formatCode="0.000_ ">
                  <c:v>14.596236768607579</c:v>
                </c:pt>
                <c:pt idx="150" formatCode="0.000_ ">
                  <c:v>14.241415316741</c:v>
                </c:pt>
                <c:pt idx="151" formatCode="0.000_ ">
                  <c:v>13.786662501654137</c:v>
                </c:pt>
                <c:pt idx="152" formatCode="0.000_ ">
                  <c:v>13.253234029027542</c:v>
                </c:pt>
                <c:pt idx="153" formatCode="0.000_ ">
                  <c:v>12.661422182150412</c:v>
                </c:pt>
                <c:pt idx="154" formatCode="0.000_ ">
                  <c:v>12.029707623891795</c:v>
                </c:pt>
                <c:pt idx="155" formatCode="0.000_ ">
                  <c:v>11.374284085485451</c:v>
                </c:pt>
                <c:pt idx="156" formatCode="0.000_ ">
                  <c:v>10.708877501722563</c:v>
                </c:pt>
                <c:pt idx="157" formatCode="0.000_ ">
                  <c:v>10.044775197142524</c:v>
                </c:pt>
                <c:pt idx="158" formatCode="0.000_ ">
                  <c:v>9.3909897809421139</c:v>
                </c:pt>
                <c:pt idx="159" formatCode="0.000_ ">
                  <c:v>8.7544979184424623</c:v>
                </c:pt>
                <c:pt idx="160" formatCode="0.000_ ">
                  <c:v>8.1405105453175661</c:v>
                </c:pt>
                <c:pt idx="161" formatCode="0.000_ ">
                  <c:v>7.5527454683453525</c:v>
                </c:pt>
                <c:pt idx="162" formatCode="0.000_ ">
                  <c:v>6.9936845863534947</c:v>
                </c:pt>
                <c:pt idx="163" formatCode="0.000_ ">
                  <c:v>6.4648061532918</c:v>
                </c:pt>
                <c:pt idx="164" formatCode="0.000_ ">
                  <c:v>5.9667880597233101</c:v>
                </c:pt>
                <c:pt idx="165" formatCode="0.000_ ">
                  <c:v>5.4996816353765636</c:v>
                </c:pt>
                <c:pt idx="166" formatCode="0.000_ ">
                  <c:v>5.0630575440566341</c:v>
                </c:pt>
                <c:pt idx="167" formatCode="0.000_ ">
                  <c:v>4.6561264198024119</c:v>
                </c:pt>
                <c:pt idx="168" formatCode="0.000_ ">
                  <c:v>4.2778373309658555</c:v>
                </c:pt>
                <c:pt idx="169" formatCode="0.000_ ">
                  <c:v>3.9269572063122933</c:v>
                </c:pt>
                <c:pt idx="170" formatCode="0.000_ ">
                  <c:v>3.6021341834138161</c:v>
                </c:pt>
                <c:pt idx="171" formatCode="0.000_ ">
                  <c:v>3.3019475545146526</c:v>
                </c:pt>
                <c:pt idx="172" formatCode="0.000_ ">
                  <c:v>3.0249466572138521</c:v>
                </c:pt>
                <c:pt idx="173" formatCode="0.000_ ">
                  <c:v>2.7696807272908002</c:v>
                </c:pt>
                <c:pt idx="174" formatCode="0.000_ ">
                  <c:v>2.5347214211037117</c:v>
                </c:pt>
                <c:pt idx="175" formatCode="0.000_ ">
                  <c:v>2.3186794360266827</c:v>
                </c:pt>
                <c:pt idx="176" formatCode="0.000_ ">
                  <c:v>2.1202164131811987</c:v>
                </c:pt>
                <c:pt idx="177" formatCode="0.000_ ">
                  <c:v>1.9380530970560252</c:v>
                </c:pt>
                <c:pt idx="178" formatCode="0.000_ ">
                  <c:v>1.7709745491312536</c:v>
                </c:pt>
                <c:pt idx="179" formatCode="0.000_ ">
                  <c:v>1.6178330639633507</c:v>
                </c:pt>
                <c:pt idx="180" formatCode="0.000_ ">
                  <c:v>1.4775493126703978</c:v>
                </c:pt>
                <c:pt idx="181" formatCode="0.000_ ">
                  <c:v>1.3491121367772547</c:v>
                </c:pt>
                <c:pt idx="182" formatCode="0.000_ ">
                  <c:v>1.2315773316129253</c:v>
                </c:pt>
                <c:pt idx="183" formatCode="0.000_ ">
                  <c:v>1.124065689936371</c:v>
                </c:pt>
                <c:pt idx="184" formatCode="0.000_ ">
                  <c:v>1.0257605206304101</c:v>
                </c:pt>
                <c:pt idx="185" formatCode="0.000_ ">
                  <c:v>0.93590481194897279</c:v>
                </c:pt>
                <c:pt idx="186" formatCode="0.000_ ">
                  <c:v>0.853798172076499</c:v>
                </c:pt>
                <c:pt idx="187" formatCode="0.000_ ">
                  <c:v>0.77879365010839841</c:v>
                </c:pt>
                <c:pt idx="188" formatCode="0.000_ ">
                  <c:v>0.7102945166991832</c:v>
                </c:pt>
                <c:pt idx="189" formatCode="0.000_ ">
                  <c:v>0.64775106448427577</c:v>
                </c:pt>
                <c:pt idx="190" formatCode="0.000_ ">
                  <c:v>0.59065747308469008</c:v>
                </c:pt>
                <c:pt idx="191" formatCode="0.000_ ">
                  <c:v>0.53854877132986678</c:v>
                </c:pt>
                <c:pt idx="192" formatCode="0.000_ ">
                  <c:v>0.49099791969228468</c:v>
                </c:pt>
                <c:pt idx="193" formatCode="0.000_ ">
                  <c:v>0.44761302833511812</c:v>
                </c:pt>
                <c:pt idx="194" formatCode="0.000_ ">
                  <c:v>0.4080347202368812</c:v>
                </c:pt>
                <c:pt idx="195" formatCode="0.000_ ">
                  <c:v>0.37193364425323139</c:v>
                </c:pt>
                <c:pt idx="196" formatCode="0.000_ ">
                  <c:v>0.33900813944414743</c:v>
                </c:pt>
                <c:pt idx="197" formatCode="0.000_ ">
                  <c:v>0.30898204932165474</c:v>
                </c:pt>
                <c:pt idx="198" formatCode="0.000_ ">
                  <c:v>0.2816026826862118</c:v>
                </c:pt>
                <c:pt idx="199" formatCode="0.000_ ">
                  <c:v>0.25663891627848162</c:v>
                </c:pt>
                <c:pt idx="200" formatCode="0.000_ ">
                  <c:v>0.23387943346381651</c:v>
                </c:pt>
                <c:pt idx="201" formatCode="0.000_ ">
                  <c:v>0.21313109249742421</c:v>
                </c:pt>
                <c:pt idx="202" formatCode="0.000_ ">
                  <c:v>0.19421741751459784</c:v>
                </c:pt>
                <c:pt idx="203" formatCode="0.000_ ">
                  <c:v>0.17697720519274468</c:v>
                </c:pt>
                <c:pt idx="204" formatCode="0.000_ ">
                  <c:v>0.1612632399921311</c:v>
                </c:pt>
                <c:pt idx="205" formatCode="0.000_ ">
                  <c:v>0.14694111096171228</c:v>
                </c:pt>
                <c:pt idx="206" formatCode="0.000_ ">
                  <c:v>0.1338881232643282</c:v>
                </c:pt>
                <c:pt idx="207" formatCode="0.000_ ">
                  <c:v>0.12199229780740958</c:v>
                </c:pt>
                <c:pt idx="208" formatCode="0.000_ ">
                  <c:v>0.11115145264173845</c:v>
                </c:pt>
                <c:pt idx="209" formatCode="0.000_ ">
                  <c:v>0.10127236009646948</c:v>
                </c:pt>
                <c:pt idx="210" formatCode="0.000_ ">
                  <c:v>9.2269973941599248E-2</c:v>
                </c:pt>
                <c:pt idx="211" formatCode="0.000_ ">
                  <c:v>8.4066721200122624E-2</c:v>
                </c:pt>
                <c:pt idx="212" formatCode="0.000_ ">
                  <c:v>7.659185356415503E-2</c:v>
                </c:pt>
                <c:pt idx="213" formatCode="0.000_ ">
                  <c:v>6.9780853696980921E-2</c:v>
                </c:pt>
                <c:pt idx="214" formatCode="0.000_ ">
                  <c:v>6.3574892022354834E-2</c:v>
                </c:pt>
                <c:pt idx="215" formatCode="0.000_ ">
                  <c:v>5.7920329910580194E-2</c:v>
                </c:pt>
                <c:pt idx="216" formatCode="0.000_ ">
                  <c:v>5.2768265465945707E-2</c:v>
                </c:pt>
                <c:pt idx="217" formatCode="0.000_ ">
                  <c:v>4.807411840072353E-2</c:v>
                </c:pt>
                <c:pt idx="218" formatCode="0.000_ ">
                  <c:v>4.3797250746378039E-2</c:v>
                </c:pt>
                <c:pt idx="219" formatCode="0.000_ ">
                  <c:v>3.9900620402568934E-2</c:v>
                </c:pt>
                <c:pt idx="220" formatCode="0.000_ ">
                  <c:v>3.6350464758944663E-2</c:v>
                </c:pt>
                <c:pt idx="221" formatCode="0.000_ ">
                  <c:v>3.3116011843841012E-2</c:v>
                </c:pt>
                <c:pt idx="222" formatCode="0.000_ ">
                  <c:v>3.0169216658231791E-2</c:v>
                </c:pt>
                <c:pt idx="223" formatCode="0.000_ ">
                  <c:v>2.7484520543157979E-2</c:v>
                </c:pt>
                <c:pt idx="224" formatCode="0.000_ ">
                  <c:v>2.5038631605011179E-2</c:v>
                </c:pt>
                <c:pt idx="225" formatCode="0.000_ ">
                  <c:v>2.2810324386146427E-2</c:v>
                </c:pt>
                <c:pt idx="226" formatCode="0.000_ ">
                  <c:v>2.0780257119059925E-2</c:v>
                </c:pt>
                <c:pt idx="227" formatCode="0.000_ ">
                  <c:v>1.8930805041515217E-2</c:v>
                </c:pt>
                <c:pt idx="228" formatCode="0.000_ ">
                  <c:v>1.7245908378261253E-2</c:v>
                </c:pt>
                <c:pt idx="229" formatCode="0.000_ ">
                  <c:v>1.5710933713071036E-2</c:v>
                </c:pt>
                <c:pt idx="230" formatCode="0.000_ ">
                  <c:v>1.4312547583433663E-2</c:v>
                </c:pt>
                <c:pt idx="231" formatCode="0.000_ ">
                  <c:v>1.3038601230023398E-2</c:v>
                </c:pt>
                <c:pt idx="232" formatCode="0.000_ ">
                  <c:v>1.187802552468592E-2</c:v>
                </c:pt>
                <c:pt idx="233" formatCode="0.000_ ">
                  <c:v>1.0820735184730397E-2</c:v>
                </c:pt>
                <c:pt idx="234" formatCode="0.000_ ">
                  <c:v>9.8575414583703721E-3</c:v>
                </c:pt>
                <c:pt idx="235" formatCode="0.000_ ">
                  <c:v>8.9800725367556317E-3</c:v>
                </c:pt>
                <c:pt idx="236" formatCode="0.000_ ">
                  <c:v>8.1807010126872109E-3</c:v>
                </c:pt>
                <c:pt idx="237" formatCode="0.000_ ">
                  <c:v>7.4524777652807302E-3</c:v>
                </c:pt>
                <c:pt idx="238" formatCode="0.000_ ">
                  <c:v>6.7890717039794345E-3</c:v>
                </c:pt>
                <c:pt idx="239" formatCode="0.000_ ">
                  <c:v>6.1847148548267589E-3</c:v>
                </c:pt>
                <c:pt idx="240" formatCode="0.000_ ">
                  <c:v>5.634152317168158E-3</c:v>
                </c:pt>
                <c:pt idx="241" formatCode="0.000_ ">
                  <c:v>5.1325966603145336E-3</c:v>
                </c:pt>
                <c:pt idx="242" formatCode="0.000_ ">
                  <c:v>4.6756863674893177E-3</c:v>
                </c:pt>
                <c:pt idx="243" formatCode="0.000_ ">
                  <c:v>4.2594479688975364E-3</c:v>
                </c:pt>
                <c:pt idx="244" formatCode="0.000_ ">
                  <c:v>3.880261537273986E-3</c:v>
                </c:pt>
                <c:pt idx="245" formatCode="0.000_ ">
                  <c:v>3.5348292480429431E-3</c:v>
                </c:pt>
                <c:pt idx="246" formatCode="0.000_ ">
                  <c:v>3.2201467324872749E-3</c:v>
                </c:pt>
                <c:pt idx="247" formatCode="0.000_ ">
                  <c:v>2.9334769762949619E-3</c:v>
                </c:pt>
                <c:pt idx="248" formatCode="0.000_ ">
                  <c:v>2.6723265377229478E-3</c:v>
                </c:pt>
                <c:pt idx="249" formatCode="0.000_ ">
                  <c:v>2.43442387957256E-3</c:v>
                </c:pt>
                <c:pt idx="250" formatCode="0.000_ ">
                  <c:v>2.2176996273732224E-3</c:v>
                </c:pt>
                <c:pt idx="251" formatCode="0.000_ ">
                  <c:v>2.0202685827735386E-3</c:v>
                </c:pt>
                <c:pt idx="252" formatCode="0.000_ ">
                  <c:v>1.8404133362800491E-3</c:v>
                </c:pt>
                <c:pt idx="253" formatCode="0.000_ ">
                  <c:v>1.6765693372912858E-3</c:v>
                </c:pt>
                <c:pt idx="254" formatCode="0.000_ ">
                  <c:v>1.5273112919644682E-3</c:v>
                </c:pt>
                <c:pt idx="255" formatCode="0.000_ ">
                  <c:v>1.3913407709307791E-3</c:v>
                </c:pt>
                <c:pt idx="256" formatCode="0.000_ ">
                  <c:v>1.2674749193398557E-3</c:v>
                </c:pt>
                <c:pt idx="257" formatCode="0.000_ ">
                  <c:v>1.1546361712538526E-3</c:v>
                </c:pt>
                <c:pt idx="258" formatCode="0.000_ ">
                  <c:v>1.0518428791073825E-3</c:v>
                </c:pt>
                <c:pt idx="259" formatCode="0.000_ ">
                  <c:v>9.582007768760034E-4</c:v>
                </c:pt>
                <c:pt idx="260" formatCode="0.000_ ">
                  <c:v>8.7289520282041763E-4</c:v>
                </c:pt>
                <c:pt idx="261" formatCode="0.000_ ">
                  <c:v>7.9518401425803377E-4</c:v>
                </c:pt>
                <c:pt idx="262" formatCode="0.000_ ">
                  <c:v>7.2439113281444099E-4</c:v>
                </c:pt>
                <c:pt idx="263" formatCode="0.000_ ">
                  <c:v>6.5990066407617582E-4</c:v>
                </c:pt>
                <c:pt idx="264" formatCode="0.000_ ">
                  <c:v>6.0115154054992065E-4</c:v>
                </c:pt>
                <c:pt idx="265" formatCode="0.000_ ">
                  <c:v>5.4763264137483588E-4</c:v>
                </c:pt>
                <c:pt idx="266" formatCode="0.000_ ">
                  <c:v>4.9887834637320856E-4</c:v>
                </c:pt>
                <c:pt idx="267" formatCode="0.000_ ">
                  <c:v>4.5446448579567476E-4</c:v>
                </c:pt>
                <c:pt idx="268" formatCode="0.000_ ">
                  <c:v>4.1400465055346926E-4</c:v>
                </c:pt>
                <c:pt idx="269" formatCode="0.000_ ">
                  <c:v>3.7714683086114976E-4</c:v>
                </c:pt>
                <c:pt idx="270" formatCode="0.000_ ">
                  <c:v>3.4357035406607742E-4</c:v>
                </c:pt>
                <c:pt idx="271" formatCode="0.000_ ">
                  <c:v>3.1298309504027889E-4</c:v>
                </c:pt>
                <c:pt idx="272" formatCode="0.000_ ">
                  <c:v>2.8511893487864927E-4</c:v>
                </c:pt>
                <c:pt idx="273" formatCode="0.000_ ">
                  <c:v>2.5973544580528031E-4</c:v>
                </c:pt>
                <c:pt idx="274" formatCode="0.000_ ">
                  <c:v>2.3661178215569366E-4</c:v>
                </c:pt>
                <c:pt idx="275" formatCode="0.000_ ">
                  <c:v>2.1554675909396032E-4</c:v>
                </c:pt>
                <c:pt idx="276" formatCode="0.000_ ">
                  <c:v>1.9635710235561238E-4</c:v>
                </c:pt>
                <c:pt idx="277" formatCode="0.000_ ">
                  <c:v>1.7887585379405195E-4</c:v>
                </c:pt>
                <c:pt idx="278" formatCode="0.000_ ">
                  <c:v>1.6295091886272704E-4</c:v>
                </c:pt>
                <c:pt idx="279" formatCode="0.000_ ">
                  <c:v>1.4844374339942351E-4</c:v>
                </c:pt>
                <c:pt idx="280" formatCode="0.000_ ">
                  <c:v>1.3522810820332701E-4</c:v>
                </c:pt>
                <c:pt idx="281" formatCode="0.000_ ">
                  <c:v>1.2318903091979361E-4</c:v>
                </c:pt>
                <c:pt idx="282" formatCode="0.000_ ">
                  <c:v>1.1222176568092561E-4</c:v>
                </c:pt>
                <c:pt idx="283" formatCode="0.000_ ">
                  <c:v>1.0223089180018235E-4</c:v>
                </c:pt>
                <c:pt idx="284" formatCode="0.000_ ">
                  <c:v>9.3129483593746044E-5</c:v>
                </c:pt>
                <c:pt idx="285" formatCode="0.000_ ">
                  <c:v>8.4838354106938043E-5</c:v>
                </c:pt>
                <c:pt idx="286" formatCode="0.000_ ">
                  <c:v>7.7285366166769787E-5</c:v>
                </c:pt>
                <c:pt idx="287" formatCode="0.000_ ">
                  <c:v>7.0404804767300189E-5</c:v>
                </c:pt>
                <c:pt idx="288" formatCode="0.000_ ">
                  <c:v>6.4136805327945562E-5</c:v>
                </c:pt>
                <c:pt idx="289" formatCode="0.000_ ">
                  <c:v>5.842683285088537E-5</c:v>
                </c:pt>
                <c:pt idx="290" formatCode="0.000_ ">
                  <c:v>5.322520744645092E-5</c:v>
                </c:pt>
                <c:pt idx="291" formatCode="0.000_ ">
                  <c:v>4.8486672098723284E-5</c:v>
                </c:pt>
                <c:pt idx="292" formatCode="0.000_ ">
                  <c:v>4.4169998911006893E-5</c:v>
                </c:pt>
                <c:pt idx="293" formatCode="0.000_ ">
                  <c:v>4.0237630405581226E-5</c:v>
                </c:pt>
                <c:pt idx="294" formatCode="0.000_ ">
                  <c:v>3.6655352757074535E-5</c:v>
                </c:pt>
                <c:pt idx="295" formatCode="0.000_ ">
                  <c:v>3.3391998116602667E-5</c:v>
                </c:pt>
                <c:pt idx="296" formatCode="0.000_ ">
                  <c:v>3.0419173436887378E-5</c:v>
                </c:pt>
                <c:pt idx="297" formatCode="0.000_ ">
                  <c:v>2.7711013439113713E-5</c:v>
                </c:pt>
                <c:pt idx="298" formatCode="0.000_ ">
                  <c:v>2.524395557230902E-5</c:v>
                </c:pt>
                <c:pt idx="299" formatCode="0.000_ ">
                  <c:v>2.2996535007354142E-5</c:v>
                </c:pt>
                <c:pt idx="300" formatCode="0.000_ ">
                  <c:v>2.0949197882033695E-5</c:v>
                </c:pt>
                <c:pt idx="301" formatCode="0.000_ ">
                  <c:v>1.9084131172313444E-5</c:v>
                </c:pt>
                <c:pt idx="302" formatCode="0.000_ ">
                  <c:v>1.7385107709679321E-5</c:v>
                </c:pt>
                <c:pt idx="303" formatCode="0.000_ ">
                  <c:v>1.5837344996142796E-5</c:v>
                </c:pt>
                <c:pt idx="304" formatCode="0.000_ ">
                  <c:v>1.4427376588557362E-5</c:v>
                </c:pt>
                <c:pt idx="305" formatCode="0.000_ ">
                  <c:v>1.3142934933244774E-5</c:v>
                </c:pt>
                <c:pt idx="306" formatCode="0.000_ ">
                  <c:v>1.1972844631548784E-5</c:v>
                </c:pt>
                <c:pt idx="307" formatCode="0.000_ ">
                  <c:v>1.0906925207684839E-5</c:v>
                </c:pt>
                <c:pt idx="308" formatCode="0.000_ ">
                  <c:v>9.9359025329261453E-6</c:v>
                </c:pt>
                <c:pt idx="309" formatCode="0.000_ ">
                  <c:v>9.0513281354786585E-6</c:v>
                </c:pt>
                <c:pt idx="310" formatCode="0.000_ ">
                  <c:v>8.2455056940051692E-6</c:v>
                </c:pt>
                <c:pt idx="311" formatCode="0.000_ ">
                  <c:v>7.5114240752585788E-6</c:v>
                </c:pt>
                <c:pt idx="312" formatCode="0.000_ ">
                  <c:v>6.8426963332203114E-6</c:v>
                </c:pt>
                <c:pt idx="313" formatCode="0.000_ ">
                  <c:v>6.2335041390070155E-6</c:v>
                </c:pt>
                <c:pt idx="314" formatCode="0.000_ ">
                  <c:v>5.6785471580584047E-6</c:v>
                </c:pt>
                <c:pt idx="315" formatCode="0.000_ ">
                  <c:v>5.172996934162369E-6</c:v>
                </c:pt>
                <c:pt idx="316" formatCode="0.000_ ">
                  <c:v>4.7124548790848546E-6</c:v>
                </c:pt>
                <c:pt idx="317" formatCode="0.000_ ">
                  <c:v>4.292914002292493E-6</c:v>
                </c:pt>
                <c:pt idx="318" formatCode="0.000_ ">
                  <c:v>3.9107240477964585E-6</c:v>
                </c:pt>
                <c:pt idx="319" formatCode="0.000_ ">
                  <c:v>3.5625597347895281E-6</c:v>
                </c:pt>
                <c:pt idx="320" formatCode="0.000_ ">
                  <c:v>3.24539182575278E-6</c:v>
                </c:pt>
                <c:pt idx="321" formatCode="0.000_ ">
                  <c:v>2.9564607703087268E-6</c:v>
                </c:pt>
                <c:pt idx="322" formatCode="0.000_ ">
                  <c:v>2.6932526955079294E-6</c:v>
                </c:pt>
                <c:pt idx="323" formatCode="0.000_ ">
                  <c:v>2.453477533651293E-6</c:v>
                </c:pt>
                <c:pt idx="324" formatCode="0.000_ ">
                  <c:v>2.2350490973478979E-6</c:v>
                </c:pt>
                <c:pt idx="325" formatCode="0.000_ ">
                  <c:v>2.0360669284501779E-6</c:v>
                </c:pt>
                <c:pt idx="326" formatCode="0.000_ ">
                  <c:v>1.854799762941925E-6</c:v>
                </c:pt>
                <c:pt idx="327" formatCode="0.000_ ">
                  <c:v>1.689670467914248E-6</c:v>
                </c:pt>
                <c:pt idx="328" formatCode="0.000_ ">
                  <c:v>1.5392423195725747E-6</c:v>
                </c:pt>
                <c:pt idx="329" formatCode="0.000_ ">
                  <c:v>1.402206502885484E-6</c:v>
                </c:pt>
                <c:pt idx="330" formatCode="0.000_ ">
                  <c:v>1.2773707241151098E-6</c:v>
                </c:pt>
                <c:pt idx="331" formatCode="0.000_ ">
                  <c:v>1.1636488371515475E-6</c:v>
                </c:pt>
                <c:pt idx="332" formatCode="0.000_ ">
                  <c:v>1.0600513933943502E-6</c:v>
                </c:pt>
                <c:pt idx="333" formatCode="0.000_ ">
                  <c:v>9.6567703295958249E-7</c:v>
                </c:pt>
                <c:pt idx="334" formatCode="0.000_ ">
                  <c:v>8.7970464231091003E-7</c:v>
                </c:pt>
                <c:pt idx="335" formatCode="0.000_ ">
                  <c:v>8.0138621008152218E-7</c:v>
                </c:pt>
                <c:pt idx="336" formatCode="0.000_ ">
                  <c:v>7.3004031892834931E-7</c:v>
                </c:pt>
                <c:pt idx="337" formatCode="0.000_ ">
                  <c:v>6.6504621679387986E-7</c:v>
                </c:pt>
                <c:pt idx="338" formatCode="0.000_ ">
                  <c:v>6.0583841599206309E-7</c:v>
                </c:pt>
                <c:pt idx="339" formatCode="0.000_ ">
                  <c:v>5.5190177312715768E-7</c:v>
                </c:pt>
                <c:pt idx="340" formatCode="0.000_ ">
                  <c:v>5.0276700703791271E-7</c:v>
                </c:pt>
                <c:pt idx="341" formatCode="0.000_ ">
                  <c:v>4.5800661577054218E-7</c:v>
                </c:pt>
                <c:pt idx="342" formatCode="0.000_ ">
                  <c:v>4.1723115705573937E-7</c:v>
                </c:pt>
                <c:pt idx="343" formatCode="0.000_ ">
                  <c:v>3.8008585992767273E-7</c:v>
                </c:pt>
                <c:pt idx="344" formatCode="0.000_ ">
                  <c:v>3.4624753800403689E-7</c:v>
                </c:pt>
                <c:pt idx="345" formatCode="0.000_ ">
                  <c:v>3.1542177757085959E-7</c:v>
                </c:pt>
                <c:pt idx="346" formatCode="0.000_ ">
                  <c:v>2.8734037600672885E-7</c:v>
                </c:pt>
                <c:pt idx="347" formatCode="0.000_ ">
                  <c:v>2.6175900825920567E-7</c:v>
                </c:pt>
                <c:pt idx="348" formatCode="0.000_ ">
                  <c:v>2.3845510107037599E-7</c:v>
                </c:pt>
                <c:pt idx="349" formatCode="0.000_ ">
                  <c:v>2.1722589645603651E-7</c:v>
                </c:pt>
                <c:pt idx="350" formatCode="0.000_ ">
                  <c:v>1.9788668758962711E-7</c:v>
                </c:pt>
                <c:pt idx="351" formatCode="0.000_ ">
                  <c:v>1.8026921174204706E-7</c:v>
                </c:pt>
                <c:pt idx="352" formatCode="0.000_ ">
                  <c:v>1.6422018629497106E-7</c:v>
                </c:pt>
                <c:pt idx="353" formatCode="0.000_ ">
                  <c:v>1.4959997509010565E-7</c:v>
                </c:pt>
                <c:pt idx="354" formatCode="0.000_ ">
                  <c:v>1.3628137351082742E-7</c:v>
                </c:pt>
                <c:pt idx="355" formatCode="0.000_ ">
                  <c:v>1.2414850172568611E-7</c:v>
                </c:pt>
                <c:pt idx="356" formatCode="0.000_ ">
                  <c:v>1.1309579646432889E-7</c:v>
                </c:pt>
                <c:pt idx="357" formatCode="0.000_ ">
                  <c:v>1.0302709255369275E-7</c:v>
                </c:pt>
                <c:pt idx="358" formatCode="0.000_ ">
                  <c:v>9.385478622327993E-8</c:v>
                </c:pt>
                <c:pt idx="359" formatCode="0.000_ ">
                  <c:v>8.5499072899771085E-8</c:v>
                </c:pt>
                <c:pt idx="360" formatCode="0.000_ ">
                  <c:v>7.7887252859332609E-8</c:v>
                </c:pt>
                <c:pt idx="361" formatCode="0.000_ ">
                  <c:v>7.0953098696377257E-8</c:v>
                </c:pt>
                <c:pt idx="362" formatCode="0.000_ ">
                  <c:v>1.8026921174204706E-7</c:v>
                </c:pt>
                <c:pt idx="363" formatCode="0.000_ ">
                  <c:v>1.6422018629497106E-7</c:v>
                </c:pt>
                <c:pt idx="364" formatCode="0.000_ ">
                  <c:v>1.4959997509010565E-7</c:v>
                </c:pt>
                <c:pt idx="365" formatCode="0.000_ ">
                  <c:v>1.3628137351082742E-7</c:v>
                </c:pt>
                <c:pt idx="366" formatCode="0.000_ ">
                  <c:v>1.2414850172568611E-7</c:v>
                </c:pt>
                <c:pt idx="367" formatCode="0.000_ ">
                  <c:v>1.1309579646432889E-7</c:v>
                </c:pt>
                <c:pt idx="368" formatCode="0.000_ ">
                  <c:v>1.0302709255369275E-7</c:v>
                </c:pt>
                <c:pt idx="369" formatCode="0.000_ ">
                  <c:v>9.385478622327993E-8</c:v>
                </c:pt>
                <c:pt idx="370" formatCode="0.000_ ">
                  <c:v>8.5499072899771085E-8</c:v>
                </c:pt>
                <c:pt idx="371" formatCode="0.000_ ">
                  <c:v>7.7887252859332609E-8</c:v>
                </c:pt>
                <c:pt idx="372" formatCode="0.000_ ">
                  <c:v>7.0953098696377257E-8</c:v>
                </c:pt>
                <c:pt idx="373" formatCode="#,##0.000;[Red]\-#,##0.000">
                  <c:v>1.0302709255369275E-7</c:v>
                </c:pt>
                <c:pt idx="374" formatCode="#,##0.000;[Red]\-#,##0.000">
                  <c:v>9.385478622327993E-8</c:v>
                </c:pt>
                <c:pt idx="375" formatCode="#,##0.000;[Red]\-#,##0.000">
                  <c:v>8.5499072899771085E-8</c:v>
                </c:pt>
                <c:pt idx="376" formatCode="#,##0.000;[Red]\-#,##0.000">
                  <c:v>7.7887252859332609E-8</c:v>
                </c:pt>
                <c:pt idx="377" formatCode="#,##0.000;[Red]\-#,##0.000">
                  <c:v>7.0953098696377257E-8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34-4F60-9DB7-59FC7590D782}"/>
            </c:ext>
          </c:extLst>
        </c:ser>
        <c:ser>
          <c:idx val="5"/>
          <c:order val="4"/>
          <c:tx>
            <c:strRef>
              <c:f>合成波のつくり方!$CI$46</c:f>
              <c:strCache>
                <c:ptCount val="1"/>
                <c:pt idx="0">
                  <c:v>y5</c:v>
                </c:pt>
              </c:strCache>
            </c:strRef>
          </c:tx>
          <c:spPr>
            <a:ln w="952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合成波のつくり方!$CD$47:$CD$424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合成波のつくり方!$CI$47:$CI$424</c:f>
              <c:numCache>
                <c:formatCode>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0.01</c:v>
                </c:pt>
                <c:pt idx="140">
                  <c:v>1.576E-2</c:v>
                </c:pt>
                <c:pt idx="141">
                  <c:v>2.4836436462591999E-2</c:v>
                </c:pt>
                <c:pt idx="142">
                  <c:v>3.9136851311988255E-2</c:v>
                </c:pt>
                <c:pt idx="143">
                  <c:v>6.1663051310226868E-2</c:v>
                </c:pt>
                <c:pt idx="144">
                  <c:v>9.7134519008965997E-2</c:v>
                </c:pt>
                <c:pt idx="145">
                  <c:v>0.1529605892182396</c:v>
                </c:pt>
                <c:pt idx="146">
                  <c:v>0.24074701497911147</c:v>
                </c:pt>
                <c:pt idx="147">
                  <c:v>0.37860715276804924</c:v>
                </c:pt>
                <c:pt idx="148">
                  <c:v>0.59464931629756712</c:v>
                </c:pt>
                <c:pt idx="149">
                  <c:v>0.93209518585927542</c:v>
                </c:pt>
                <c:pt idx="150">
                  <c:v>1.4564380583707315</c:v>
                </c:pt>
                <c:pt idx="151">
                  <c:v>2.264581974034984</c:v>
                </c:pt>
                <c:pt idx="152">
                  <c:v>3.4943504854690817</c:v>
                </c:pt>
                <c:pt idx="153">
                  <c:v>5.3288616100514794</c:v>
                </c:pt>
                <c:pt idx="154">
                  <c:v>7.9824084268260247</c:v>
                </c:pt>
                <c:pt idx="155">
                  <c:v>11.643101862387953</c:v>
                </c:pt>
                <c:pt idx="156">
                  <c:v>16.343468350879885</c:v>
                </c:pt>
                <c:pt idx="157">
                  <c:v>21.768238337435022</c:v>
                </c:pt>
                <c:pt idx="158">
                  <c:v>27.131222110372516</c:v>
                </c:pt>
                <c:pt idx="159">
                  <c:v>31.378634693322653</c:v>
                </c:pt>
                <c:pt idx="160">
                  <c:v>33.76929678744164</c:v>
                </c:pt>
                <c:pt idx="161">
                  <c:v>34.307058080742337</c:v>
                </c:pt>
                <c:pt idx="162">
                  <c:v>33.533240785841336</c:v>
                </c:pt>
                <c:pt idx="163">
                  <c:v>32.039685012658467</c:v>
                </c:pt>
                <c:pt idx="164">
                  <c:v>30.230288198291728</c:v>
                </c:pt>
                <c:pt idx="165">
                  <c:v>28.328177228510658</c:v>
                </c:pt>
                <c:pt idx="166">
                  <c:v>26.444981454682491</c:v>
                </c:pt>
                <c:pt idx="167">
                  <c:v>24.633362649051946</c:v>
                </c:pt>
                <c:pt idx="168">
                  <c:v>22.916344265984474</c:v>
                </c:pt>
                <c:pt idx="169">
                  <c:v>21.302202022289471</c:v>
                </c:pt>
                <c:pt idx="170">
                  <c:v>19.791860891181891</c:v>
                </c:pt>
                <c:pt idx="171">
                  <c:v>18.382597384564587</c:v>
                </c:pt>
                <c:pt idx="172">
                  <c:v>17.069926980813172</c:v>
                </c:pt>
                <c:pt idx="173">
                  <c:v>15.848585974600846</c:v>
                </c:pt>
                <c:pt idx="174">
                  <c:v>14.713050763961947</c:v>
                </c:pt>
                <c:pt idx="175">
                  <c:v>13.657814751345359</c:v>
                </c:pt>
                <c:pt idx="176">
                  <c:v>12.677535047572514</c:v>
                </c:pt>
                <c:pt idx="177">
                  <c:v>11.767107672697456</c:v>
                </c:pt>
                <c:pt idx="178">
                  <c:v>10.921702771447688</c:v>
                </c:pt>
                <c:pt idx="179">
                  <c:v>10.136777191282119</c:v>
                </c:pt>
                <c:pt idx="180">
                  <c:v>9.4080741915499662</c:v>
                </c:pt>
                <c:pt idx="181">
                  <c:v>8.7316158969652342</c:v>
                </c:pt>
                <c:pt idx="182">
                  <c:v>8.103691777124034</c:v>
                </c:pt>
                <c:pt idx="183">
                  <c:v>7.5208450969990643</c:v>
                </c:pt>
                <c:pt idx="184">
                  <c:v>6.979858501457505</c:v>
                </c:pt>
                <c:pt idx="185">
                  <c:v>6.4777394312001295</c:v>
                </c:pt>
                <c:pt idx="186">
                  <c:v>6.0117057857447325</c:v>
                </c:pt>
                <c:pt idx="187">
                  <c:v>5.5791720762346468</c:v>
                </c:pt>
                <c:pt idx="188">
                  <c:v>5.1777362036772283</c:v>
                </c:pt>
                <c:pt idx="189">
                  <c:v>4.8051669312643748</c:v>
                </c:pt>
                <c:pt idx="190">
                  <c:v>4.4593920774734181</c:v>
                </c:pt>
                <c:pt idx="191">
                  <c:v>4.1384874304326598</c:v>
                </c:pt>
                <c:pt idx="192">
                  <c:v>3.8406663678434971</c:v>
                </c:pt>
                <c:pt idx="193">
                  <c:v>3.5642701569986999</c:v>
                </c:pt>
                <c:pt idx="194">
                  <c:v>3.3077589038505595</c:v>
                </c:pt>
                <c:pt idx="195">
                  <c:v>3.0697031172029488</c:v>
                </c:pt>
                <c:pt idx="196">
                  <c:v>2.8487758529792613</c:v>
                </c:pt>
                <c:pt idx="197">
                  <c:v>2.6437454035317849</c:v>
                </c:pt>
                <c:pt idx="198">
                  <c:v>2.4534684976961052</c:v>
                </c:pt>
                <c:pt idx="199">
                  <c:v>2.2768839784829509</c:v>
                </c:pt>
                <c:pt idx="200">
                  <c:v>2.113006926756599</c:v>
                </c:pt>
                <c:pt idx="201">
                  <c:v>1.9609232008509794</c:v>
                </c:pt>
                <c:pt idx="202">
                  <c:v>1.8197843637399795</c:v>
                </c:pt>
                <c:pt idx="203">
                  <c:v>1.6888029710525865</c:v>
                </c:pt>
                <c:pt idx="204">
                  <c:v>1.5672481948705175</c:v>
                </c:pt>
                <c:pt idx="205">
                  <c:v>1.4544417598427539</c:v>
                </c:pt>
                <c:pt idx="206">
                  <c:v>1.3497541696835562</c:v>
                </c:pt>
                <c:pt idx="207">
                  <c:v>1.2526012035797605</c:v>
                </c:pt>
                <c:pt idx="208">
                  <c:v>1.1624406634152507</c:v>
                </c:pt>
                <c:pt idx="209">
                  <c:v>1.0787693540240852</c:v>
                </c:pt>
                <c:pt idx="210">
                  <c:v>1.0011202799093839</c:v>
                </c:pt>
                <c:pt idx="211">
                  <c:v>0.92906004301456746</c:v>
                </c:pt>
                <c:pt idx="212">
                  <c:v>0.86218642720953798</c:v>
                </c:pt>
                <c:pt idx="213">
                  <c:v>0.80012615616004445</c:v>
                </c:pt>
                <c:pt idx="214">
                  <c:v>0.74253281218725953</c:v>
                </c:pt>
                <c:pt idx="215">
                  <c:v>0.68908490460008143</c:v>
                </c:pt>
                <c:pt idx="216">
                  <c:v>0.6394840767984904</c:v>
                </c:pt>
                <c:pt idx="217">
                  <c:v>0.59345344220601104</c:v>
                </c:pt>
                <c:pt idx="218">
                  <c:v>0.55073603979644037</c:v>
                </c:pt>
                <c:pt idx="219">
                  <c:v>0.51109340063785225</c:v>
                </c:pt>
                <c:pt idx="220">
                  <c:v>0.47430421748869389</c:v>
                </c:pt>
                <c:pt idx="221">
                  <c:v>0.44016311004959885</c:v>
                </c:pt>
                <c:pt idx="222">
                  <c:v>0.40847947900324277</c:v>
                </c:pt>
                <c:pt idx="223">
                  <c:v>0.37907644246588518</c:v>
                </c:pt>
                <c:pt idx="224">
                  <c:v>0.35178984893073539</c:v>
                </c:pt>
                <c:pt idx="225">
                  <c:v>0.32646736120735753</c:v>
                </c:pt>
                <c:pt idx="226">
                  <c:v>0.30296760625523617</c:v>
                </c:pt>
                <c:pt idx="227">
                  <c:v>0.28115938617547098</c:v>
                </c:pt>
                <c:pt idx="228">
                  <c:v>0.26092094596431853</c:v>
                </c:pt>
                <c:pt idx="229">
                  <c:v>0.24213929394778844</c:v>
                </c:pt>
                <c:pt idx="230">
                  <c:v>0.2247095711094442</c:v>
                </c:pt>
                <c:pt idx="231">
                  <c:v>0.20853446579554458</c:v>
                </c:pt>
                <c:pt idx="232">
                  <c:v>0.19352367053418215</c:v>
                </c:pt>
                <c:pt idx="233">
                  <c:v>0.17959337793950819</c:v>
                </c:pt>
                <c:pt idx="234">
                  <c:v>0.16666581288976665</c:v>
                </c:pt>
                <c:pt idx="235">
                  <c:v>0.1546687983698912</c:v>
                </c:pt>
                <c:pt idx="236">
                  <c:v>0.14353535255695976</c:v>
                </c:pt>
                <c:pt idx="237">
                  <c:v>0.13320331490088569</c:v>
                </c:pt>
                <c:pt idx="238">
                  <c:v>0.12361499911431549</c:v>
                </c:pt>
                <c:pt idx="239">
                  <c:v>0.11471687113569233</c:v>
                </c:pt>
                <c:pt idx="240">
                  <c:v>0.10645925026866342</c:v>
                </c:pt>
                <c:pt idx="241">
                  <c:v>9.879603183022867E-2</c:v>
                </c:pt>
                <c:pt idx="242">
                  <c:v>9.1684429759963937E-2</c:v>
                </c:pt>
                <c:pt idx="243">
                  <c:v>8.5084737753970394E-2</c:v>
                </c:pt>
                <c:pt idx="244">
                  <c:v>7.8960107590519774E-2</c:v>
                </c:pt>
                <c:pt idx="245">
                  <c:v>7.3276343410257599E-2</c:v>
                </c:pt>
                <c:pt idx="246">
                  <c:v>6.800171080282516E-2</c:v>
                </c:pt>
                <c:pt idx="247">
                  <c:v>6.3106759634361964E-2</c:v>
                </c:pt>
                <c:pt idx="248">
                  <c:v>5.856415962701142E-2</c:v>
                </c:pt>
                <c:pt idx="249">
                  <c:v>5.4348547772701664E-2</c:v>
                </c:pt>
                <c:pt idx="250">
                  <c:v>5.0436386729505595E-2</c:v>
                </c:pt>
                <c:pt idx="251">
                  <c:v>4.6805833410167398E-2</c:v>
                </c:pt>
                <c:pt idx="252">
                  <c:v>4.3436617029258232E-2</c:v>
                </c:pt>
                <c:pt idx="253">
                  <c:v>4.030992592820809E-2</c:v>
                </c:pt>
                <c:pt idx="254">
                  <c:v>3.7408302546448245E-2</c:v>
                </c:pt>
                <c:pt idx="255">
                  <c:v>3.4715545952361988E-2</c:v>
                </c:pt>
                <c:pt idx="256">
                  <c:v>3.221662138993385E-2</c:v>
                </c:pt>
                <c:pt idx="257">
                  <c:v>2.989757633614468E-2</c:v>
                </c:pt>
                <c:pt idx="258">
                  <c:v>2.7745462600499649E-2</c:v>
                </c:pt>
                <c:pt idx="259">
                  <c:v>2.5748264031801322E-2</c:v>
                </c:pt>
                <c:pt idx="260">
                  <c:v>2.3894829428578512E-2</c:v>
                </c:pt>
                <c:pt idx="261">
                  <c:v>2.2174810278627867E-2</c:v>
                </c:pt>
                <c:pt idx="262">
                  <c:v>2.0578602980081535E-2</c:v>
                </c:pt>
                <c:pt idx="263">
                  <c:v>1.9097295221430676E-2</c:v>
                </c:pt>
                <c:pt idx="264">
                  <c:v>1.7722616221150872E-2</c:v>
                </c:pt>
                <c:pt idx="265">
                  <c:v>1.6446890549121105E-2</c:v>
                </c:pt>
                <c:pt idx="266">
                  <c:v>1.526299527202297E-2</c:v>
                </c:pt>
                <c:pt idx="267">
                  <c:v>1.4164320183462911E-2</c:v>
                </c:pt>
                <c:pt idx="268">
                  <c:v>1.3144730896780905E-2</c:v>
                </c:pt>
                <c:pt idx="269">
                  <c:v>1.2198534594490367E-2</c:v>
                </c:pt>
                <c:pt idx="270">
                  <c:v>1.1320448243125157E-2</c:v>
                </c:pt>
                <c:pt idx="271">
                  <c:v>1.0505569096033349E-2</c:v>
                </c:pt>
                <c:pt idx="272">
                  <c:v>9.7493473194305482E-3</c:v>
                </c:pt>
                <c:pt idx="273">
                  <c:v>9.0475605888793997E-3</c:v>
                </c:pt>
                <c:pt idx="274">
                  <c:v>8.396290514362581E-3</c:v>
                </c:pt>
                <c:pt idx="275">
                  <c:v>7.7919007623255222E-3</c:v>
                </c:pt>
                <c:pt idx="276">
                  <c:v>7.2310167525392122E-3</c:v>
                </c:pt>
                <c:pt idx="277">
                  <c:v>6.7105068164256855E-3</c:v>
                </c:pt>
                <c:pt idx="278">
                  <c:v>6.2274647116482059E-3</c:v>
                </c:pt>
                <c:pt idx="279">
                  <c:v>5.7791933953402755E-3</c:v>
                </c:pt>
                <c:pt idx="280">
                  <c:v>5.3631899653747072E-3</c:v>
                </c:pt>
                <c:pt idx="281">
                  <c:v>4.9771316855953219E-3</c:v>
                </c:pt>
                <c:pt idx="282">
                  <c:v>4.6188630169857513E-3</c:v>
                </c:pt>
                <c:pt idx="283">
                  <c:v>4.2863835823661522E-3</c:v>
                </c:pt>
                <c:pt idx="284">
                  <c:v>3.9778369974207157E-3</c:v>
                </c:pt>
                <c:pt idx="285">
                  <c:v>3.691500505695746E-3</c:v>
                </c:pt>
                <c:pt idx="286">
                  <c:v>3.4257753596968633E-3</c:v>
                </c:pt>
                <c:pt idx="287">
                  <c:v>3.1791778943795162E-3</c:v>
                </c:pt>
                <c:pt idx="288">
                  <c:v>2.9503312431928327E-3</c:v>
                </c:pt>
                <c:pt idx="289">
                  <c:v>2.7379576504243637E-3</c:v>
                </c:pt>
                <c:pt idx="290">
                  <c:v>2.5408713369226231E-3</c:v>
                </c:pt>
                <c:pt idx="291">
                  <c:v>2.3579718793639826E-3</c:v>
                </c:pt>
                <c:pt idx="292">
                  <c:v>2.1882380660977786E-3</c:v>
                </c:pt>
                <c:pt idx="293">
                  <c:v>2.0307221952643654E-3</c:v>
                </c:pt>
                <c:pt idx="294">
                  <c:v>1.8845447833502158E-3</c:v>
                </c:pt>
                <c:pt idx="295">
                  <c:v>1.7488896546357839E-3</c:v>
                </c:pt>
                <c:pt idx="296">
                  <c:v>1.6229993841184961E-3</c:v>
                </c:pt>
                <c:pt idx="297">
                  <c:v>1.5061710684668235E-3</c:v>
                </c:pt>
                <c:pt idx="298">
                  <c:v>1.3977524013929041E-3</c:v>
                </c:pt>
                <c:pt idx="299">
                  <c:v>1.2971380315308662E-3</c:v>
                </c:pt>
                <c:pt idx="300">
                  <c:v>1.2037661824853443E-3</c:v>
                </c:pt>
                <c:pt idx="301">
                  <c:v>1.1171155161784736E-3</c:v>
                </c:pt>
                <c:pt idx="302">
                  <c:v>1.0367022219820827E-3</c:v>
                </c:pt>
                <c:pt idx="303">
                  <c:v>9.6207731538245223E-4</c:v>
                </c:pt>
                <c:pt idx="304">
                  <c:v>8.9282413109491082E-4</c:v>
                </c:pt>
                <c:pt idx="305">
                  <c:v>8.2855599663123438E-4</c:v>
                </c:pt>
                <c:pt idx="306">
                  <c:v>7.6891407333035621E-4</c:v>
                </c:pt>
                <c:pt idx="307">
                  <c:v>7.135653527979111E-4</c:v>
                </c:pt>
                <c:pt idx="308">
                  <c:v>6.622007975678522E-4</c:v>
                </c:pt>
                <c:pt idx="309">
                  <c:v>6.1453361560462902E-4</c:v>
                </c:pt>
                <c:pt idx="310">
                  <c:v>5.7029765901170663E-4</c:v>
                </c:pt>
                <c:pt idx="311">
                  <c:v>5.2924593800569972E-4</c:v>
                </c:pt>
                <c:pt idx="312">
                  <c:v>4.9114924185897639E-4</c:v>
                </c:pt>
                <c:pt idx="313">
                  <c:v>4.5579485911083508E-4</c:v>
                </c:pt>
                <c:pt idx="314">
                  <c:v>4.2298538990161893E-4</c:v>
                </c:pt>
                <c:pt idx="315">
                  <c:v>3.9253764379849389E-4</c:v>
                </c:pt>
                <c:pt idx="316">
                  <c:v>3.6428161695895489E-4</c:v>
                </c:pt>
                <c:pt idx="317">
                  <c:v>3.3805954292110102E-4</c:v>
                </c:pt>
                <c:pt idx="318">
                  <c:v>3.1372501172081258E-4</c:v>
                </c:pt>
                <c:pt idx="319">
                  <c:v>2.9114215241746123E-4</c:v>
                </c:pt>
                <c:pt idx="320">
                  <c:v>2.701848744638231E-4</c:v>
                </c:pt>
                <c:pt idx="321">
                  <c:v>2.5073616368441812E-4</c:v>
                </c:pt>
                <c:pt idx="322">
                  <c:v>2.3268742893140144E-4</c:v>
                </c:pt>
                <c:pt idx="323">
                  <c:v>2.1593789577008983E-4</c:v>
                </c:pt>
                <c:pt idx="324">
                  <c:v>2.0039404380879164E-4</c:v>
                </c:pt>
                <c:pt idx="325">
                  <c:v>1.8596908453129616E-4</c:v>
                </c:pt>
                <c:pt idx="326">
                  <c:v>1.7258247671652214E-4</c:v>
                </c:pt>
                <c:pt idx="327">
                  <c:v>1.6015947673969172E-4</c:v>
                </c:pt>
                <c:pt idx="328">
                  <c:v>1.4863072124415497E-4</c:v>
                </c:pt>
                <c:pt idx="329">
                  <c:v>1.3793183985373061E-4</c:v>
                </c:pt>
                <c:pt idx="330">
                  <c:v>1.2800309576315821E-4</c:v>
                </c:pt>
                <c:pt idx="331">
                  <c:v>1.1878905219991342E-4</c:v>
                </c:pt>
                <c:pt idx="332">
                  <c:v>1.1023826289508904E-4</c:v>
                </c:pt>
                <c:pt idx="333">
                  <c:v>1.0230298483509902E-4</c:v>
                </c:pt>
                <c:pt idx="334">
                  <c:v>9.493891169036573E-5</c:v>
                </c:pt>
                <c:pt idx="335">
                  <c:v>8.8104926432600253E-5</c:v>
                </c:pt>
                <c:pt idx="336">
                  <c:v>8.1762871759424272E-5</c:v>
                </c:pt>
                <c:pt idx="337">
                  <c:v>7.5877337044508289E-5</c:v>
                </c:pt>
                <c:pt idx="338">
                  <c:v>7.041546062367078E-5</c:v>
                </c:pt>
                <c:pt idx="339">
                  <c:v>6.5346746313010504E-5</c:v>
                </c:pt>
                <c:pt idx="340">
                  <c:v>6.0642893134607917E-5</c:v>
                </c:pt>
                <c:pt idx="341">
                  <c:v>5.6277637299076003E-5</c:v>
                </c:pt>
                <c:pt idx="342">
                  <c:v>5.2226605562676065E-5</c:v>
                </c:pt>
                <c:pt idx="343">
                  <c:v>4.8467179140223646E-5</c:v>
                </c:pt>
                <c:pt idx="344">
                  <c:v>4.4978367413947542E-5</c:v>
                </c:pt>
                <c:pt idx="345">
                  <c:v>4.1740690733160126E-5</c:v>
                </c:pt>
                <c:pt idx="346">
                  <c:v>3.8736071650355506E-5</c:v>
                </c:pt>
                <c:pt idx="347">
                  <c:v>3.5947733986456358E-5</c:v>
                </c:pt>
                <c:pt idx="348">
                  <c:v>3.3360109161644119E-5</c:v>
                </c:pt>
                <c:pt idx="349">
                  <c:v>3.0958749268774335E-5</c:v>
                </c:pt>
                <c:pt idx="350">
                  <c:v>2.8730246404025772E-5</c:v>
                </c:pt>
                <c:pt idx="351">
                  <c:v>2.6662157804369171E-5</c:v>
                </c:pt>
                <c:pt idx="352">
                  <c:v>2.4742936373863418E-5</c:v>
                </c:pt>
                <c:pt idx="353">
                  <c:v>2.2961866210875403E-5</c:v>
                </c:pt>
                <c:pt idx="354">
                  <c:v>2.1309002776242204E-5</c:v>
                </c:pt>
                <c:pt idx="355">
                  <c:v>1.9775117368306788E-5</c:v>
                </c:pt>
                <c:pt idx="356">
                  <c:v>1.8351645594805691E-5</c:v>
                </c:pt>
                <c:pt idx="357">
                  <c:v>1.7030639553903399E-5</c:v>
                </c:pt>
                <c:pt idx="358">
                  <c:v>1.5804723457378013E-5</c:v>
                </c:pt>
                <c:pt idx="359">
                  <c:v>1.4667052448181959E-5</c:v>
                </c:pt>
                <c:pt idx="360">
                  <c:v>1.3611274382437097E-5</c:v>
                </c:pt>
                <c:pt idx="361">
                  <c:v>1.2631494362475461E-5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34-4F60-9DB7-59FC7590D782}"/>
            </c:ext>
          </c:extLst>
        </c:ser>
        <c:ser>
          <c:idx val="4"/>
          <c:order val="5"/>
          <c:tx>
            <c:strRef>
              <c:f>合成波のつくり方!$CM$46</c:f>
              <c:strCache>
                <c:ptCount val="1"/>
                <c:pt idx="0">
                  <c:v>合成波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合成波のつくり方!$CD$47:$CD$424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合成波のつくり方!$CM$47:$CM$424</c:f>
              <c:numCache>
                <c:formatCode>#,##0.000;[Red]\-#,##0.000</c:formatCode>
                <c:ptCount val="378"/>
                <c:pt idx="0">
                  <c:v>1.9204502484307905E-3</c:v>
                </c:pt>
                <c:pt idx="1">
                  <c:v>2.3870533688628336E-3</c:v>
                </c:pt>
                <c:pt idx="2">
                  <c:v>2.9669831698501022E-3</c:v>
                </c:pt>
                <c:pt idx="3">
                  <c:v>3.6877412132828944E-3</c:v>
                </c:pt>
                <c:pt idx="4">
                  <c:v>4.5834905995590066E-3</c:v>
                </c:pt>
                <c:pt idx="5">
                  <c:v>5.6966627910328563E-3</c:v>
                </c:pt>
                <c:pt idx="6">
                  <c:v>7.0799483284733136E-3</c:v>
                </c:pt>
                <c:pt idx="7">
                  <c:v>8.798761142594938E-3</c:v>
                </c:pt>
                <c:pt idx="8">
                  <c:v>1.0934286014419484E-2</c:v>
                </c:pt>
                <c:pt idx="9">
                  <c:v>1.3587242363303692E-2</c:v>
                </c:pt>
                <c:pt idx="10">
                  <c:v>1.6882525294253256E-2</c:v>
                </c:pt>
                <c:pt idx="11">
                  <c:v>2.0974916859744973E-2</c:v>
                </c:pt>
                <c:pt idx="12">
                  <c:v>2.6056096512809618E-2</c:v>
                </c:pt>
                <c:pt idx="13">
                  <c:v>3.236321872824964E-2</c:v>
                </c:pt>
                <c:pt idx="14">
                  <c:v>4.0189365460778143E-2</c:v>
                </c:pt>
                <c:pt idx="15">
                  <c:v>4.989621713344139E-2</c:v>
                </c:pt>
                <c:pt idx="16">
                  <c:v>6.1929310556664952E-2</c:v>
                </c:pt>
                <c:pt idx="17">
                  <c:v>7.6836252819694612E-2</c:v>
                </c:pt>
                <c:pt idx="18">
                  <c:v>9.5288216314934615E-2</c:v>
                </c:pt>
                <c:pt idx="19">
                  <c:v>0.11810491982825728</c:v>
                </c:pt>
                <c:pt idx="20">
                  <c:v>0.1462830559624605</c:v>
                </c:pt>
                <c:pt idx="21">
                  <c:v>0.18102768554269041</c:v>
                </c:pt>
                <c:pt idx="22">
                  <c:v>0.22378538525651814</c:v>
                </c:pt>
                <c:pt idx="23">
                  <c:v>0.27627677049517907</c:v>
                </c:pt>
                <c:pt idx="24">
                  <c:v>0.34052424960414968</c:v>
                </c:pt>
                <c:pt idx="25">
                  <c:v>0.41886830193761709</c:v>
                </c:pt>
                <c:pt idx="26">
                  <c:v>0.51396202708004324</c:v>
                </c:pt>
                <c:pt idx="27">
                  <c:v>0.62872910539962967</c:v>
                </c:pt>
                <c:pt idx="28">
                  <c:v>0.76626483463537154</c:v>
                </c:pt>
                <c:pt idx="29">
                  <c:v>0.92965432646931767</c:v>
                </c:pt>
                <c:pt idx="30">
                  <c:v>1.1216780281541783</c:v>
                </c:pt>
                <c:pt idx="31">
                  <c:v>1.3443757696198264</c:v>
                </c:pt>
                <c:pt idx="32">
                  <c:v>1.598451716759701</c:v>
                </c:pt>
                <c:pt idx="33">
                  <c:v>1.8825306953131589</c:v>
                </c:pt>
                <c:pt idx="34">
                  <c:v>2.1923276683536495</c:v>
                </c:pt>
                <c:pt idx="35">
                  <c:v>2.5198678316664922</c:v>
                </c:pt>
                <c:pt idx="36">
                  <c:v>2.8529829604202179</c:v>
                </c:pt>
                <c:pt idx="37">
                  <c:v>3.1753773188393657</c:v>
                </c:pt>
                <c:pt idx="38">
                  <c:v>3.468548970115827</c:v>
                </c:pt>
                <c:pt idx="39">
                  <c:v>3.7099264509827532</c:v>
                </c:pt>
                <c:pt idx="40">
                  <c:v>3.8820477162266402</c:v>
                </c:pt>
                <c:pt idx="41">
                  <c:v>3.9683357003885975</c:v>
                </c:pt>
                <c:pt idx="42">
                  <c:v>3.9622844991689372</c:v>
                </c:pt>
                <c:pt idx="43">
                  <c:v>3.8651320970593326</c:v>
                </c:pt>
                <c:pt idx="44">
                  <c:v>3.6864523059510628</c:v>
                </c:pt>
                <c:pt idx="45">
                  <c:v>3.4422496954351129</c:v>
                </c:pt>
                <c:pt idx="46">
                  <c:v>3.1520924497708287</c:v>
                </c:pt>
                <c:pt idx="47">
                  <c:v>2.8361137474973157</c:v>
                </c:pt>
                <c:pt idx="48">
                  <c:v>2.5125747357820241</c:v>
                </c:pt>
                <c:pt idx="49">
                  <c:v>2.1963443547550079</c:v>
                </c:pt>
                <c:pt idx="50">
                  <c:v>1.8983083522184896</c:v>
                </c:pt>
                <c:pt idx="51">
                  <c:v>1.6254986945934629</c:v>
                </c:pt>
                <c:pt idx="52">
                  <c:v>1.3816596657465772</c:v>
                </c:pt>
                <c:pt idx="53">
                  <c:v>1.1679961780383028</c:v>
                </c:pt>
                <c:pt idx="54">
                  <c:v>0.98392530431992675</c:v>
                </c:pt>
                <c:pt idx="55">
                  <c:v>0.8277307398655408</c:v>
                </c:pt>
                <c:pt idx="56">
                  <c:v>0.69708077166908144</c:v>
                </c:pt>
                <c:pt idx="57">
                  <c:v>0.58940874529667786</c:v>
                </c:pt>
                <c:pt idx="58">
                  <c:v>0.50217466557121837</c:v>
                </c:pt>
                <c:pt idx="59">
                  <c:v>0.4330335273166272</c:v>
                </c:pt>
                <c:pt idx="60">
                  <c:v>0.37993570927221826</c:v>
                </c:pt>
                <c:pt idx="61">
                  <c:v>0.34118115441892943</c:v>
                </c:pt>
                <c:pt idx="62">
                  <c:v>0.31544444704175073</c:v>
                </c:pt>
                <c:pt idx="63">
                  <c:v>0.30178349354422029</c:v>
                </c:pt>
                <c:pt idx="64">
                  <c:v>0.29964081881984755</c:v>
                </c:pt>
                <c:pt idx="65">
                  <c:v>0.30884360365664121</c:v>
                </c:pt>
                <c:pt idx="66">
                  <c:v>0.32960641828148518</c:v>
                </c:pt>
                <c:pt idx="67">
                  <c:v>0.36253898204289775</c:v>
                </c:pt>
                <c:pt idx="68">
                  <c:v>0.40866000836317812</c:v>
                </c:pt>
                <c:pt idx="69">
                  <c:v>0.46941708891253237</c:v>
                </c:pt>
                <c:pt idx="70">
                  <c:v>0.54671144994863852</c:v>
                </c:pt>
                <c:pt idx="71">
                  <c:v>0.64292509955460342</c:v>
                </c:pt>
                <c:pt idx="72">
                  <c:v>0.76094620117858969</c:v>
                </c:pt>
                <c:pt idx="73">
                  <c:v>0.90418628629252684</c:v>
                </c:pt>
                <c:pt idx="74">
                  <c:v>1.076580012179845</c:v>
                </c:pt>
                <c:pt idx="75">
                  <c:v>1.2825545051848564</c:v>
                </c:pt>
                <c:pt idx="76">
                  <c:v>1.5269509854538907</c:v>
                </c:pt>
                <c:pt idx="77">
                  <c:v>1.8148767198564211</c:v>
                </c:pt>
                <c:pt idx="78">
                  <c:v>2.1514612624022296</c:v>
                </c:pt>
                <c:pt idx="79">
                  <c:v>2.5414890226509348</c:v>
                </c:pt>
                <c:pt idx="80">
                  <c:v>2.9888830221956404</c:v>
                </c:pt>
                <c:pt idx="81">
                  <c:v>3.4960258288798838</c:v>
                </c:pt>
                <c:pt idx="82">
                  <c:v>4.0629272318100718</c:v>
                </c:pt>
                <c:pt idx="83">
                  <c:v>4.6862876129727891</c:v>
                </c:pt>
                <c:pt idx="84">
                  <c:v>5.3585612523074095</c:v>
                </c:pt>
                <c:pt idx="85">
                  <c:v>6.0671880866638954</c:v>
                </c:pt>
                <c:pt idx="86">
                  <c:v>6.7952183973930342</c:v>
                </c:pt>
                <c:pt idx="87">
                  <c:v>7.5177783097848101</c:v>
                </c:pt>
                <c:pt idx="88">
                  <c:v>8.2085919419705355</c:v>
                </c:pt>
                <c:pt idx="89">
                  <c:v>8.8384967990760792</c:v>
                </c:pt>
                <c:pt idx="90">
                  <c:v>9.3789751326612798</c:v>
                </c:pt>
                <c:pt idx="91">
                  <c:v>9.805176139984038</c:v>
                </c:pt>
                <c:pt idx="92">
                  <c:v>10.098693847850903</c:v>
                </c:pt>
                <c:pt idx="93">
                  <c:v>10.249529587471692</c:v>
                </c:pt>
                <c:pt idx="94">
                  <c:v>10.256848322525471</c:v>
                </c:pt>
                <c:pt idx="95">
                  <c:v>10.128444579991129</c:v>
                </c:pt>
                <c:pt idx="96">
                  <c:v>9.8791471550154792</c:v>
                </c:pt>
                <c:pt idx="97">
                  <c:v>9.5285979381871968</c:v>
                </c:pt>
                <c:pt idx="98">
                  <c:v>9.0988870812238325</c:v>
                </c:pt>
                <c:pt idx="99">
                  <c:v>8.6124370552997878</c:v>
                </c:pt>
                <c:pt idx="100">
                  <c:v>8.0903693189771957</c:v>
                </c:pt>
                <c:pt idx="101">
                  <c:v>7.5514281092720887</c:v>
                </c:pt>
                <c:pt idx="102">
                  <c:v>7.0114188450499322</c:v>
                </c:pt>
                <c:pt idx="103">
                  <c:v>6.4830555751989811</c:v>
                </c:pt>
                <c:pt idx="104">
                  <c:v>5.9760939827590249</c:v>
                </c:pt>
                <c:pt idx="105">
                  <c:v>5.4976371235829946</c:v>
                </c:pt>
                <c:pt idx="106">
                  <c:v>5.0525249204079588</c:v>
                </c:pt>
                <c:pt idx="107">
                  <c:v>4.6437448148030267</c:v>
                </c:pt>
                <c:pt idx="108">
                  <c:v>4.2728241843010553</c:v>
                </c:pt>
                <c:pt idx="109">
                  <c:v>3.9401830284121568</c:v>
                </c:pt>
                <c:pt idx="110">
                  <c:v>3.6454379597117916</c:v>
                </c:pt>
                <c:pt idx="111">
                  <c:v>3.3876565863170902</c:v>
                </c:pt>
                <c:pt idx="112">
                  <c:v>3.1655660696985009</c:v>
                </c:pt>
                <c:pt idx="113">
                  <c:v>2.97772202455671</c:v>
                </c:pt>
                <c:pt idx="114">
                  <c:v>2.822644815468498</c:v>
                </c:pt>
                <c:pt idx="115">
                  <c:v>2.6989302869469918</c:v>
                </c:pt>
                <c:pt idx="116">
                  <c:v>2.6053414300710309</c:v>
                </c:pt>
                <c:pt idx="117">
                  <c:v>2.5408866774643286</c:v>
                </c:pt>
                <c:pt idx="118">
                  <c:v>2.5048895551252786</c:v>
                </c:pt>
                <c:pt idx="119">
                  <c:v>2.4970533513468287</c:v>
                </c:pt>
                <c:pt idx="120">
                  <c:v>2.5175232808206154</c:v>
                </c:pt>
                <c:pt idx="121">
                  <c:v>2.5669472769700099</c:v>
                </c:pt>
                <c:pt idx="122">
                  <c:v>2.6465349592744043</c:v>
                </c:pt>
                <c:pt idx="123">
                  <c:v>2.7581123962973049</c:v>
                </c:pt>
                <c:pt idx="124">
                  <c:v>2.9041679119969439</c:v>
                </c:pt>
                <c:pt idx="125">
                  <c:v>3.087881265756427</c:v>
                </c:pt>
                <c:pt idx="126">
                  <c:v>3.3131250231978493</c:v>
                </c:pt>
                <c:pt idx="127">
                  <c:v>3.5844228765795583</c:v>
                </c:pt>
                <c:pt idx="128">
                  <c:v>3.9068453189146135</c:v>
                </c:pt>
                <c:pt idx="129">
                  <c:v>4.2858190057102963</c:v>
                </c:pt>
                <c:pt idx="130">
                  <c:v>4.7268234366279973</c:v>
                </c:pt>
                <c:pt idx="131">
                  <c:v>5.234949016556981</c:v>
                </c:pt>
                <c:pt idx="132">
                  <c:v>5.8142966349622434</c:v>
                </c:pt>
                <c:pt idx="133">
                  <c:v>6.4672137596321448</c:v>
                </c:pt>
                <c:pt idx="134">
                  <c:v>7.1933887535327505</c:v>
                </c:pt>
                <c:pt idx="135">
                  <c:v>7.9888653213485803</c:v>
                </c:pt>
                <c:pt idx="136">
                  <c:v>8.8450906186668945</c:v>
                </c:pt>
                <c:pt idx="137">
                  <c:v>9.7481651988620275</c:v>
                </c:pt>
                <c:pt idx="138">
                  <c:v>10.6785040577294</c:v>
                </c:pt>
                <c:pt idx="139">
                  <c:v>11.62112214130015</c:v>
                </c:pt>
                <c:pt idx="140">
                  <c:v>12.532461320394697</c:v>
                </c:pt>
                <c:pt idx="141">
                  <c:v>13.388304481764157</c:v>
                </c:pt>
                <c:pt idx="142">
                  <c:v>14.158864171523716</c:v>
                </c:pt>
                <c:pt idx="143">
                  <c:v>14.818370711278041</c:v>
                </c:pt>
                <c:pt idx="144">
                  <c:v>15.348377337931231</c:v>
                </c:pt>
                <c:pt idx="145">
                  <c:v>15.740770349503789</c:v>
                </c:pt>
                <c:pt idx="146">
                  <c:v>16.00032257888202</c:v>
                </c:pt>
                <c:pt idx="147">
                  <c:v>16.146944161343789</c:v>
                </c:pt>
                <c:pt idx="148">
                  <c:v>16.218132033607937</c:v>
                </c:pt>
                <c:pt idx="149">
                  <c:v>16.272381910081467</c:v>
                </c:pt>
                <c:pt idx="150">
                  <c:v>16.394348109875086</c:v>
                </c:pt>
                <c:pt idx="151">
                  <c:v>16.702031359203175</c:v>
                </c:pt>
                <c:pt idx="152">
                  <c:v>17.354620208060059</c:v>
                </c:pt>
                <c:pt idx="153">
                  <c:v>18.555600733439398</c:v>
                </c:pt>
                <c:pt idx="154">
                  <c:v>20.537792209786954</c:v>
                </c:pt>
                <c:pt idx="155">
                  <c:v>23.505518053697209</c:v>
                </c:pt>
                <c:pt idx="156">
                  <c:v>27.505026135216809</c:v>
                </c:pt>
                <c:pt idx="157">
                  <c:v>32.232309910517777</c:v>
                </c:pt>
                <c:pt idx="158">
                  <c:v>36.910151430125538</c:v>
                </c:pt>
                <c:pt idx="159">
                  <c:v>40.49168805949212</c:v>
                </c:pt>
                <c:pt idx="160">
                  <c:v>42.240886428584943</c:v>
                </c:pt>
                <c:pt idx="161">
                  <c:v>42.165240850021995</c:v>
                </c:pt>
                <c:pt idx="162">
                  <c:v>40.808476294035465</c:v>
                </c:pt>
                <c:pt idx="163">
                  <c:v>38.763827953115786</c:v>
                </c:pt>
                <c:pt idx="164">
                  <c:v>36.445785607276463</c:v>
                </c:pt>
                <c:pt idx="165">
                  <c:v>34.05939094494299</c:v>
                </c:pt>
                <c:pt idx="166">
                  <c:v>31.724187724347072</c:v>
                </c:pt>
                <c:pt idx="167">
                  <c:v>29.492037153201473</c:v>
                </c:pt>
                <c:pt idx="168">
                  <c:v>27.3849168294187</c:v>
                </c:pt>
                <c:pt idx="169">
                  <c:v>25.40989412394778</c:v>
                </c:pt>
                <c:pt idx="170">
                  <c:v>23.56659028883249</c:v>
                </c:pt>
                <c:pt idx="171">
                  <c:v>21.85093696075268</c:v>
                </c:pt>
                <c:pt idx="172">
                  <c:v>20.257107400890892</c:v>
                </c:pt>
                <c:pt idx="173">
                  <c:v>18.778533919779573</c:v>
                </c:pt>
                <c:pt idx="174">
                  <c:v>17.408456385893313</c:v>
                </c:pt>
                <c:pt idx="175">
                  <c:v>16.140223623730531</c:v>
                </c:pt>
                <c:pt idx="176">
                  <c:v>14.967461302521382</c:v>
                </c:pt>
                <c:pt idx="177">
                  <c:v>13.894166242314121</c:v>
                </c:pt>
                <c:pt idx="178">
                  <c:v>12.89875974261971</c:v>
                </c:pt>
                <c:pt idx="179">
                  <c:v>11.983717466845837</c:v>
                </c:pt>
                <c:pt idx="180">
                  <c:v>11.145028292447838</c:v>
                </c:pt>
                <c:pt idx="181">
                  <c:v>10.37942227092182</c:v>
                </c:pt>
                <c:pt idx="182">
                  <c:v>9.6844826818576504</c:v>
                </c:pt>
                <c:pt idx="183">
                  <c:v>9.0587982165070908</c:v>
                </c:pt>
                <c:pt idx="184">
                  <c:v>8.5021715829820348</c:v>
                </c:pt>
                <c:pt idx="185">
                  <c:v>8.0159050268191034</c:v>
                </c:pt>
                <c:pt idx="186">
                  <c:v>7.6031885393221081</c:v>
                </c:pt>
                <c:pt idx="187">
                  <c:v>7.2696222745791639</c:v>
                </c:pt>
                <c:pt idx="188">
                  <c:v>7.0239093554720684</c:v>
                </c:pt>
                <c:pt idx="189">
                  <c:v>6.8787552826659848</c:v>
                </c:pt>
                <c:pt idx="190">
                  <c:v>6.8519982332392582</c:v>
                </c:pt>
                <c:pt idx="191">
                  <c:v>6.9679565058489921</c:v>
                </c:pt>
                <c:pt idx="192">
                  <c:v>7.2588899310733144</c:v>
                </c:pt>
                <c:pt idx="193">
                  <c:v>7.7662901046613486</c:v>
                </c:pt>
                <c:pt idx="194">
                  <c:v>8.5413829175165557</c:v>
                </c:pt>
                <c:pt idx="195">
                  <c:v>9.6436925213507578</c:v>
                </c:pt>
                <c:pt idx="196">
                  <c:v>11.135798993148551</c:v>
                </c:pt>
                <c:pt idx="197">
                  <c:v>13.071789330545425</c:v>
                </c:pt>
                <c:pt idx="198">
                  <c:v>15.477159830022348</c:v>
                </c:pt>
                <c:pt idx="199">
                  <c:v>18.33063761484534</c:v>
                </c:pt>
                <c:pt idx="200">
                  <c:v>21.501658040559246</c:v>
                </c:pt>
                <c:pt idx="201">
                  <c:v>24.782659082741482</c:v>
                </c:pt>
                <c:pt idx="202">
                  <c:v>27.888739773282325</c:v>
                </c:pt>
                <c:pt idx="203">
                  <c:v>30.536687956518954</c:v>
                </c:pt>
                <c:pt idx="204">
                  <c:v>32.537069936148107</c:v>
                </c:pt>
                <c:pt idx="205">
                  <c:v>33.85173426403442</c:v>
                </c:pt>
                <c:pt idx="206">
                  <c:v>34.583596920681948</c:v>
                </c:pt>
                <c:pt idx="207">
                  <c:v>34.918321130951433</c:v>
                </c:pt>
                <c:pt idx="208">
                  <c:v>35.064891600713416</c:v>
                </c:pt>
                <c:pt idx="209">
                  <c:v>35.22488718879287</c:v>
                </c:pt>
                <c:pt idx="210">
                  <c:v>35.590460188998009</c:v>
                </c:pt>
                <c:pt idx="211">
                  <c:v>36.353481025279521</c:v>
                </c:pt>
                <c:pt idx="212">
                  <c:v>37.698912849874155</c:v>
                </c:pt>
                <c:pt idx="213">
                  <c:v>39.744146899536752</c:v>
                </c:pt>
                <c:pt idx="214">
                  <c:v>42.38508603901991</c:v>
                </c:pt>
                <c:pt idx="215">
                  <c:v>45.081190269866873</c:v>
                </c:pt>
                <c:pt idx="216">
                  <c:v>46.82374071352811</c:v>
                </c:pt>
                <c:pt idx="217">
                  <c:v>46.650620665879131</c:v>
                </c:pt>
                <c:pt idx="218">
                  <c:v>44.448158097833414</c:v>
                </c:pt>
                <c:pt idx="219">
                  <c:v>40.995573755443843</c:v>
                </c:pt>
                <c:pt idx="220">
                  <c:v>37.203112844921435</c:v>
                </c:pt>
                <c:pt idx="221">
                  <c:v>33.617748402832383</c:v>
                </c:pt>
                <c:pt idx="222">
                  <c:v>30.44609148757619</c:v>
                </c:pt>
                <c:pt idx="223">
                  <c:v>27.713639549222862</c:v>
                </c:pt>
                <c:pt idx="224">
                  <c:v>25.374161492316212</c:v>
                </c:pt>
                <c:pt idx="225">
                  <c:v>23.362547186762519</c:v>
                </c:pt>
                <c:pt idx="226">
                  <c:v>21.616258684230885</c:v>
                </c:pt>
                <c:pt idx="227">
                  <c:v>20.08237610299275</c:v>
                </c:pt>
                <c:pt idx="228">
                  <c:v>18.718652721282858</c:v>
                </c:pt>
                <c:pt idx="229">
                  <c:v>17.492358864136502</c:v>
                </c:pt>
                <c:pt idx="230">
                  <c:v>16.378524519632393</c:v>
                </c:pt>
                <c:pt idx="231">
                  <c:v>15.358220753684039</c:v>
                </c:pt>
                <c:pt idx="232">
                  <c:v>14.417097647738352</c:v>
                </c:pt>
                <c:pt idx="233">
                  <c:v>13.544219654238342</c:v>
                </c:pt>
                <c:pt idx="234">
                  <c:v>12.731171457318633</c:v>
                </c:pt>
                <c:pt idx="235">
                  <c:v>11.971387028114567</c:v>
                </c:pt>
                <c:pt idx="236">
                  <c:v>11.259653749153546</c:v>
                </c:pt>
                <c:pt idx="237">
                  <c:v>10.591749797454812</c:v>
                </c:pt>
                <c:pt idx="238">
                  <c:v>9.9641810125611308</c:v>
                </c:pt>
                <c:pt idx="239">
                  <c:v>9.3739910489460119</c:v>
                </c:pt>
                <c:pt idx="240">
                  <c:v>8.8186249883718286</c:v>
                </c:pt>
                <c:pt idx="241">
                  <c:v>8.2958316584666854</c:v>
                </c:pt>
                <c:pt idx="242">
                  <c:v>7.8035938044038886</c:v>
                </c:pt>
                <c:pt idx="243">
                  <c:v>7.3400781983769168</c:v>
                </c:pt>
                <c:pt idx="244">
                  <c:v>6.9035999528938952</c:v>
                </c:pt>
                <c:pt idx="245">
                  <c:v>6.4925969072602729</c:v>
                </c:pt>
                <c:pt idx="246">
                  <c:v>6.1056111262907953</c:v>
                </c:pt>
                <c:pt idx="247">
                  <c:v>5.7412753985810445</c:v>
                </c:pt>
                <c:pt idx="248">
                  <c:v>5.3983032338861507</c:v>
                </c:pt>
                <c:pt idx="249">
                  <c:v>5.0754812991022176</c:v>
                </c:pt>
                <c:pt idx="250">
                  <c:v>4.7716635472262174</c:v>
                </c:pt>
                <c:pt idx="251">
                  <c:v>4.4857665181321247</c:v>
                </c:pt>
                <c:pt idx="252">
                  <c:v>4.2167654493341766</c:v>
                </c:pt>
                <c:pt idx="253">
                  <c:v>3.9636909474873239</c:v>
                </c:pt>
                <c:pt idx="254">
                  <c:v>3.7256260505033576</c:v>
                </c:pt>
                <c:pt idx="255">
                  <c:v>3.5017035654395547</c:v>
                </c:pt>
                <c:pt idx="256">
                  <c:v>3.2911036056545857</c:v>
                </c:pt>
                <c:pt idx="257">
                  <c:v>3.0930512770824716</c:v>
                </c:pt>
                <c:pt idx="258">
                  <c:v>2.9068144813984422</c:v>
                </c:pt>
                <c:pt idx="259">
                  <c:v>2.7317018158725093</c:v>
                </c:pt>
                <c:pt idx="260">
                  <c:v>2.567060557628027</c:v>
                </c:pt>
                <c:pt idx="261">
                  <c:v>2.412274725118813</c:v>
                </c:pt>
                <c:pt idx="262">
                  <c:v>2.2667632128089874</c:v>
                </c:pt>
                <c:pt idx="263">
                  <c:v>2.1299779969154771</c:v>
                </c:pt>
                <c:pt idx="264">
                  <c:v>2.0014024110937907</c:v>
                </c:pt>
                <c:pt idx="265">
                  <c:v>1.8805494914173109</c:v>
                </c:pt>
                <c:pt idx="266">
                  <c:v>1.7669603901270987</c:v>
                </c:pt>
                <c:pt idx="267">
                  <c:v>1.6602028575539012</c:v>
                </c:pt>
                <c:pt idx="268">
                  <c:v>1.5598697914302528</c:v>
                </c:pt>
                <c:pt idx="269">
                  <c:v>1.4655778525792427</c:v>
                </c:pt>
                <c:pt idx="270">
                  <c:v>1.3769661457260238</c:v>
                </c:pt>
                <c:pt idx="271">
                  <c:v>1.2936949639515751</c:v>
                </c:pt>
                <c:pt idx="272">
                  <c:v>1.2154445951083632</c:v>
                </c:pt>
                <c:pt idx="273">
                  <c:v>1.1419141883504502</c:v>
                </c:pt>
                <c:pt idx="274">
                  <c:v>1.0728206787979542</c:v>
                </c:pt>
                <c:pt idx="275">
                  <c:v>1.0078977682566428</c:v>
                </c:pt>
                <c:pt idx="276">
                  <c:v>0.94689495984535466</c:v>
                </c:pt>
                <c:pt idx="277">
                  <c:v>0.88957664434358708</c:v>
                </c:pt>
                <c:pt idx="278">
                  <c:v>0.8357212360554177</c:v>
                </c:pt>
                <c:pt idx="279">
                  <c:v>0.78512035599031582</c:v>
                </c:pt>
                <c:pt idx="280">
                  <c:v>0.73757806018298211</c:v>
                </c:pt>
                <c:pt idx="281">
                  <c:v>0.69291011100998978</c:v>
                </c:pt>
                <c:pt idx="282">
                  <c:v>0.65094328940791102</c:v>
                </c:pt>
                <c:pt idx="283">
                  <c:v>0.61151474595334765</c:v>
                </c:pt>
                <c:pt idx="284">
                  <c:v>0.57447138882773707</c:v>
                </c:pt>
                <c:pt idx="285">
                  <c:v>0.53966930675716718</c:v>
                </c:pt>
                <c:pt idx="286">
                  <c:v>0.50697322508817866</c:v>
                </c:pt>
                <c:pt idx="287">
                  <c:v>0.47625599323340878</c:v>
                </c:pt>
                <c:pt idx="288">
                  <c:v>0.44739810179486811</c:v>
                </c:pt>
                <c:pt idx="289">
                  <c:v>0.42028722774679389</c:v>
                </c:pt>
                <c:pt idx="290">
                  <c:v>0.39481780613369644</c:v>
                </c:pt>
                <c:pt idx="291">
                  <c:v>0.37089062681185148</c:v>
                </c:pt>
                <c:pt idx="292">
                  <c:v>0.34841245483365785</c:v>
                </c:pt>
                <c:pt idx="293">
                  <c:v>0.32729567314364044</c:v>
                </c:pt>
                <c:pt idx="294">
                  <c:v>0.30745794632218088</c:v>
                </c:pt>
                <c:pt idx="295">
                  <c:v>0.28882190417811621</c:v>
                </c:pt>
                <c:pt idx="296">
                  <c:v>0.27131484405403539</c:v>
                </c:pt>
                <c:pt idx="297">
                  <c:v>0.25486845076834086</c:v>
                </c:pt>
                <c:pt idx="298">
                  <c:v>0.23941853317588804</c:v>
                </c:pt>
                <c:pt idx="299">
                  <c:v>0.22490477638425616</c:v>
                </c:pt>
                <c:pt idx="300">
                  <c:v>0.21127050871545078</c:v>
                </c:pt>
                <c:pt idx="301">
                  <c:v>0.1984624825531289</c:v>
                </c:pt>
                <c:pt idx="302">
                  <c:v>0.18643066826331228</c:v>
                </c:pt>
                <c:pt idx="303">
                  <c:v>0.1751280604220804</c:v>
                </c:pt>
                <c:pt idx="304">
                  <c:v>0.16451049562697276</c:v>
                </c:pt>
                <c:pt idx="305">
                  <c:v>0.15453648120986127</c:v>
                </c:pt>
                <c:pt idx="306">
                  <c:v>0.14516703420795224</c:v>
                </c:pt>
                <c:pt idx="307">
                  <c:v>0.13636552998642962</c:v>
                </c:pt>
                <c:pt idx="308">
                  <c:v>0.12809755994113539</c:v>
                </c:pt>
                <c:pt idx="309">
                  <c:v>0.1203307977426913</c:v>
                </c:pt>
                <c:pt idx="310">
                  <c:v>0.11303487361467139</c:v>
                </c:pt>
                <c:pt idx="311">
                  <c:v>0.10618125616793227</c:v>
                </c:pt>
                <c:pt idx="312">
                  <c:v>9.9743141341067668E-2</c:v>
                </c:pt>
                <c:pt idx="313">
                  <c:v>9.3695348023262792E-2</c:v>
                </c:pt>
                <c:pt idx="314">
                  <c:v>8.8014219960655934E-2</c:v>
                </c:pt>
                <c:pt idx="315">
                  <c:v>8.2677533570745337E-2</c:v>
                </c:pt>
                <c:pt idx="316">
                  <c:v>7.7664411311479553E-2</c:v>
                </c:pt>
                <c:pt idx="317">
                  <c:v>7.2955240272511504E-2</c:v>
                </c:pt>
                <c:pt idx="318">
                  <c:v>6.853159567574256E-2</c:v>
                </c:pt>
                <c:pt idx="319">
                  <c:v>6.4376168990801855E-2</c:v>
                </c:pt>
                <c:pt idx="320">
                  <c:v>6.0472700388554332E-2</c:v>
                </c:pt>
                <c:pt idx="321">
                  <c:v>5.6805915272169966E-2</c:v>
                </c:pt>
                <c:pt idx="322">
                  <c:v>5.3361464640770545E-2</c:v>
                </c:pt>
                <c:pt idx="323">
                  <c:v>5.0125869055252001E-2</c:v>
                </c:pt>
                <c:pt idx="324">
                  <c:v>4.7086465989610686E-2</c:v>
                </c:pt>
                <c:pt idx="325">
                  <c:v>4.4231360364027937E-2</c:v>
                </c:pt>
                <c:pt idx="326">
                  <c:v>4.1549378068135093E-2</c:v>
                </c:pt>
                <c:pt idx="327">
                  <c:v>3.9030022294333049E-2</c:v>
                </c:pt>
                <c:pt idx="328">
                  <c:v>3.6663432511817758E-2</c:v>
                </c:pt>
                <c:pt idx="329">
                  <c:v>3.4440345922103953E-2</c:v>
                </c:pt>
                <c:pt idx="330">
                  <c:v>3.2352061246380882E-2</c:v>
                </c:pt>
                <c:pt idx="331">
                  <c:v>3.039040470400976E-2</c:v>
                </c:pt>
                <c:pt idx="332">
                  <c:v>2.854769804991673E-2</c:v>
                </c:pt>
                <c:pt idx="333">
                  <c:v>2.6816728546577105E-2</c:v>
                </c:pt>
                <c:pt idx="334">
                  <c:v>2.519072075375655E-2</c:v>
                </c:pt>
                <c:pt idx="335">
                  <c:v>2.3663310026200028E-2</c:v>
                </c:pt>
                <c:pt idx="336">
                  <c:v>2.2228517616065341E-2</c:v>
                </c:pt>
                <c:pt idx="337">
                  <c:v>2.088072728311027E-2</c:v>
                </c:pt>
                <c:pt idx="338">
                  <c:v>1.9614663321483091E-2</c:v>
                </c:pt>
                <c:pt idx="339">
                  <c:v>1.8425369917457891E-2</c:v>
                </c:pt>
                <c:pt idx="340">
                  <c:v>1.7308191757619044E-2</c:v>
                </c:pt>
                <c:pt idx="341">
                  <c:v>1.6258755811853019E-2</c:v>
                </c:pt>
                <c:pt idx="342">
                  <c:v>1.5272954220068311E-2</c:v>
                </c:pt>
                <c:pt idx="343">
                  <c:v>1.4346928215853517E-2</c:v>
                </c:pt>
                <c:pt idx="344">
                  <c:v>1.3477053024315018E-2</c:v>
                </c:pt>
                <c:pt idx="345">
                  <c:v>1.2659923675125286E-2</c:v>
                </c:pt>
                <c:pt idx="346">
                  <c:v>1.1892341675374422E-2</c:v>
                </c:pt>
                <c:pt idx="347">
                  <c:v>1.1171302490165071E-2</c:v>
                </c:pt>
                <c:pt idx="348">
                  <c:v>1.0493983782036862E-2</c:v>
                </c:pt>
                <c:pt idx="349">
                  <c:v>9.8577343632632753E-3</c:v>
                </c:pt>
                <c:pt idx="350">
                  <c:v>9.2600638178423171E-3</c:v>
                </c:pt>
                <c:pt idx="351">
                  <c:v>8.6986327526136741E-3</c:v>
                </c:pt>
                <c:pt idx="352">
                  <c:v>8.1712436393886513E-3</c:v>
                </c:pt>
                <c:pt idx="353">
                  <c:v>7.6758322122850841E-3</c:v>
                </c:pt>
                <c:pt idx="354">
                  <c:v>7.2104593866260348E-3</c:v>
                </c:pt>
                <c:pt idx="355">
                  <c:v>6.7733036677970065E-3</c:v>
                </c:pt>
                <c:pt idx="356">
                  <c:v>6.3626540203694749E-3</c:v>
                </c:pt>
                <c:pt idx="357">
                  <c:v>5.9769031695959566E-3</c:v>
                </c:pt>
                <c:pt idx="358">
                  <c:v>5.6145413090708009E-3</c:v>
                </c:pt>
                <c:pt idx="359">
                  <c:v>5.2741501899377409E-3</c:v>
                </c:pt>
                <c:pt idx="360">
                  <c:v>4.9543975685161761E-3</c:v>
                </c:pt>
                <c:pt idx="361">
                  <c:v>4.6540319906190177E-3</c:v>
                </c:pt>
                <c:pt idx="362">
                  <c:v>1.8463153878110236E-7</c:v>
                </c:pt>
                <c:pt idx="363">
                  <c:v>1.6820561156474599E-7</c:v>
                </c:pt>
                <c:pt idx="364">
                  <c:v>1.5324106265693091E-7</c:v>
                </c:pt>
                <c:pt idx="365">
                  <c:v>1.3960787392250825E-7</c:v>
                </c:pt>
                <c:pt idx="366">
                  <c:v>1.2718759509859029E-7</c:v>
                </c:pt>
                <c:pt idx="367">
                  <c:v>1.158723145677645E-7</c:v>
                </c:pt>
                <c:pt idx="368">
                  <c:v>1.0556372170621638E-7</c:v>
                </c:pt>
                <c:pt idx="369">
                  <c:v>9.6172252658789573E-8</c:v>
                </c:pt>
                <c:pt idx="370">
                  <c:v>8.7616312117998084E-8</c:v>
                </c:pt>
                <c:pt idx="371">
                  <c:v>7.9821564344483328E-8</c:v>
                </c:pt>
                <c:pt idx="372">
                  <c:v>7.2720287268118288E-8</c:v>
                </c:pt>
                <c:pt idx="373">
                  <c:v>1.0464159750544621E-7</c:v>
                </c:pt>
                <c:pt idx="374">
                  <c:v>9.5329799303005926E-8</c:v>
                </c:pt>
                <c:pt idx="375">
                  <c:v>8.6846646097246433E-8</c:v>
                </c:pt>
                <c:pt idx="376">
                  <c:v>9.334417782784847E-8</c:v>
                </c:pt>
                <c:pt idx="377">
                  <c:v>8.5074560757528092E-8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34-4F60-9DB7-59FC7590D782}"/>
            </c:ext>
          </c:extLst>
        </c:ser>
        <c:ser>
          <c:idx val="8"/>
          <c:order val="6"/>
          <c:tx>
            <c:strRef>
              <c:f>合成波のつくり方!$CJ$46</c:f>
              <c:strCache>
                <c:ptCount val="1"/>
                <c:pt idx="0">
                  <c:v>y6</c:v>
                </c:pt>
              </c:strCache>
            </c:strRef>
          </c:tx>
          <c:spPr>
            <a:ln w="9525" cap="rnd">
              <a:solidFill>
                <a:schemeClr val="accent3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合成波のつくり方!$CD$47:$CD$424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合成波のつくり方!$CJ$47:$CJ$424</c:f>
              <c:numCache>
                <c:formatCode>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0.01</c:v>
                </c:pt>
                <c:pt idx="178">
                  <c:v>1.3999999999999999E-2</c:v>
                </c:pt>
                <c:pt idx="179">
                  <c:v>1.9599213479999999E-2</c:v>
                </c:pt>
                <c:pt idx="180">
                  <c:v>2.74362564342489E-2</c:v>
                </c:pt>
                <c:pt idx="181">
                  <c:v>3.840403975805947E-2</c:v>
                </c:pt>
                <c:pt idx="182">
                  <c:v>5.3750333613101477E-2</c:v>
                </c:pt>
                <c:pt idx="183">
                  <c:v>7.5217434189857685E-2</c:v>
                </c:pt>
                <c:pt idx="184">
                  <c:v>0.10523549512637183</c:v>
                </c:pt>
                <c:pt idx="185">
                  <c:v>0.14718888582433026</c:v>
                </c:pt>
                <c:pt idx="186">
                  <c:v>0.20578069796717247</c:v>
                </c:pt>
                <c:pt idx="187">
                  <c:v>0.28752674246130411</c:v>
                </c:pt>
                <c:pt idx="188">
                  <c:v>0.40141559195641052</c:v>
                </c:pt>
                <c:pt idx="189">
                  <c:v>0.55977197611321428</c:v>
                </c:pt>
                <c:pt idx="190">
                  <c:v>0.77934987945732304</c:v>
                </c:pt>
                <c:pt idx="191">
                  <c:v>1.0826449760781602</c:v>
                </c:pt>
                <c:pt idx="192">
                  <c:v>1.4993283498861869</c:v>
                </c:pt>
                <c:pt idx="193">
                  <c:v>2.0675237625556111</c:v>
                </c:pt>
                <c:pt idx="194">
                  <c:v>2.8343221884528678</c:v>
                </c:pt>
                <c:pt idx="195">
                  <c:v>3.8543963696557961</c:v>
                </c:pt>
                <c:pt idx="196">
                  <c:v>5.1848649689901416</c:v>
                </c:pt>
                <c:pt idx="197">
                  <c:v>6.8739268463624654</c:v>
                </c:pt>
                <c:pt idx="198">
                  <c:v>8.9410470203679999</c:v>
                </c:pt>
                <c:pt idx="199">
                  <c:v>11.349185895754173</c:v>
                </c:pt>
                <c:pt idx="200">
                  <c:v>13.976388353012133</c:v>
                </c:pt>
                <c:pt idx="201">
                  <c:v>16.603958614854854</c:v>
                </c:pt>
                <c:pt idx="202">
                  <c:v>18.943272976529538</c:v>
                </c:pt>
                <c:pt idx="203">
                  <c:v>20.709012708398255</c:v>
                </c:pt>
                <c:pt idx="204">
                  <c:v>21.711148661586645</c:v>
                </c:pt>
                <c:pt idx="205">
                  <c:v>21.911578058631978</c:v>
                </c:pt>
                <c:pt idx="206">
                  <c:v>21.411755689807606</c:v>
                </c:pt>
                <c:pt idx="207">
                  <c:v>20.390266837220949</c:v>
                </c:pt>
                <c:pt idx="208">
                  <c:v>19.036668463819556</c:v>
                </c:pt>
                <c:pt idx="209">
                  <c:v>17.511180656120953</c:v>
                </c:pt>
                <c:pt idx="210">
                  <c:v>15.931732786778728</c:v>
                </c:pt>
                <c:pt idx="211">
                  <c:v>14.377037870433202</c:v>
                </c:pt>
                <c:pt idx="212">
                  <c:v>12.895355312935299</c:v>
                </c:pt>
                <c:pt idx="213">
                  <c:v>11.513428659610332</c:v>
                </c:pt>
                <c:pt idx="214">
                  <c:v>10.243657984329554</c:v>
                </c:pt>
                <c:pt idx="215">
                  <c:v>9.0892797322193459</c:v>
                </c:pt>
                <c:pt idx="216">
                  <c:v>8.0479087190265375</c:v>
                </c:pt>
                <c:pt idx="217">
                  <c:v>7.1138858106046445</c:v>
                </c:pt>
                <c:pt idx="218">
                  <c:v>6.279802503459381</c:v>
                </c:pt>
                <c:pt idx="219">
                  <c:v>5.5374741600253294</c:v>
                </c:pt>
                <c:pt idx="220">
                  <c:v>4.8785493157965831</c:v>
                </c:pt>
                <c:pt idx="221">
                  <c:v>4.2948806944311873</c:v>
                </c:pt>
                <c:pt idx="222">
                  <c:v>3.7787410673719908</c:v>
                </c:pt>
                <c:pt idx="223">
                  <c:v>3.3229387004558713</c:v>
                </c:pt>
                <c:pt idx="224">
                  <c:v>2.9208683998621305</c:v>
                </c:pt>
                <c:pt idx="225">
                  <c:v>2.5665218632870967</c:v>
                </c:pt>
                <c:pt idx="226">
                  <c:v>2.2544729499773641</c:v>
                </c:pt>
                <c:pt idx="227">
                  <c:v>1.9798481449591725</c:v>
                </c:pt>
                <c:pt idx="228">
                  <c:v>1.7382889564973147</c:v>
                </c:pt>
                <c:pt idx="229">
                  <c:v>1.5259106335146613</c:v>
                </c:pt>
                <c:pt idx="230">
                  <c:v>1.3392600197492879</c:v>
                </c:pt>
                <c:pt idx="231">
                  <c:v>1.1752743116383628</c:v>
                </c:pt>
                <c:pt idx="232">
                  <c:v>1.0312417851059914</c:v>
                </c:pt>
                <c:pt idx="233">
                  <c:v>0.90476508871157502</c:v>
                </c:pt>
                <c:pt idx="234">
                  <c:v>0.79372739110889423</c:v>
                </c:pt>
                <c:pt idx="235">
                  <c:v>0.69626146855232729</c:v>
                </c:pt>
                <c:pt idx="236">
                  <c:v>0.61072168885689881</c:v>
                </c:pt>
                <c:pt idx="237">
                  <c:v>0.53565876837891713</c:v>
                </c:pt>
                <c:pt idx="238">
                  <c:v>0.46979713224366254</c:v>
                </c:pt>
                <c:pt idx="239">
                  <c:v>0.41201468423054377</c:v>
                </c:pt>
                <c:pt idx="240">
                  <c:v>0.36132478387932876</c:v>
                </c:pt>
                <c:pt idx="241">
                  <c:v>0.31686022929620483</c:v>
                </c:pt>
                <c:pt idx="242">
                  <c:v>0.27785905122875526</c:v>
                </c:pt>
                <c:pt idx="243">
                  <c:v>0.2436519347814477</c:v>
                </c:pt>
                <c:pt idx="244">
                  <c:v>0.21365109797700008</c:v>
                </c:pt>
                <c:pt idx="245">
                  <c:v>0.18734047009871524</c:v>
                </c:pt>
                <c:pt idx="246">
                  <c:v>0.16426702662022796</c:v>
                </c:pt>
                <c:pt idx="247">
                  <c:v>0.14403315105357764</c:v>
                </c:pt>
                <c:pt idx="248">
                  <c:v>0.12628990692052833</c:v>
                </c:pt>
                <c:pt idx="249">
                  <c:v>0.11073111509997571</c:v>
                </c:pt>
                <c:pt idx="250">
                  <c:v>9.7088142938194677E-2</c:v>
                </c:pt>
                <c:pt idx="251">
                  <c:v>8.5125321699989431E-2</c:v>
                </c:pt>
                <c:pt idx="252">
                  <c:v>7.4635918198151657E-2</c:v>
                </c:pt>
                <c:pt idx="253">
                  <c:v>6.5438594801786515E-2</c:v>
                </c:pt>
                <c:pt idx="254">
                  <c:v>5.7374299542048167E-2</c:v>
                </c:pt>
                <c:pt idx="255">
                  <c:v>5.0303534766018711E-2</c:v>
                </c:pt>
                <c:pt idx="256">
                  <c:v>4.4103958798897905E-2</c:v>
                </c:pt>
                <c:pt idx="257">
                  <c:v>3.8668280424837061E-2</c:v>
                </c:pt>
                <c:pt idx="258">
                  <c:v>3.3902410749506742E-2</c:v>
                </c:pt>
                <c:pt idx="259">
                  <c:v>2.9723841221738729E-2</c:v>
                </c:pt>
                <c:pt idx="260">
                  <c:v>2.6060220322501815E-2</c:v>
                </c:pt>
                <c:pt idx="261">
                  <c:v>2.2848104728106163E-2</c:v>
                </c:pt>
                <c:pt idx="262">
                  <c:v>2.0031863667664983E-2</c:v>
                </c:pt>
                <c:pt idx="263">
                  <c:v>1.7562717765033639E-2</c:v>
                </c:pt>
                <c:pt idx="264">
                  <c:v>1.5397895921179461E-2</c:v>
                </c:pt>
                <c:pt idx="265">
                  <c:v>1.3499895788844673E-2</c:v>
                </c:pt>
                <c:pt idx="266">
                  <c:v>1.1835835148496253E-2</c:v>
                </c:pt>
                <c:pt idx="267">
                  <c:v>1.037688304064904E-2</c:v>
                </c:pt>
                <c:pt idx="268">
                  <c:v>9.0977608694191459E-3</c:v>
                </c:pt>
                <c:pt idx="269">
                  <c:v>7.9763048875873457E-3</c:v>
                </c:pt>
                <c:pt idx="270">
                  <c:v>6.9930825240241247E-3</c:v>
                </c:pt>
                <c:pt idx="271">
                  <c:v>6.1310559373211407E-3</c:v>
                </c:pt>
                <c:pt idx="272">
                  <c:v>5.3752869901668877E-3</c:v>
                </c:pt>
                <c:pt idx="273">
                  <c:v>4.7126785508971479E-3</c:v>
                </c:pt>
                <c:pt idx="274">
                  <c:v>4.1317476536588673E-3</c:v>
                </c:pt>
                <c:pt idx="275">
                  <c:v>3.6224265972576233E-3</c:v>
                </c:pt>
                <c:pt idx="276">
                  <c:v>3.1758885442734661E-3</c:v>
                </c:pt>
                <c:pt idx="277">
                  <c:v>2.7843946045821126E-3</c:v>
                </c:pt>
                <c:pt idx="278">
                  <c:v>2.4411597581850304E-3</c:v>
                </c:pt>
                <c:pt idx="279">
                  <c:v>2.1402352975463113E-3</c:v>
                </c:pt>
                <c:pt idx="280">
                  <c:v>1.8764057550078369E-3</c:v>
                </c:pt>
                <c:pt idx="281">
                  <c:v>1.6450985311867226E-3</c:v>
                </c:pt>
                <c:pt idx="282">
                  <c:v>1.442304659838117E-3</c:v>
                </c:pt>
                <c:pt idx="283">
                  <c:v>1.2645093372587075E-3</c:v>
                </c:pt>
                <c:pt idx="284">
                  <c:v>1.1086310132196421E-3</c:v>
                </c:pt>
                <c:pt idx="285">
                  <c:v>9.7196798855653027E-4</c:v>
                </c:pt>
                <c:pt idx="286">
                  <c:v>8.5215159445855388E-4</c:v>
                </c:pt>
                <c:pt idx="287">
                  <c:v>7.4710514242653061E-4</c:v>
                </c:pt>
                <c:pt idx="288">
                  <c:v>6.5500793377520406E-4</c:v>
                </c:pt>
                <c:pt idx="289">
                  <c:v>5.7426370516159414E-4</c:v>
                </c:pt>
                <c:pt idx="290">
                  <c:v>5.0347296344118483E-4</c:v>
                </c:pt>
                <c:pt idx="291">
                  <c:v>4.414087305137644E-4</c:v>
                </c:pt>
                <c:pt idx="292">
                  <c:v>3.8699527788472733E-4</c:v>
                </c:pt>
                <c:pt idx="293">
                  <c:v>3.392894824565092E-4</c:v>
                </c:pt>
                <c:pt idx="294">
                  <c:v>2.9746448047403653E-4</c:v>
                </c:pt>
                <c:pt idx="295">
                  <c:v>2.6079533636302123E-4</c:v>
                </c:pt>
                <c:pt idx="296">
                  <c:v>2.2864647810944176E-4</c:v>
                </c:pt>
                <c:pt idx="297">
                  <c:v>2.0046068143671816E-4</c:v>
                </c:pt>
                <c:pt idx="298">
                  <c:v>1.7574941187367435E-4</c:v>
                </c:pt>
                <c:pt idx="299">
                  <c:v>1.5408435733595705E-4</c:v>
                </c:pt>
                <c:pt idx="300">
                  <c:v>1.3509000447353204E-4</c:v>
                </c:pt>
                <c:pt idx="301">
                  <c:v>1.1843713012443512E-4</c:v>
                </c:pt>
                <c:pt idx="302">
                  <c:v>1.0383709507335873E-4</c:v>
                </c:pt>
                <c:pt idx="303">
                  <c:v>9.1036841217575213E-5</c:v>
                </c:pt>
                <c:pt idx="304">
                  <c:v>7.9814505432967674E-5</c:v>
                </c:pt>
                <c:pt idx="305">
                  <c:v>6.9975574120733762E-5</c:v>
                </c:pt>
                <c:pt idx="306">
                  <c:v>6.1349511785800545E-5</c:v>
                </c:pt>
                <c:pt idx="307">
                  <c:v>5.3786805213486996E-5</c:v>
                </c:pt>
                <c:pt idx="308">
                  <c:v>4.7156372013815973E-5</c:v>
                </c:pt>
                <c:pt idx="309">
                  <c:v>4.1343288617914873E-5</c:v>
                </c:pt>
                <c:pt idx="310">
                  <c:v>3.6246798347576827E-5</c:v>
                </c:pt>
                <c:pt idx="311">
                  <c:v>3.1778565033223965E-5</c:v>
                </c:pt>
                <c:pt idx="312">
                  <c:v>2.7861141911337482E-5</c:v>
                </c:pt>
                <c:pt idx="313">
                  <c:v>2.4426629263646489E-5</c:v>
                </c:pt>
                <c:pt idx="314">
                  <c:v>2.1415497531660599E-5</c:v>
                </c:pt>
                <c:pt idx="315">
                  <c:v>1.8775555508181256E-5</c:v>
                </c:pt>
                <c:pt idx="316">
                  <c:v>1.6461045721939093E-5</c:v>
                </c:pt>
                <c:pt idx="317">
                  <c:v>1.4431851336057009E-5</c:v>
                </c:pt>
                <c:pt idx="318">
                  <c:v>1.2652800813838531E-5</c:v>
                </c:pt>
                <c:pt idx="319">
                  <c:v>1.1093058299926027E-5</c:v>
                </c:pt>
                <c:pt idx="320">
                  <c:v>9.7255891505322818E-6</c:v>
                </c:pt>
                <c:pt idx="321">
                  <c:v>8.5266913489706536E-6</c:v>
                </c:pt>
                <c:pt idx="322">
                  <c:v>7.4755846846685046E-6</c:v>
                </c:pt>
                <c:pt idx="323">
                  <c:v>6.5540505750379213E-6</c:v>
                </c:pt>
                <c:pt idx="324">
                  <c:v>5.746116287349713E-6</c:v>
                </c:pt>
                <c:pt idx="325">
                  <c:v>5.037778087324722E-6</c:v>
                </c:pt>
                <c:pt idx="326">
                  <c:v>4.4167585158589128E-6</c:v>
                </c:pt>
                <c:pt idx="327">
                  <c:v>3.8722935868296904E-6</c:v>
                </c:pt>
                <c:pt idx="328">
                  <c:v>3.3949462175428767E-6</c:v>
                </c:pt>
                <c:pt idx="329">
                  <c:v>2.9764426580616661E-6</c:v>
                </c:pt>
                <c:pt idx="330">
                  <c:v>2.6095290842912855E-6</c:v>
                </c:pt>
                <c:pt idx="331">
                  <c:v>2.2878458691853729E-6</c:v>
                </c:pt>
                <c:pt idx="332">
                  <c:v>2.005817352849753E-6</c:v>
                </c:pt>
                <c:pt idx="333">
                  <c:v>1.7585552009572498E-6</c:v>
                </c:pt>
                <c:pt idx="334">
                  <c:v>1.5417736764095582E-6</c:v>
                </c:pt>
                <c:pt idx="335">
                  <c:v>1.3517153556712387E-6</c:v>
                </c:pt>
                <c:pt idx="336">
                  <c:v>1.185086002235603E-6</c:v>
                </c:pt>
                <c:pt idx="337">
                  <c:v>1.0389974684003919E-6</c:v>
                </c:pt>
                <c:pt idx="338">
                  <c:v>9.1091763568375279E-7</c:v>
                </c:pt>
                <c:pt idx="339">
                  <c:v>7.9862652620996628E-7</c:v>
                </c:pt>
                <c:pt idx="340">
                  <c:v>7.0017782435422178E-7</c:v>
                </c:pt>
                <c:pt idx="341">
                  <c:v>6.138651417104E-7</c:v>
                </c:pt>
                <c:pt idx="342">
                  <c:v>5.3819244066065869E-7</c:v>
                </c:pt>
                <c:pt idx="343">
                  <c:v>4.7184810390563173E-7</c:v>
                </c:pt>
                <c:pt idx="344">
                  <c:v>4.1368220050859667E-7</c:v>
                </c:pt>
                <c:pt idx="345">
                  <c:v>3.6268655441135972E-7</c:v>
                </c:pt>
                <c:pt idx="346">
                  <c:v>3.1797726995417228E-7</c:v>
                </c:pt>
                <c:pt idx="347">
                  <c:v>2.7877941151865028E-7</c:v>
                </c:pt>
                <c:pt idx="348">
                  <c:v>2.4441357174956501E-7</c:v>
                </c:pt>
                <c:pt idx="349">
                  <c:v>2.1428409554565951E-7</c:v>
                </c:pt>
                <c:pt idx="350">
                  <c:v>1.878687557086944E-7</c:v>
                </c:pt>
                <c:pt idx="351">
                  <c:v>1.6470970130117455E-7</c:v>
                </c:pt>
                <c:pt idx="352">
                  <c:v>1.4440552182276504E-7</c:v>
                </c:pt>
                <c:pt idx="353">
                  <c:v>1.2660428965562698E-7</c:v>
                </c:pt>
                <c:pt idx="354">
                  <c:v>1.1099746018500774E-7</c:v>
                </c:pt>
                <c:pt idx="355">
                  <c:v>9.731452386730341E-8</c:v>
                </c:pt>
                <c:pt idx="356">
                  <c:v>8.5318317551139598E-8</c:v>
                </c:pt>
                <c:pt idx="357">
                  <c:v>7.4800913783694852E-8</c:v>
                </c:pt>
                <c:pt idx="358">
                  <c:v>6.5580016852573152E-8</c:v>
                </c:pt>
                <c:pt idx="359">
                  <c:v>5.7495803096660701E-8</c:v>
                </c:pt>
                <c:pt idx="360">
                  <c:v>5.0408150719812396E-8</c:v>
                </c:pt>
                <c:pt idx="361">
                  <c:v>4.4194211092374802E-8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34-4F60-9DB7-59FC7590D782}"/>
            </c:ext>
          </c:extLst>
        </c:ser>
        <c:ser>
          <c:idx val="10"/>
          <c:order val="7"/>
          <c:tx>
            <c:strRef>
              <c:f>合成波のつくり方!$CK$46</c:f>
              <c:strCache>
                <c:ptCount val="1"/>
                <c:pt idx="0">
                  <c:v>y7</c:v>
                </c:pt>
              </c:strCache>
            </c:strRef>
          </c:tx>
          <c:spPr>
            <a:ln w="9525" cap="rnd">
              <a:solidFill>
                <a:schemeClr val="accent5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合成波のつくり方!$CD$47:$CD$424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合成波のつくり方!$CK$47:$CK$424</c:f>
              <c:numCache>
                <c:formatCode>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0.01</c:v>
                </c:pt>
                <c:pt idx="200">
                  <c:v>1.6440000000000003E-2</c:v>
                </c:pt>
                <c:pt idx="201">
                  <c:v>2.7024436149288004E-2</c:v>
                </c:pt>
                <c:pt idx="202">
                  <c:v>4.4415466687408325E-2</c:v>
                </c:pt>
                <c:pt idx="203">
                  <c:v>7.2976807262030208E-2</c:v>
                </c:pt>
                <c:pt idx="204">
                  <c:v>0.11984691330981065</c:v>
                </c:pt>
                <c:pt idx="205">
                  <c:v>0.19666456640651253</c:v>
                </c:pt>
                <c:pt idx="206">
                  <c:v>0.322301794952432</c:v>
                </c:pt>
                <c:pt idx="207">
                  <c:v>0.52707999541481743</c:v>
                </c:pt>
                <c:pt idx="208">
                  <c:v>0.85897279631420043</c:v>
                </c:pt>
                <c:pt idx="209">
                  <c:v>1.3919226849170026</c:v>
                </c:pt>
                <c:pt idx="210">
                  <c:v>2.234808356820043</c:v>
                </c:pt>
                <c:pt idx="211">
                  <c:v>3.5350397024928002</c:v>
                </c:pt>
                <c:pt idx="212">
                  <c:v>5.4605196884271505</c:v>
                </c:pt>
                <c:pt idx="213">
                  <c:v>8.1276285277793789</c:v>
                </c:pt>
                <c:pt idx="214">
                  <c:v>11.438342218091424</c:v>
                </c:pt>
                <c:pt idx="215">
                  <c:v>14.85918182781705</c:v>
                </c:pt>
                <c:pt idx="216">
                  <c:v>17.385960904308412</c:v>
                </c:pt>
                <c:pt idx="217">
                  <c:v>18.057063714670164</c:v>
                </c:pt>
                <c:pt idx="218">
                  <c:v>16.755174788755262</c:v>
                </c:pt>
                <c:pt idx="219">
                  <c:v>14.2524328796049</c:v>
                </c:pt>
                <c:pt idx="220">
                  <c:v>11.449630038267323</c:v>
                </c:pt>
                <c:pt idx="221">
                  <c:v>8.8830243278993031</c:v>
                </c:pt>
                <c:pt idx="222">
                  <c:v>6.7482130163430742</c:v>
                </c:pt>
                <c:pt idx="223">
                  <c:v>5.0601144203317716</c:v>
                </c:pt>
                <c:pt idx="224">
                  <c:v>3.7628453725852196</c:v>
                </c:pt>
                <c:pt idx="225">
                  <c:v>2.782851111679002</c:v>
                </c:pt>
                <c:pt idx="226">
                  <c:v>2.0504709187143191</c:v>
                </c:pt>
                <c:pt idx="227">
                  <c:v>1.5069804767013788</c:v>
                </c:pt>
                <c:pt idx="228">
                  <c:v>1.1055674979386101</c:v>
                </c:pt>
                <c:pt idx="229">
                  <c:v>0.81005318747721822</c:v>
                </c:pt>
                <c:pt idx="230">
                  <c:v>0.59299332896367418</c:v>
                </c:pt>
                <c:pt idx="231">
                  <c:v>0.43381506624103561</c:v>
                </c:pt>
                <c:pt idx="232">
                  <c:v>0.31721700152363258</c:v>
                </c:pt>
                <c:pt idx="233">
                  <c:v>0.2318789766817406</c:v>
                </c:pt>
                <c:pt idx="234">
                  <c:v>0.1694570810266916</c:v>
                </c:pt>
                <c:pt idx="235">
                  <c:v>0.12381709608111741</c:v>
                </c:pt>
                <c:pt idx="236">
                  <c:v>9.0457617126623563E-2</c:v>
                </c:pt>
                <c:pt idx="237">
                  <c:v>6.6079784174797887E-2</c:v>
                </c:pt>
                <c:pt idx="238">
                  <c:v>4.8268317566607821E-2</c:v>
                </c:pt>
                <c:pt idx="239">
                  <c:v>3.5256068472141446E-2</c:v>
                </c:pt>
                <c:pt idx="240">
                  <c:v>2.5750737803756481E-2</c:v>
                </c:pt>
                <c:pt idx="241">
                  <c:v>1.8807620456241129E-2</c:v>
                </c:pt>
                <c:pt idx="242">
                  <c:v>1.3736292968538184E-2</c:v>
                </c:pt>
                <c:pt idx="243">
                  <c:v>1.0032266157354487E-2</c:v>
                </c:pt>
                <c:pt idx="244">
                  <c:v>7.3269634501500168E-3</c:v>
                </c:pt>
                <c:pt idx="245">
                  <c:v>5.3511324859638332E-3</c:v>
                </c:pt>
                <c:pt idx="246">
                  <c:v>3.9080937342455217E-3</c:v>
                </c:pt>
                <c:pt idx="247">
                  <c:v>2.8541873654749422E-3</c:v>
                </c:pt>
                <c:pt idx="248">
                  <c:v>2.0844846515019068E-3</c:v>
                </c:pt>
                <c:pt idx="249">
                  <c:v>1.5223481552734722E-3</c:v>
                </c:pt>
                <c:pt idx="250">
                  <c:v>1.1118048991058201E-3</c:v>
                </c:pt>
                <c:pt idx="251">
                  <c:v>8.1197504293075221E-4</c:v>
                </c:pt>
                <c:pt idx="252">
                  <c:v>5.9300234764920697E-4</c:v>
                </c:pt>
                <c:pt idx="253">
                  <c:v>4.3308174453941318E-4</c:v>
                </c:pt>
                <c:pt idx="254">
                  <c:v>3.1628831484518499E-4</c:v>
                </c:pt>
                <c:pt idx="255">
                  <c:v>2.309916466456548E-4</c:v>
                </c:pt>
                <c:pt idx="256">
                  <c:v>1.686977530867042E-4</c:v>
                </c:pt>
                <c:pt idx="257">
                  <c:v>1.2320327307225527E-4</c:v>
                </c:pt>
                <c:pt idx="258">
                  <c:v>8.9977751802553489E-5</c:v>
                </c:pt>
                <c:pt idx="259">
                  <c:v>6.5712499857584195E-5</c:v>
                </c:pt>
                <c:pt idx="260">
                  <c:v>4.7991111767575198E-5</c:v>
                </c:pt>
                <c:pt idx="261">
                  <c:v>3.5048836965382539E-5</c:v>
                </c:pt>
                <c:pt idx="262">
                  <c:v>2.5596842472387585E-5</c:v>
                </c:pt>
                <c:pt idx="263">
                  <c:v>1.8693867868317066E-5</c:v>
                </c:pt>
                <c:pt idx="264">
                  <c:v>1.3652492079141913E-5</c:v>
                </c:pt>
                <c:pt idx="265">
                  <c:v>9.9706780130156022E-6</c:v>
                </c:pt>
                <c:pt idx="266">
                  <c:v>7.2817781863774995E-6</c:v>
                </c:pt>
                <c:pt idx="267">
                  <c:v>5.3180228151074241E-6</c:v>
                </c:pt>
                <c:pt idx="268">
                  <c:v>3.8838544353059925E-6</c:v>
                </c:pt>
                <c:pt idx="269">
                  <c:v>2.8364536479717399E-6</c:v>
                </c:pt>
                <c:pt idx="270">
                  <c:v>2.0715166872105852E-6</c:v>
                </c:pt>
                <c:pt idx="271">
                  <c:v>1.5128685001584924E-6</c:v>
                </c:pt>
                <c:pt idx="272">
                  <c:v>1.1048769770056489E-6</c:v>
                </c:pt>
                <c:pt idx="273">
                  <c:v>8.0691291595463737E-7</c:v>
                </c:pt>
                <c:pt idx="274">
                  <c:v>5.8930402835826065E-7</c:v>
                </c:pt>
                <c:pt idx="275">
                  <c:v>4.3038007046428953E-7</c:v>
                </c:pt>
                <c:pt idx="276">
                  <c:v>3.1431484608415655E-7</c:v>
                </c:pt>
                <c:pt idx="277">
                  <c:v>2.2955017951954915E-7</c:v>
                </c:pt>
                <c:pt idx="278">
                  <c:v>1.6764491261354134E-7</c:v>
                </c:pt>
                <c:pt idx="279">
                  <c:v>1.2243430512291845E-7</c:v>
                </c:pt>
                <c:pt idx="280">
                  <c:v>8.9416128621718424E-8</c:v>
                </c:pt>
                <c:pt idx="281">
                  <c:v>6.5302319059414481E-8</c:v>
                </c:pt>
                <c:pt idx="282">
                  <c:v>4.7691539993748712E-8</c:v>
                </c:pt>
                <c:pt idx="283">
                  <c:v>3.4830049217600746E-8</c:v>
                </c:pt>
                <c:pt idx="284">
                  <c:v>2.5437055054537956E-8</c:v>
                </c:pt>
                <c:pt idx="285">
                  <c:v>1.8577170700739617E-8</c:v>
                </c:pt>
                <c:pt idx="286">
                  <c:v>1.3567265176642534E-8</c:v>
                </c:pt>
                <c:pt idx="287">
                  <c:v>9.908434784604721E-9</c:v>
                </c:pt>
                <c:pt idx="288">
                  <c:v>7.2363205555072658E-9</c:v>
                </c:pt>
                <c:pt idx="289">
                  <c:v>5.2848241240912722E-9</c:v>
                </c:pt>
                <c:pt idx="290">
                  <c:v>3.859608734603136E-9</c:v>
                </c:pt>
                <c:pt idx="291">
                  <c:v>2.8187465153774982E-9</c:v>
                </c:pt>
                <c:pt idx="292">
                  <c:v>2.0585848111224538E-9</c:v>
                </c:pt>
                <c:pt idx="293">
                  <c:v>1.5034240934600268E-9</c:v>
                </c:pt>
                <c:pt idx="294">
                  <c:v>1.0979795404009365E-9</c:v>
                </c:pt>
                <c:pt idx="295">
                  <c:v>8.018755827992409E-10</c:v>
                </c:pt>
                <c:pt idx="296">
                  <c:v>5.8562516570599229E-10</c:v>
                </c:pt>
                <c:pt idx="297">
                  <c:v>4.2769332557894591E-10</c:v>
                </c:pt>
                <c:pt idx="298">
                  <c:v>3.1235266422367377E-10</c:v>
                </c:pt>
                <c:pt idx="299">
                  <c:v>2.2811716015331312E-10</c:v>
                </c:pt>
                <c:pt idx="300">
                  <c:v>1.665983508920427E-10</c:v>
                </c:pt>
                <c:pt idx="301">
                  <c:v>1.2166998090494282E-10</c:v>
                </c:pt>
                <c:pt idx="302">
                  <c:v>8.8857927909503426E-11</c:v>
                </c:pt>
                <c:pt idx="303">
                  <c:v>6.489465432347263E-11</c:v>
                </c:pt>
                <c:pt idx="304">
                  <c:v>4.7393814585139767E-11</c:v>
                </c:pt>
                <c:pt idx="305">
                  <c:v>3.4612614618983298E-11</c:v>
                </c:pt>
                <c:pt idx="306">
                  <c:v>2.5278258381376505E-11</c:v>
                </c:pt>
                <c:pt idx="307">
                  <c:v>1.8461198433855395E-11</c:v>
                </c:pt>
                <c:pt idx="308">
                  <c:v>1.3482568398195933E-11</c:v>
                </c:pt>
                <c:pt idx="309">
                  <c:v>9.8465790974148939E-12</c:v>
                </c:pt>
                <c:pt idx="310">
                  <c:v>7.1911461568865637E-12</c:v>
                </c:pt>
                <c:pt idx="311">
                  <c:v>5.2518323915440388E-12</c:v>
                </c:pt>
                <c:pt idx="312">
                  <c:v>3.8355142375263112E-12</c:v>
                </c:pt>
                <c:pt idx="313">
                  <c:v>2.801149840568674E-12</c:v>
                </c:pt>
                <c:pt idx="314">
                  <c:v>2.0457336209442394E-12</c:v>
                </c:pt>
                <c:pt idx="315">
                  <c:v>1.4940386220153078E-12</c:v>
                </c:pt>
                <c:pt idx="316">
                  <c:v>1.0911251500296077E-12</c:v>
                </c:pt>
                <c:pt idx="317">
                  <c:v>7.9686968963439178E-13</c:v>
                </c:pt>
                <c:pt idx="318">
                  <c:v>5.8196926561612161E-13</c:v>
                </c:pt>
                <c:pt idx="319">
                  <c:v>4.2502335140537189E-13</c:v>
                </c:pt>
                <c:pt idx="320">
                  <c:v>3.1040273071569911E-13</c:v>
                </c:pt>
                <c:pt idx="321">
                  <c:v>2.2669308619673411E-13</c:v>
                </c:pt>
                <c:pt idx="322">
                  <c:v>1.655583222831512E-13</c:v>
                </c:pt>
                <c:pt idx="323">
                  <c:v>1.2091042800231035E-13</c:v>
                </c:pt>
                <c:pt idx="324">
                  <c:v>8.8303211811356185E-14</c:v>
                </c:pt>
                <c:pt idx="325">
                  <c:v>6.4489534484587567E-14</c:v>
                </c:pt>
                <c:pt idx="326">
                  <c:v>4.70979477725402E-14</c:v>
                </c:pt>
                <c:pt idx="327">
                  <c:v>3.4396537393444177E-14</c:v>
                </c:pt>
                <c:pt idx="328">
                  <c:v>2.5120453026371694E-14</c:v>
                </c:pt>
                <c:pt idx="329">
                  <c:v>1.8345950147017406E-14</c:v>
                </c:pt>
                <c:pt idx="330">
                  <c:v>1.3398400357012249E-14</c:v>
                </c:pt>
                <c:pt idx="331">
                  <c:v>9.7851095575974281E-15</c:v>
                </c:pt>
                <c:pt idx="332">
                  <c:v>7.1462537693220394E-15</c:v>
                </c:pt>
                <c:pt idx="333">
                  <c:v>5.2190466172040065E-15</c:v>
                </c:pt>
                <c:pt idx="334">
                  <c:v>3.8115701557478667E-15</c:v>
                </c:pt>
                <c:pt idx="335">
                  <c:v>2.7836630169766371E-15</c:v>
                </c:pt>
                <c:pt idx="336">
                  <c:v>2.0329626572393727E-15</c:v>
                </c:pt>
                <c:pt idx="337">
                  <c:v>1.4847117415162537E-15</c:v>
                </c:pt>
                <c:pt idx="338">
                  <c:v>1.0843135497577767E-15</c:v>
                </c:pt>
                <c:pt idx="339">
                  <c:v>7.9189504690492772E-16</c:v>
                </c:pt>
                <c:pt idx="340">
                  <c:v>5.7833618832176739E-16</c:v>
                </c:pt>
                <c:pt idx="341">
                  <c:v>4.2237004515916175E-16</c:v>
                </c:pt>
                <c:pt idx="342">
                  <c:v>3.0846497011613312E-16</c:v>
                </c:pt>
                <c:pt idx="343">
                  <c:v>2.2527790234956478E-16</c:v>
                </c:pt>
                <c:pt idx="344">
                  <c:v>1.6452478629230822E-16</c:v>
                </c:pt>
                <c:pt idx="345">
                  <c:v>1.2015561678360942E-16</c:v>
                </c:pt>
                <c:pt idx="346">
                  <c:v>8.7751958656241516E-17</c:v>
                </c:pt>
                <c:pt idx="347">
                  <c:v>6.408694369964021E-17</c:v>
                </c:pt>
                <c:pt idx="348">
                  <c:v>4.6803927976697372E-17</c:v>
                </c:pt>
                <c:pt idx="349">
                  <c:v>3.4181809079782552E-17</c:v>
                </c:pt>
                <c:pt idx="350">
                  <c:v>2.4963632807665702E-17</c:v>
                </c:pt>
                <c:pt idx="351">
                  <c:v>1.8231421324173157E-17</c:v>
                </c:pt>
                <c:pt idx="352">
                  <c:v>1.3314757754225931E-17</c:v>
                </c:pt>
                <c:pt idx="353">
                  <c:v>9.7240237555510389E-18</c:v>
                </c:pt>
                <c:pt idx="354">
                  <c:v>7.1016416328348054E-18</c:v>
                </c:pt>
                <c:pt idx="355">
                  <c:v>5.186465515617681E-18</c:v>
                </c:pt>
                <c:pt idx="356">
                  <c:v>3.7877755504192871E-18</c:v>
                </c:pt>
                <c:pt idx="357">
                  <c:v>2.7662853589118005E-18</c:v>
                </c:pt>
                <c:pt idx="358">
                  <c:v>2.0202714192193133E-18</c:v>
                </c:pt>
                <c:pt idx="359">
                  <c:v>1.4754430862186954E-18</c:v>
                </c:pt>
                <c:pt idx="360">
                  <c:v>1.0775444724708195E-18</c:v>
                </c:pt>
                <c:pt idx="361">
                  <c:v>7.8695145952943521E-19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34-4F60-9DB7-59FC7590D782}"/>
            </c:ext>
          </c:extLst>
        </c:ser>
        <c:ser>
          <c:idx val="11"/>
          <c:order val="8"/>
          <c:tx>
            <c:strRef>
              <c:f>合成波のつくり方!$CL$46</c:f>
              <c:strCache>
                <c:ptCount val="1"/>
                <c:pt idx="0">
                  <c:v>y8</c:v>
                </c:pt>
              </c:strCache>
            </c:strRef>
          </c:tx>
          <c:spPr>
            <a:ln w="9525" cap="rnd">
              <a:solidFill>
                <a:schemeClr val="accent6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合成波のつくり方!$CD$47:$CD$424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合成波のつくり方!$CL$47:$CL$424</c:f>
              <c:numCache>
                <c:formatCode>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0.01</c:v>
                </c:pt>
                <c:pt idx="165">
                  <c:v>1.1950000000000001E-2</c:v>
                </c:pt>
                <c:pt idx="166">
                  <c:v>1.4280088436E-2</c:v>
                </c:pt>
                <c:pt idx="167">
                  <c:v>1.7064281911400709E-2</c:v>
                </c:pt>
                <c:pt idx="168">
                  <c:v>2.0390981074984403E-2</c:v>
                </c:pt>
                <c:pt idx="169">
                  <c:v>2.4365753283774379E-2</c:v>
                </c:pt>
                <c:pt idx="170">
                  <c:v>2.9114648160735529E-2</c:v>
                </c:pt>
                <c:pt idx="171">
                  <c:v>3.4788145771033827E-2</c:v>
                </c:pt>
                <c:pt idx="172">
                  <c:v>4.1565854796584582E-2</c:v>
                </c:pt>
                <c:pt idx="173">
                  <c:v>4.9662098428630883E-2</c:v>
                </c:pt>
                <c:pt idx="174">
                  <c:v>5.9332548926733245E-2</c:v>
                </c:pt>
                <c:pt idx="175">
                  <c:v>7.0882098022388068E-2</c:v>
                </c:pt>
                <c:pt idx="176">
                  <c:v>8.4674179525766738E-2</c:v>
                </c:pt>
                <c:pt idx="177">
                  <c:v>0.10114179230491727</c:v>
                </c:pt>
                <c:pt idx="178">
                  <c:v>0.12080050550491422</c:v>
                </c:pt>
                <c:pt idx="179">
                  <c:v>0.14426376207146413</c:v>
                </c:pt>
                <c:pt idx="180">
                  <c:v>0.17226082899186068</c:v>
                </c:pt>
                <c:pt idx="181">
                  <c:v>0.20565776942125871</c:v>
                </c:pt>
                <c:pt idx="182">
                  <c:v>0.24548182728060475</c:v>
                </c:pt>
                <c:pt idx="183">
                  <c:v>0.2929496104411361</c:v>
                </c:pt>
                <c:pt idx="184">
                  <c:v>0.34949942181718779</c:v>
                </c:pt>
                <c:pt idx="185">
                  <c:v>0.41682800089368749</c:v>
                </c:pt>
                <c:pt idx="186">
                  <c:v>0.4969317768013487</c:v>
                </c:pt>
                <c:pt idx="187">
                  <c:v>0.59215246450968073</c:v>
                </c:pt>
                <c:pt idx="188">
                  <c:v>0.70522641356042803</c:v>
                </c:pt>
                <c:pt idx="189">
                  <c:v>0.83933648678581418</c:v>
                </c:pt>
                <c:pt idx="190">
                  <c:v>0.9981643339281846</c:v>
                </c:pt>
                <c:pt idx="191">
                  <c:v>1.1859396494589549</c:v>
                </c:pt>
                <c:pt idx="192">
                  <c:v>1.4074812771618244</c:v>
                </c:pt>
                <c:pt idx="193">
                  <c:v>1.6682227671778185</c:v>
                </c:pt>
                <c:pt idx="194">
                  <c:v>1.9742121617412487</c:v>
                </c:pt>
                <c:pt idx="195">
                  <c:v>2.3320724246918312</c:v>
                </c:pt>
                <c:pt idx="196">
                  <c:v>2.7489052339316062</c:v>
                </c:pt>
                <c:pt idx="197">
                  <c:v>3.2321172803004861</c:v>
                </c:pt>
                <c:pt idx="198">
                  <c:v>3.789145600716282</c:v>
                </c:pt>
                <c:pt idx="199">
                  <c:v>4.4270581701152425</c:v>
                </c:pt>
                <c:pt idx="200">
                  <c:v>5.1520099214774016</c:v>
                </c:pt>
                <c:pt idx="201">
                  <c:v>5.9685449845502738</c:v>
                </c:pt>
                <c:pt idx="202">
                  <c:v>6.878755744497445</c:v>
                </c:pt>
                <c:pt idx="203">
                  <c:v>7.8813400178467887</c:v>
                </c:pt>
                <c:pt idx="204">
                  <c:v>8.9706386206267776</c:v>
                </c:pt>
                <c:pt idx="205">
                  <c:v>10.135782071732656</c:v>
                </c:pt>
                <c:pt idx="206">
                  <c:v>11.360116559295902</c:v>
                </c:pt>
                <c:pt idx="207">
                  <c:v>12.621099252665504</c:v>
                </c:pt>
                <c:pt idx="208">
                  <c:v>13.890832692041659</c:v>
                </c:pt>
                <c:pt idx="209">
                  <c:v>15.137333285388555</c:v>
                </c:pt>
                <c:pt idx="210">
                  <c:v>16.326500683606803</c:v>
                </c:pt>
                <c:pt idx="211">
                  <c:v>17.424596470489789</c:v>
                </c:pt>
                <c:pt idx="212">
                  <c:v>18.400897219149918</c:v>
                </c:pt>
                <c:pt idx="213">
                  <c:v>19.230110787691942</c:v>
                </c:pt>
                <c:pt idx="214">
                  <c:v>19.894171580891612</c:v>
                </c:pt>
                <c:pt idx="215">
                  <c:v>20.383159377148388</c:v>
                </c:pt>
                <c:pt idx="216">
                  <c:v>20.69527616868535</c:v>
                </c:pt>
                <c:pt idx="217">
                  <c:v>20.836003390787813</c:v>
                </c:pt>
                <c:pt idx="218">
                  <c:v>20.816692237165636</c:v>
                </c:pt>
                <c:pt idx="219">
                  <c:v>20.652886357544809</c:v>
                </c:pt>
                <c:pt idx="220">
                  <c:v>20.362646819691218</c:v>
                </c:pt>
                <c:pt idx="221">
                  <c:v>19.965073285140143</c:v>
                </c:pt>
                <c:pt idx="222">
                  <c:v>19.479126568294053</c:v>
                </c:pt>
                <c:pt idx="223">
                  <c:v>18.922781028949164</c:v>
                </c:pt>
                <c:pt idx="224">
                  <c:v>18.312482337213538</c:v>
                </c:pt>
                <c:pt idx="225">
                  <c:v>17.662857867541174</c:v>
                </c:pt>
                <c:pt idx="226">
                  <c:v>16.986618048473641</c:v>
                </c:pt>
                <c:pt idx="227">
                  <c:v>16.29459038608152</c:v>
                </c:pt>
                <c:pt idx="228">
                  <c:v>15.595837422714634</c:v>
                </c:pt>
                <c:pt idx="229">
                  <c:v>14.897821266599824</c:v>
                </c:pt>
                <c:pt idx="230">
                  <c:v>14.206588030145033</c:v>
                </c:pt>
                <c:pt idx="231">
                  <c:v>13.526954410346152</c:v>
                </c:pt>
                <c:pt idx="232">
                  <c:v>12.862685453939731</c:v>
                </c:pt>
                <c:pt idx="233">
                  <c:v>12.216657442119786</c:v>
                </c:pt>
                <c:pt idx="234">
                  <c:v>11.591003154603859</c:v>
                </c:pt>
                <c:pt idx="235">
                  <c:v>10.987238909589815</c:v>
                </c:pt>
                <c:pt idx="236">
                  <c:v>10.406374061000307</c:v>
                </c:pt>
                <c:pt idx="237">
                  <c:v>9.8490043363202915</c:v>
                </c:pt>
                <c:pt idx="238">
                  <c:v>9.3153907184936511</c:v>
                </c:pt>
                <c:pt idx="239">
                  <c:v>8.8055256571129661</c:v>
                </c:pt>
                <c:pt idx="240">
                  <c:v>8.3191883356877625</c:v>
                </c:pt>
                <c:pt idx="241">
                  <c:v>7.8559905879812302</c:v>
                </c:pt>
                <c:pt idx="242">
                  <c:v>7.4154148885910249</c:v>
                </c:pt>
                <c:pt idx="243">
                  <c:v>6.9968456663533711</c:v>
                </c:pt>
                <c:pt idx="244">
                  <c:v>6.5995950183338596</c:v>
                </c:pt>
                <c:pt idx="245">
                  <c:v>6.2229237448165975</c:v>
                </c:pt>
                <c:pt idx="246">
                  <c:v>5.8660584852064206</c:v>
                </c:pt>
                <c:pt idx="247">
                  <c:v>5.52820561193254</c:v>
                </c:pt>
                <c:pt idx="248">
                  <c:v>5.2085624336417569</c:v>
                </c:pt>
                <c:pt idx="249">
                  <c:v>4.9063261687958679</c:v>
                </c:pt>
                <c:pt idx="250">
                  <c:v>4.6207010745197188</c:v>
                </c:pt>
                <c:pt idx="251">
                  <c:v>4.3509040513963075</c:v>
                </c:pt>
                <c:pt idx="252">
                  <c:v>4.0961689911627941</c:v>
                </c:pt>
                <c:pt idx="253">
                  <c:v>3.8557500893643968</c:v>
                </c:pt>
                <c:pt idx="254">
                  <c:v>3.6289243075883122</c:v>
                </c:pt>
                <c:pt idx="255">
                  <c:v>3.414993138725642</c:v>
                </c:pt>
                <c:pt idx="256">
                  <c:v>3.2132838027677098</c:v>
                </c:pt>
                <c:pt idx="257">
                  <c:v>3.0231499790629686</c:v>
                </c:pt>
                <c:pt idx="258">
                  <c:v>2.8439721630093233</c:v>
                </c:pt>
                <c:pt idx="259">
                  <c:v>2.6751577202211556</c:v>
                </c:pt>
                <c:pt idx="260">
                  <c:v>2.5161406987798141</c:v>
                </c:pt>
                <c:pt idx="261">
                  <c:v>2.3663814498261653</c:v>
                </c:pt>
                <c:pt idx="262">
                  <c:v>2.2253660981316026</c:v>
                </c:pt>
                <c:pt idx="263">
                  <c:v>2.0926058970976049</c:v>
                </c:pt>
                <c:pt idx="264">
                  <c:v>1.9676364966414903</c:v>
                </c:pt>
                <c:pt idx="265">
                  <c:v>1.8500171474269669</c:v>
                </c:pt>
                <c:pt idx="266">
                  <c:v>1.7393298607263101</c:v>
                </c:pt>
                <c:pt idx="267">
                  <c:v>1.635178539718767</c:v>
                </c:pt>
                <c:pt idx="268">
                  <c:v>1.537188095122854</c:v>
                </c:pt>
                <c:pt idx="269">
                  <c:v>1.4450035556336918</c:v>
                </c:pt>
                <c:pt idx="270">
                  <c:v>1.3582891816115599</c:v>
                </c:pt>
                <c:pt idx="271">
                  <c:v>1.2767275887788325</c:v>
                </c:pt>
                <c:pt idx="272">
                  <c:v>1.2000188872747177</c:v>
                </c:pt>
                <c:pt idx="273">
                  <c:v>1.1278798402451806</c:v>
                </c:pt>
                <c:pt idx="274">
                  <c:v>1.0600430451710172</c:v>
                </c:pt>
                <c:pt idx="275">
                  <c:v>0.99625614032843912</c:v>
                </c:pt>
                <c:pt idx="276">
                  <c:v>0.9362810381070884</c:v>
                </c:pt>
                <c:pt idx="277">
                  <c:v>0.87989318635781066</c:v>
                </c:pt>
                <c:pt idx="278">
                  <c:v>0.82688085848804249</c:v>
                </c:pt>
                <c:pt idx="279">
                  <c:v>0.77704447265058929</c:v>
                </c:pt>
                <c:pt idx="280">
                  <c:v>0.73019594006866584</c:v>
                </c:pt>
                <c:pt idx="281">
                  <c:v>0.68615804229521171</c:v>
                </c:pt>
                <c:pt idx="282">
                  <c:v>0.64476383700831519</c:v>
                </c:pt>
                <c:pt idx="283">
                  <c:v>0.60585609178918054</c:v>
                </c:pt>
                <c:pt idx="284">
                  <c:v>0.56928674520779954</c:v>
                </c:pt>
                <c:pt idx="285">
                  <c:v>0.53491639444871508</c:v>
                </c:pt>
                <c:pt idx="286">
                  <c:v>0.50261380864025273</c:v>
                </c:pt>
                <c:pt idx="287">
                  <c:v>0.47225546700133575</c:v>
                </c:pt>
                <c:pt idx="288">
                  <c:v>0.44372512088711269</c:v>
                </c:pt>
                <c:pt idx="289">
                  <c:v>0.41691337879524942</c:v>
                </c:pt>
                <c:pt idx="290">
                  <c:v>0.39171731338646537</c:v>
                </c:pt>
                <c:pt idx="291">
                  <c:v>0.36804008957368567</c:v>
                </c:pt>
                <c:pt idx="292">
                  <c:v>0.34579061274232165</c:v>
                </c:pt>
                <c:pt idx="293">
                  <c:v>0.32488319617823413</c:v>
                </c:pt>
                <c:pt idx="294">
                  <c:v>0.30523724679866016</c:v>
                </c:pt>
                <c:pt idx="295">
                  <c:v>0.28677696830376809</c:v>
                </c:pt>
                <c:pt idx="296">
                  <c:v>0.26943108089169365</c:v>
                </c:pt>
                <c:pt idx="297">
                  <c:v>0.25313255670717577</c:v>
                </c:pt>
                <c:pt idx="298">
                  <c:v>0.23781837022266289</c:v>
                </c:pt>
                <c:pt idx="299">
                  <c:v>0.22342926278049138</c:v>
                </c:pt>
                <c:pt idx="300">
                  <c:v>0.20990952055504</c:v>
                </c:pt>
                <c:pt idx="301">
                  <c:v>0.1972067652242937</c:v>
                </c:pt>
                <c:pt idx="302">
                  <c:v>0.18527175667072832</c:v>
                </c:pt>
                <c:pt idx="303">
                  <c:v>0.17405820706162692</c:v>
                </c:pt>
                <c:pt idx="304">
                  <c:v>0.16352260568867671</c:v>
                </c:pt>
                <c:pt idx="305">
                  <c:v>0.15362405397582568</c:v>
                </c:pt>
                <c:pt idx="306">
                  <c:v>0.14432411009278673</c:v>
                </c:pt>
                <c:pt idx="307">
                  <c:v>0.13558664263917705</c:v>
                </c:pt>
                <c:pt idx="308">
                  <c:v>0.12737769289100406</c:v>
                </c:pt>
                <c:pt idx="309">
                  <c:v>0.11966534512701356</c:v>
                </c:pt>
                <c:pt idx="310">
                  <c:v>0.11241960457726501</c:v>
                </c:pt>
                <c:pt idx="311">
                  <c:v>0.10561228256017954</c:v>
                </c:pt>
                <c:pt idx="312">
                  <c:v>9.9216888397207062E-2</c:v>
                </c:pt>
                <c:pt idx="313">
                  <c:v>9.3208527716183487E-2</c:v>
                </c:pt>
                <c:pt idx="314">
                  <c:v>8.7563806775405789E-2</c:v>
                </c:pt>
                <c:pt idx="315">
                  <c:v>8.2260742460454589E-2</c:v>
                </c:pt>
                <c:pt idx="316">
                  <c:v>7.7278677624861999E-2</c:v>
                </c:pt>
                <c:pt idx="317">
                  <c:v>7.259820146387802E-2</c:v>
                </c:pt>
                <c:pt idx="318">
                  <c:v>6.8201074627858016E-2</c:v>
                </c:pt>
                <c:pt idx="319">
                  <c:v>6.4070158798204518E-2</c:v>
                </c:pt>
                <c:pt idx="320">
                  <c:v>6.0189350464377386E-2</c:v>
                </c:pt>
                <c:pt idx="321">
                  <c:v>5.6543518655268257E-2</c:v>
                </c:pt>
                <c:pt idx="322">
                  <c:v>5.3118446392248726E-2</c:v>
                </c:pt>
                <c:pt idx="323">
                  <c:v>4.9900775644477896E-2</c:v>
                </c:pt>
                <c:pt idx="324">
                  <c:v>4.6877955579625333E-2</c:v>
                </c:pt>
                <c:pt idx="325">
                  <c:v>4.4038193915060524E-2</c:v>
                </c:pt>
                <c:pt idx="326">
                  <c:v>4.1370411185810682E-2</c:v>
                </c:pt>
                <c:pt idx="327">
                  <c:v>3.8864197756224551E-2</c:v>
                </c:pt>
                <c:pt idx="328">
                  <c:v>3.6509773412330346E-2</c:v>
                </c:pt>
                <c:pt idx="329">
                  <c:v>3.4297949381369305E-2</c:v>
                </c:pt>
                <c:pt idx="330">
                  <c:v>3.2220092633950169E-2</c:v>
                </c:pt>
                <c:pt idx="331">
                  <c:v>3.0268092332730721E-2</c:v>
                </c:pt>
                <c:pt idx="332">
                  <c:v>2.8434328299516354E-2</c:v>
                </c:pt>
                <c:pt idx="333">
                  <c:v>2.6711641380196507E-2</c:v>
                </c:pt>
                <c:pt idx="334">
                  <c:v>2.5093305594042267E-2</c:v>
                </c:pt>
                <c:pt idx="335">
                  <c:v>2.3573001960584393E-2</c:v>
                </c:pt>
                <c:pt idx="336">
                  <c:v>2.2144793903602782E-2</c:v>
                </c:pt>
                <c:pt idx="337">
                  <c:v>2.0803104137706384E-2</c:v>
                </c:pt>
                <c:pt idx="338">
                  <c:v>1.9542692948586772E-2</c:v>
                </c:pt>
                <c:pt idx="339">
                  <c:v>1.8358637783307721E-2</c:v>
                </c:pt>
                <c:pt idx="340">
                  <c:v>1.7246314071965349E-2</c:v>
                </c:pt>
                <c:pt idx="341">
                  <c:v>1.620137720673551E-2</c:v>
                </c:pt>
                <c:pt idx="342">
                  <c:v>1.5219745608733683E-2</c:v>
                </c:pt>
                <c:pt idx="343">
                  <c:v>1.4297584817262685E-2</c:v>
                </c:pt>
                <c:pt idx="344">
                  <c:v>1.3431292539930023E-2</c:v>
                </c:pt>
                <c:pt idx="345">
                  <c:v>1.2617484605793271E-2</c:v>
                </c:pt>
                <c:pt idx="346">
                  <c:v>1.1852981767151655E-2</c:v>
                </c:pt>
                <c:pt idx="347">
                  <c:v>1.1134797298857579E-2</c:v>
                </c:pt>
                <c:pt idx="348">
                  <c:v>1.0460125347084735E-2</c:v>
                </c:pt>
                <c:pt idx="349">
                  <c:v>9.8263299823708877E-3</c:v>
                </c:pt>
                <c:pt idx="350">
                  <c:v>9.2309349144639834E-3</c:v>
                </c:pt>
                <c:pt idx="351">
                  <c:v>8.6716138290496864E-3</c:v>
                </c:pt>
                <c:pt idx="352">
                  <c:v>8.1461813088362974E-3</c:v>
                </c:pt>
                <c:pt idx="353">
                  <c:v>7.6525843037280709E-3</c:v>
                </c:pt>
                <c:pt idx="354">
                  <c:v>7.1888941169385339E-3</c:v>
                </c:pt>
                <c:pt idx="355">
                  <c:v>6.7532988758894777E-3</c:v>
                </c:pt>
                <c:pt idx="356">
                  <c:v>6.3440964586162453E-3</c:v>
                </c:pt>
                <c:pt idx="357">
                  <c:v>5.9596878481627752E-3</c:v>
                </c:pt>
                <c:pt idx="358">
                  <c:v>5.598570889107226E-3</c:v>
                </c:pt>
                <c:pt idx="359">
                  <c:v>5.2593344219171324E-3</c:v>
                </c:pt>
                <c:pt idx="360">
                  <c:v>4.940652772297765E-3</c:v>
                </c:pt>
                <c:pt idx="361">
                  <c:v>4.6412805740742831E-3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134-4F60-9DB7-59FC7590D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624008"/>
        <c:axId val="325627208"/>
      </c:lineChart>
      <c:catAx>
        <c:axId val="325624008"/>
        <c:scaling>
          <c:orientation val="minMax"/>
        </c:scaling>
        <c:delete val="1"/>
        <c:axPos val="b"/>
        <c:numFmt formatCode="#,##0_);[Red]\(#,##0\)" sourceLinked="1"/>
        <c:majorTickMark val="none"/>
        <c:minorTickMark val="none"/>
        <c:tickLblPos val="nextTo"/>
        <c:crossAx val="325627208"/>
        <c:crosses val="autoZero"/>
        <c:auto val="1"/>
        <c:lblAlgn val="ctr"/>
        <c:lblOffset val="100"/>
        <c:noMultiLvlLbl val="0"/>
      </c:catAx>
      <c:valAx>
        <c:axId val="325627208"/>
        <c:scaling>
          <c:orientation val="minMax"/>
          <c:max val="6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562400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160576</xdr:colOff>
      <xdr:row>8</xdr:row>
      <xdr:rowOff>112939</xdr:rowOff>
    </xdr:from>
    <xdr:to>
      <xdr:col>39</xdr:col>
      <xdr:colOff>314325</xdr:colOff>
      <xdr:row>35</xdr:row>
      <xdr:rowOff>126535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560611</xdr:colOff>
      <xdr:row>6</xdr:row>
      <xdr:rowOff>47625</xdr:rowOff>
    </xdr:from>
    <xdr:to>
      <xdr:col>39</xdr:col>
      <xdr:colOff>544286</xdr:colOff>
      <xdr:row>33</xdr:row>
      <xdr:rowOff>164644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7661EBC7-56D9-4389-A6D0-8C9A90F3E1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47</xdr:col>
      <xdr:colOff>341539</xdr:colOff>
      <xdr:row>13</xdr:row>
      <xdr:rowOff>190499</xdr:rowOff>
    </xdr:from>
    <xdr:to>
      <xdr:col>48</xdr:col>
      <xdr:colOff>440428</xdr:colOff>
      <xdr:row>14</xdr:row>
      <xdr:rowOff>521154</xdr:rowOff>
    </xdr:to>
    <xdr:sp macro="" textlink="">
      <xdr:nvSpPr>
        <xdr:cNvPr id="60" name="テキスト ボックス 17">
          <a:extLst>
            <a:ext uri="{FF2B5EF4-FFF2-40B4-BE49-F238E27FC236}">
              <a16:creationId xmlns:a16="http://schemas.microsoft.com/office/drawing/2014/main" id="{2588D5A9-41A4-4A8E-9F1B-45B10527DD7B}"/>
            </a:ext>
          </a:extLst>
        </xdr:cNvPr>
        <xdr:cNvSpPr txBox="1"/>
      </xdr:nvSpPr>
      <xdr:spPr>
        <a:xfrm>
          <a:off x="31831189" y="2333624"/>
          <a:ext cx="794214" cy="568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 b="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合成波</a:t>
          </a:r>
          <a:endParaRPr kumimoji="1" lang="en-US" altLang="ja-JP" sz="1050" b="0">
            <a:solidFill>
              <a:schemeClr val="tx1"/>
            </a:solidFill>
            <a:latin typeface="+mn-ea"/>
            <a:ea typeface="+mn-ea"/>
            <a:cs typeface="Arial" panose="020B0604020202020204" pitchFamily="34" charset="0"/>
          </a:endParaRPr>
        </a:p>
        <a:p>
          <a:pPr algn="ctr"/>
          <a:r>
            <a:rPr kumimoji="1" lang="ja-JP" altLang="en-US" sz="1050" b="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（実線）</a:t>
          </a:r>
          <a:endParaRPr kumimoji="1" lang="en-US" altLang="ja-JP" sz="1050" b="0">
            <a:solidFill>
              <a:schemeClr val="tx1"/>
            </a:solidFill>
            <a:latin typeface="+mn-ea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46</xdr:col>
      <xdr:colOff>483054</xdr:colOff>
      <xdr:row>14</xdr:row>
      <xdr:rowOff>255814</xdr:rowOff>
    </xdr:from>
    <xdr:to>
      <xdr:col>47</xdr:col>
      <xdr:colOff>378279</xdr:colOff>
      <xdr:row>15</xdr:row>
      <xdr:rowOff>9525</xdr:rowOff>
    </xdr:to>
    <xdr:cxnSp macro="">
      <xdr:nvCxnSpPr>
        <xdr:cNvPr id="63" name="直線矢印コネクタ 62">
          <a:extLst>
            <a:ext uri="{FF2B5EF4-FFF2-40B4-BE49-F238E27FC236}">
              <a16:creationId xmlns:a16="http://schemas.microsoft.com/office/drawing/2014/main" id="{A1A08725-2DE8-4BDA-86E4-7FB4FEA5CE19}"/>
            </a:ext>
          </a:extLst>
        </xdr:cNvPr>
        <xdr:cNvCxnSpPr/>
      </xdr:nvCxnSpPr>
      <xdr:spPr>
        <a:xfrm flipH="1">
          <a:off x="31277379" y="2637064"/>
          <a:ext cx="590550" cy="306161"/>
        </a:xfrm>
        <a:prstGeom prst="straightConnector1">
          <a:avLst/>
        </a:prstGeom>
        <a:ln>
          <a:solidFill>
            <a:schemeClr val="tx1">
              <a:lumMod val="50000"/>
              <a:lumOff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578304</xdr:colOff>
      <xdr:row>2</xdr:row>
      <xdr:rowOff>136070</xdr:rowOff>
    </xdr:from>
    <xdr:to>
      <xdr:col>45</xdr:col>
      <xdr:colOff>387804</xdr:colOff>
      <xdr:row>5</xdr:row>
      <xdr:rowOff>78921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4C359CFA-AA21-420B-BBD0-14405843F682}"/>
            </a:ext>
          </a:extLst>
        </xdr:cNvPr>
        <xdr:cNvSpPr txBox="1"/>
      </xdr:nvSpPr>
      <xdr:spPr>
        <a:xfrm>
          <a:off x="23724054" y="612320"/>
          <a:ext cx="6762750" cy="657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縦軸のスケールを合わせて実データと計算結果を重ね合わせ、係数を微調整する。</a:t>
          </a:r>
        </a:p>
      </xdr:txBody>
    </xdr:sp>
    <xdr:clientData/>
  </xdr:twoCellAnchor>
  <xdr:twoCellAnchor>
    <xdr:from>
      <xdr:col>11</xdr:col>
      <xdr:colOff>0</xdr:colOff>
      <xdr:row>142</xdr:row>
      <xdr:rowOff>0</xdr:rowOff>
    </xdr:from>
    <xdr:to>
      <xdr:col>19</xdr:col>
      <xdr:colOff>9525</xdr:colOff>
      <xdr:row>157</xdr:row>
      <xdr:rowOff>152402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97F5C5DE-E947-4D81-8827-80BF479123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159</xdr:row>
      <xdr:rowOff>0</xdr:rowOff>
    </xdr:from>
    <xdr:to>
      <xdr:col>20</xdr:col>
      <xdr:colOff>228600</xdr:colOff>
      <xdr:row>177</xdr:row>
      <xdr:rowOff>163284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5A07F704-1CC4-4E24-9CB8-CE59C3024B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179</xdr:row>
      <xdr:rowOff>0</xdr:rowOff>
    </xdr:from>
    <xdr:to>
      <xdr:col>20</xdr:col>
      <xdr:colOff>238125</xdr:colOff>
      <xdr:row>197</xdr:row>
      <xdr:rowOff>161923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4AF0256B-2BC3-47DE-BAC4-CF4116E6EF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198</xdr:row>
      <xdr:rowOff>0</xdr:rowOff>
    </xdr:from>
    <xdr:to>
      <xdr:col>20</xdr:col>
      <xdr:colOff>285750</xdr:colOff>
      <xdr:row>216</xdr:row>
      <xdr:rowOff>163284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DA1C13B8-0CAA-4B08-B407-061D1BFB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160576</xdr:colOff>
      <xdr:row>8</xdr:row>
      <xdr:rowOff>112939</xdr:rowOff>
    </xdr:from>
    <xdr:to>
      <xdr:col>49</xdr:col>
      <xdr:colOff>314325</xdr:colOff>
      <xdr:row>35</xdr:row>
      <xdr:rowOff>126535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891AAAC9-064C-4F73-A310-393A13808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41</xdr:col>
      <xdr:colOff>560611</xdr:colOff>
      <xdr:row>6</xdr:row>
      <xdr:rowOff>54429</xdr:rowOff>
    </xdr:from>
    <xdr:to>
      <xdr:col>49</xdr:col>
      <xdr:colOff>541564</xdr:colOff>
      <xdr:row>33</xdr:row>
      <xdr:rowOff>171448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26B26BB-9C55-44EC-B767-D76F879041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0.0513</cdr:x>
      <cdr:y>0.03502</cdr:y>
    </cdr:from>
    <cdr:to>
      <cdr:x>0.57112</cdr:x>
      <cdr:y>0.13315</cdr:y>
    </cdr:to>
    <cdr:sp macro="" textlink="">
      <cdr:nvSpPr>
        <cdr:cNvPr id="6" name="テキスト ボックス 17">
          <a:extLst xmlns:a="http://schemas.openxmlformats.org/drawingml/2006/main">
            <a:ext uri="{FF2B5EF4-FFF2-40B4-BE49-F238E27FC236}">
              <a16:creationId xmlns:a16="http://schemas.microsoft.com/office/drawing/2014/main" id="{98708E18-B138-40FA-B0B1-E928CCC88FC7}"/>
            </a:ext>
          </a:extLst>
        </cdr:cNvPr>
        <cdr:cNvSpPr txBox="1"/>
      </cdr:nvSpPr>
      <cdr:spPr>
        <a:xfrm xmlns:a="http://schemas.openxmlformats.org/drawingml/2006/main">
          <a:off x="245293" y="182572"/>
          <a:ext cx="2485540" cy="51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200" b="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新型コロナ・ウィルス</a:t>
          </a:r>
          <a:endParaRPr kumimoji="1" lang="en-US" altLang="ja-JP" sz="1200" b="0">
            <a:solidFill>
              <a:schemeClr val="tx1"/>
            </a:solidFill>
            <a:latin typeface="+mn-ea"/>
            <a:ea typeface="+mn-ea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kumimoji="1" lang="ja-JP" altLang="en-US" sz="1200" b="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週別感染者数（単位：千人）</a:t>
          </a:r>
          <a:endParaRPr kumimoji="1" lang="en-US" altLang="ja-JP" sz="1200" b="0">
            <a:solidFill>
              <a:schemeClr val="tx1"/>
            </a:solidFill>
            <a:latin typeface="+mn-ea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0.10911</cdr:x>
      <cdr:y>0.05884</cdr:y>
    </cdr:from>
    <cdr:to>
      <cdr:x>0.4622</cdr:x>
      <cdr:y>0.21747</cdr:y>
    </cdr:to>
    <cdr:sp macro="" textlink="">
      <cdr:nvSpPr>
        <cdr:cNvPr id="3" name="テキスト ボックス 22">
          <a:extLst xmlns:a="http://schemas.openxmlformats.org/drawingml/2006/main">
            <a:ext uri="{FF2B5EF4-FFF2-40B4-BE49-F238E27FC236}">
              <a16:creationId xmlns:a16="http://schemas.microsoft.com/office/drawing/2014/main" id="{5B49060C-E500-4722-BB2C-DC376A17F0DE}"/>
            </a:ext>
          </a:extLst>
        </cdr:cNvPr>
        <cdr:cNvSpPr txBox="1"/>
      </cdr:nvSpPr>
      <cdr:spPr>
        <a:xfrm xmlns:a="http://schemas.openxmlformats.org/drawingml/2006/main">
          <a:off x="589138" y="219075"/>
          <a:ext cx="1906412" cy="590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新型コロナウイルス</a:t>
          </a:r>
          <a:endParaRPr kumimoji="1" lang="en-US" altLang="ja-JP" sz="1100"/>
        </a:p>
        <a:p xmlns:a="http://schemas.openxmlformats.org/drawingml/2006/main">
          <a:pPr algn="ctr"/>
          <a:r>
            <a:rPr kumimoji="1" lang="ja-JP" altLang="en-US" sz="1100"/>
            <a:t>感染症による週別死亡者数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0.13287</cdr:x>
      <cdr:y>0.04711</cdr:y>
    </cdr:from>
    <cdr:to>
      <cdr:x>0.58499</cdr:x>
      <cdr:y>0.13919</cdr:y>
    </cdr:to>
    <cdr:sp macro="" textlink="">
      <cdr:nvSpPr>
        <cdr:cNvPr id="3" name="テキスト ボックス 22">
          <a:extLst xmlns:a="http://schemas.openxmlformats.org/drawingml/2006/main">
            <a:ext uri="{FF2B5EF4-FFF2-40B4-BE49-F238E27FC236}">
              <a16:creationId xmlns:a16="http://schemas.microsoft.com/office/drawing/2014/main" id="{1D08D27B-4960-4D1F-A76F-1E56A69CEBE7}"/>
            </a:ext>
          </a:extLst>
        </cdr:cNvPr>
        <cdr:cNvSpPr txBox="1"/>
      </cdr:nvSpPr>
      <cdr:spPr>
        <a:xfrm xmlns:a="http://schemas.openxmlformats.org/drawingml/2006/main">
          <a:off x="893474" y="209550"/>
          <a:ext cx="3040351" cy="4095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新型コロナウイルス</a:t>
          </a:r>
          <a:endParaRPr kumimoji="1" lang="en-US" altLang="ja-JP" sz="1100"/>
        </a:p>
        <a:p xmlns:a="http://schemas.openxmlformats.org/drawingml/2006/main">
          <a:pPr algn="ctr"/>
          <a:r>
            <a:rPr kumimoji="1" lang="en-US" altLang="ja-JP" sz="1100"/>
            <a:t>PCR</a:t>
          </a:r>
          <a:r>
            <a:rPr kumimoji="1" lang="ja-JP" altLang="en-US" sz="1100"/>
            <a:t>検査陽性率と死亡率（累計ベース）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0.36956</cdr:x>
      <cdr:y>0.57405</cdr:y>
    </cdr:from>
    <cdr:to>
      <cdr:x>0.80568</cdr:x>
      <cdr:y>0.69374</cdr:y>
    </cdr:to>
    <cdr:sp macro="" textlink="">
      <cdr:nvSpPr>
        <cdr:cNvPr id="3" name="テキスト ボックス 22">
          <a:extLst xmlns:a="http://schemas.openxmlformats.org/drawingml/2006/main">
            <a:ext uri="{FF2B5EF4-FFF2-40B4-BE49-F238E27FC236}">
              <a16:creationId xmlns:a16="http://schemas.microsoft.com/office/drawing/2014/main" id="{1D08D27B-4960-4D1F-A76F-1E56A69CEBE7}"/>
            </a:ext>
          </a:extLst>
        </cdr:cNvPr>
        <cdr:cNvSpPr txBox="1"/>
      </cdr:nvSpPr>
      <cdr:spPr>
        <a:xfrm xmlns:a="http://schemas.openxmlformats.org/drawingml/2006/main">
          <a:off x="2488183" y="2552700"/>
          <a:ext cx="2936314" cy="5322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新型コロナウイルス</a:t>
          </a:r>
          <a:endParaRPr kumimoji="1" lang="en-US" altLang="ja-JP" sz="1100"/>
        </a:p>
        <a:p xmlns:a="http://schemas.openxmlformats.org/drawingml/2006/main">
          <a:pPr algn="ctr"/>
          <a:r>
            <a:rPr kumimoji="1" lang="en-US" altLang="ja-JP" sz="1100"/>
            <a:t>PCR</a:t>
          </a:r>
          <a:r>
            <a:rPr kumimoji="1" lang="ja-JP" altLang="en-US" sz="1100"/>
            <a:t>検査陽性者数と死亡者数（対数軸）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0.24448</cdr:x>
      <cdr:y>0.54375</cdr:y>
    </cdr:from>
    <cdr:to>
      <cdr:x>0.82537</cdr:x>
      <cdr:y>0.65304</cdr:y>
    </cdr:to>
    <cdr:sp macro="" textlink="">
      <cdr:nvSpPr>
        <cdr:cNvPr id="3" name="テキスト ボックス 22">
          <a:extLst xmlns:a="http://schemas.openxmlformats.org/drawingml/2006/main">
            <a:ext uri="{FF2B5EF4-FFF2-40B4-BE49-F238E27FC236}">
              <a16:creationId xmlns:a16="http://schemas.microsoft.com/office/drawing/2014/main" id="{1D08D27B-4960-4D1F-A76F-1E56A69CEBE7}"/>
            </a:ext>
          </a:extLst>
        </cdr:cNvPr>
        <cdr:cNvSpPr txBox="1"/>
      </cdr:nvSpPr>
      <cdr:spPr>
        <a:xfrm xmlns:a="http://schemas.openxmlformats.org/drawingml/2006/main">
          <a:off x="1657350" y="2418706"/>
          <a:ext cx="3937903" cy="4861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新型コロナウイルス</a:t>
          </a:r>
          <a:endParaRPr kumimoji="1" lang="en-US" altLang="ja-JP" sz="1100"/>
        </a:p>
        <a:p xmlns:a="http://schemas.openxmlformats.org/drawingml/2006/main">
          <a:pPr algn="ctr"/>
          <a:r>
            <a:rPr kumimoji="1" lang="en-US" altLang="ja-JP" sz="1100"/>
            <a:t>PCR</a:t>
          </a:r>
          <a:r>
            <a:rPr kumimoji="1" lang="ja-JP" altLang="en-US" sz="1100"/>
            <a:t>検査陽性者数と死亡者数の対前週変化率（対数軸）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0.0513</cdr:x>
      <cdr:y>0.03502</cdr:y>
    </cdr:from>
    <cdr:to>
      <cdr:x>0.57112</cdr:x>
      <cdr:y>0.13315</cdr:y>
    </cdr:to>
    <cdr:sp macro="" textlink="">
      <cdr:nvSpPr>
        <cdr:cNvPr id="6" name="テキスト ボックス 17">
          <a:extLst xmlns:a="http://schemas.openxmlformats.org/drawingml/2006/main">
            <a:ext uri="{FF2B5EF4-FFF2-40B4-BE49-F238E27FC236}">
              <a16:creationId xmlns:a16="http://schemas.microsoft.com/office/drawing/2014/main" id="{98708E18-B138-40FA-B0B1-E928CCC88FC7}"/>
            </a:ext>
          </a:extLst>
        </cdr:cNvPr>
        <cdr:cNvSpPr txBox="1"/>
      </cdr:nvSpPr>
      <cdr:spPr>
        <a:xfrm xmlns:a="http://schemas.openxmlformats.org/drawingml/2006/main">
          <a:off x="245293" y="182572"/>
          <a:ext cx="2485540" cy="51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200" b="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新型コロナ・ウィルス</a:t>
          </a:r>
          <a:endParaRPr kumimoji="1" lang="en-US" altLang="ja-JP" sz="1200" b="0">
            <a:solidFill>
              <a:schemeClr val="tx1"/>
            </a:solidFill>
            <a:latin typeface="+mn-ea"/>
            <a:ea typeface="+mn-ea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kumimoji="1" lang="ja-JP" altLang="en-US" sz="1200" b="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週別感染者数（単位：千人）</a:t>
          </a:r>
          <a:endParaRPr kumimoji="1" lang="en-US" altLang="ja-JP" sz="1200" b="0">
            <a:solidFill>
              <a:schemeClr val="tx1"/>
            </a:solidFill>
            <a:latin typeface="+mn-ea"/>
            <a:ea typeface="+mn-ea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hlw.go.jp/stf/newpage_1865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924F5-7660-453E-A88D-0914436CED49}">
  <sheetPr codeName="Sheet1">
    <pageSetUpPr fitToPage="1"/>
  </sheetPr>
  <dimension ref="B5:CP639"/>
  <sheetViews>
    <sheetView showGridLines="0" tabSelected="1" topLeftCell="A136" zoomScaleNormal="100" workbookViewId="0">
      <selection activeCell="S155" sqref="S155"/>
    </sheetView>
  </sheetViews>
  <sheetFormatPr defaultRowHeight="18.45" x14ac:dyDescent="0.65"/>
  <cols>
    <col min="1" max="1" width="2.85546875" customWidth="1"/>
    <col min="2" max="2" width="9.140625" customWidth="1"/>
    <col min="3" max="6" width="8.140625" customWidth="1"/>
    <col min="7" max="7" width="10" customWidth="1"/>
    <col min="8" max="11" width="8.140625" customWidth="1"/>
    <col min="12" max="15" width="9.140625" style="1"/>
    <col min="16" max="16" width="9.42578125" style="73" bestFit="1" customWidth="1"/>
    <col min="17" max="17" width="9.35546875" style="1" customWidth="1"/>
    <col min="18" max="18" width="10.5" style="1" customWidth="1"/>
    <col min="19" max="19" width="9.85546875" style="1" customWidth="1"/>
    <col min="20" max="21" width="9.5703125" style="35" customWidth="1"/>
    <col min="22" max="22" width="10.28515625" style="35" customWidth="1"/>
    <col min="23" max="24" width="8.140625" style="35" customWidth="1"/>
    <col min="25" max="25" width="9.140625" style="35" customWidth="1"/>
    <col min="26" max="27" width="8.140625" style="35" customWidth="1"/>
    <col min="28" max="30" width="8.140625" style="1" customWidth="1"/>
    <col min="31" max="33" width="9.140625" style="1"/>
  </cols>
  <sheetData>
    <row r="5" spans="2:93" x14ac:dyDescent="0.65">
      <c r="L5" s="35"/>
      <c r="M5" s="35"/>
      <c r="N5" s="35"/>
      <c r="O5" s="35"/>
      <c r="P5" s="35"/>
      <c r="Q5" s="35"/>
      <c r="R5" s="35"/>
      <c r="S5" s="35"/>
      <c r="V5" s="1"/>
      <c r="AP5" s="1"/>
      <c r="AQ5" s="1"/>
    </row>
    <row r="6" spans="2:93" x14ac:dyDescent="0.65">
      <c r="B6" s="91" t="s">
        <v>61</v>
      </c>
      <c r="D6" s="34"/>
      <c r="E6" s="34"/>
      <c r="F6" s="34"/>
      <c r="G6" s="34"/>
      <c r="H6" s="34"/>
      <c r="I6" s="34"/>
      <c r="J6" s="34"/>
      <c r="L6" s="91" t="s">
        <v>62</v>
      </c>
      <c r="M6" s="8"/>
      <c r="N6" s="8"/>
      <c r="O6" s="5"/>
      <c r="P6" s="5"/>
      <c r="Q6" s="4"/>
      <c r="R6" s="4"/>
      <c r="S6" s="5"/>
      <c r="T6" s="5"/>
      <c r="U6" s="5"/>
      <c r="V6" s="29"/>
      <c r="AB6" s="91" t="s">
        <v>65</v>
      </c>
      <c r="AC6" s="29"/>
      <c r="AF6" s="35"/>
      <c r="AG6" s="35"/>
      <c r="AH6" s="35"/>
      <c r="AI6" s="35"/>
      <c r="AJ6" s="35"/>
      <c r="AK6" s="35"/>
      <c r="AL6" s="35"/>
      <c r="AM6" s="35"/>
      <c r="AN6" s="35"/>
      <c r="AO6" s="1"/>
      <c r="AP6" s="35"/>
      <c r="AQ6" s="35"/>
      <c r="AR6" s="35"/>
      <c r="AS6" s="35"/>
      <c r="AT6" s="35"/>
      <c r="AU6" s="35"/>
      <c r="AV6" s="35"/>
      <c r="AW6" s="35"/>
      <c r="AX6" s="35"/>
      <c r="AY6" s="1"/>
    </row>
    <row r="7" spans="2:93" x14ac:dyDescent="0.65">
      <c r="M7" s="8"/>
      <c r="N7" s="8"/>
      <c r="O7"/>
      <c r="P7" s="2"/>
      <c r="Q7" s="4"/>
      <c r="R7" s="4"/>
      <c r="T7" s="1"/>
      <c r="U7" s="5"/>
      <c r="V7" s="29"/>
      <c r="AC7" s="29"/>
      <c r="AF7" s="35"/>
      <c r="AG7" s="35"/>
      <c r="AH7" s="35"/>
      <c r="AI7" s="35"/>
      <c r="AJ7" s="35"/>
      <c r="AK7" s="35"/>
      <c r="AL7" s="35"/>
      <c r="AM7" s="35"/>
      <c r="AN7" s="35"/>
      <c r="AO7" s="1"/>
      <c r="AP7" s="35"/>
      <c r="AQ7" s="35"/>
      <c r="AR7" s="35"/>
      <c r="AS7" s="35"/>
      <c r="AT7" s="35"/>
      <c r="AU7" s="35"/>
      <c r="AV7" s="35"/>
      <c r="AW7" s="35"/>
      <c r="AX7" s="35"/>
      <c r="AY7" s="1"/>
    </row>
    <row r="8" spans="2:93" x14ac:dyDescent="0.65">
      <c r="B8" s="92" t="s">
        <v>63</v>
      </c>
      <c r="L8" s="21" t="s">
        <v>64</v>
      </c>
      <c r="O8" s="5"/>
      <c r="P8" s="5"/>
      <c r="Q8" s="5"/>
      <c r="R8" s="5"/>
      <c r="S8" s="74"/>
      <c r="T8" s="5"/>
      <c r="U8" s="5"/>
      <c r="V8" s="29"/>
      <c r="AB8" s="21" t="s">
        <v>66</v>
      </c>
      <c r="AC8" s="29"/>
      <c r="AF8" s="35"/>
      <c r="AG8" s="35"/>
      <c r="AH8" s="35"/>
      <c r="AI8" s="35"/>
      <c r="AJ8" s="35"/>
      <c r="AK8" s="35"/>
      <c r="AL8" s="35"/>
      <c r="AM8" s="35"/>
      <c r="AN8" s="35"/>
      <c r="AO8" s="1"/>
      <c r="AP8" s="35"/>
      <c r="AQ8" s="35"/>
      <c r="AR8" s="35"/>
      <c r="AS8" s="35"/>
      <c r="AT8" s="35"/>
      <c r="AU8" s="35"/>
      <c r="AV8" s="35"/>
      <c r="AW8" s="35"/>
      <c r="AX8" s="35"/>
      <c r="AY8" s="1"/>
    </row>
    <row r="9" spans="2:93" x14ac:dyDescent="0.65">
      <c r="B9" s="40"/>
      <c r="C9" s="34"/>
      <c r="D9" s="34"/>
      <c r="E9" s="34"/>
      <c r="F9" s="34"/>
      <c r="G9" s="34"/>
      <c r="H9" s="34"/>
      <c r="I9" s="34"/>
      <c r="J9" s="34"/>
      <c r="L9" s="9"/>
      <c r="O9" s="5"/>
      <c r="P9" s="5"/>
      <c r="Q9" s="5"/>
      <c r="R9" s="5"/>
      <c r="S9" s="74"/>
      <c r="T9" s="1"/>
      <c r="U9" s="1"/>
      <c r="V9" s="29"/>
      <c r="AC9" s="29"/>
      <c r="AF9" s="35"/>
      <c r="AG9" s="35"/>
      <c r="AH9" s="35"/>
      <c r="AI9" s="35"/>
      <c r="AJ9" s="35"/>
      <c r="AK9" s="35"/>
      <c r="AL9" s="35"/>
      <c r="AM9" s="35"/>
      <c r="AN9" s="35"/>
      <c r="AO9" s="1"/>
      <c r="AP9" s="35"/>
      <c r="AQ9" s="35"/>
      <c r="AR9" s="35"/>
      <c r="AS9" s="35"/>
      <c r="AT9" s="35"/>
      <c r="AU9" s="35"/>
      <c r="AV9" s="35"/>
      <c r="AW9" s="35"/>
      <c r="AX9" s="35"/>
      <c r="AY9" s="1"/>
    </row>
    <row r="10" spans="2:93" x14ac:dyDescent="0.65">
      <c r="B10" s="42" t="s">
        <v>24</v>
      </c>
      <c r="C10" s="34"/>
      <c r="D10" s="34"/>
      <c r="E10" s="34"/>
      <c r="F10" s="34"/>
      <c r="G10" s="34"/>
      <c r="H10" s="34"/>
      <c r="I10" s="34"/>
      <c r="J10" s="34"/>
      <c r="L10" s="9"/>
      <c r="M10" s="3"/>
      <c r="N10" s="3"/>
      <c r="O10" s="5"/>
      <c r="P10" s="5"/>
      <c r="Q10" s="5"/>
      <c r="R10" s="5"/>
      <c r="S10" s="74"/>
      <c r="T10" s="1"/>
      <c r="U10" s="1"/>
      <c r="V10" s="29"/>
      <c r="AC10" s="29"/>
      <c r="AF10" s="35"/>
      <c r="AG10" s="35"/>
      <c r="AH10" s="35"/>
      <c r="AI10" s="35"/>
      <c r="AJ10" s="35"/>
      <c r="AK10" s="35"/>
      <c r="AL10" s="35"/>
      <c r="AM10" s="35"/>
      <c r="AN10" s="35"/>
      <c r="AO10" s="1"/>
      <c r="AP10" s="35"/>
      <c r="AQ10" s="35"/>
      <c r="AR10" s="35"/>
      <c r="AS10" s="35"/>
      <c r="AT10" s="35"/>
      <c r="AU10" s="35"/>
      <c r="AV10" s="35"/>
      <c r="AW10" s="35"/>
      <c r="AX10" s="35"/>
      <c r="AY10" s="1"/>
    </row>
    <row r="11" spans="2:93" x14ac:dyDescent="0.65">
      <c r="B11" s="42" t="s">
        <v>21</v>
      </c>
      <c r="C11" s="34"/>
      <c r="D11" s="34"/>
      <c r="E11" s="34"/>
      <c r="F11" s="34"/>
      <c r="G11" s="34"/>
      <c r="H11" s="34"/>
      <c r="I11" s="34"/>
      <c r="J11" s="34"/>
      <c r="L11" s="9"/>
      <c r="M11" s="3"/>
      <c r="N11" s="3"/>
      <c r="O11" s="5"/>
      <c r="P11" s="5"/>
      <c r="Q11" s="5"/>
      <c r="R11" s="5"/>
      <c r="S11" s="74"/>
      <c r="T11" s="1"/>
      <c r="U11" s="1"/>
      <c r="V11" s="29"/>
      <c r="AC11" s="29"/>
      <c r="AF11" s="35"/>
      <c r="AG11" s="35"/>
      <c r="AH11" s="35"/>
      <c r="AI11" s="35"/>
      <c r="AJ11" s="35"/>
      <c r="AK11" s="35"/>
      <c r="AL11" s="35"/>
      <c r="AM11" s="35"/>
      <c r="AN11" s="35"/>
      <c r="AO11" s="29"/>
      <c r="AP11" s="35"/>
      <c r="AQ11" s="35"/>
      <c r="AR11" s="35"/>
      <c r="AS11" s="35"/>
      <c r="AT11" s="35"/>
      <c r="AU11" s="35"/>
      <c r="AV11" s="35"/>
      <c r="AW11" s="35"/>
      <c r="AX11" s="35"/>
      <c r="AY11" s="29"/>
    </row>
    <row r="12" spans="2:93" x14ac:dyDescent="0.65">
      <c r="B12" s="39" t="s">
        <v>20</v>
      </c>
      <c r="C12" s="35"/>
      <c r="D12" s="35"/>
      <c r="E12" s="35"/>
      <c r="F12" s="35"/>
      <c r="G12" s="35"/>
      <c r="H12" s="34"/>
      <c r="I12" s="34"/>
      <c r="J12" s="34"/>
      <c r="L12" s="9"/>
      <c r="M12" s="13"/>
      <c r="N12" s="13"/>
      <c r="O12" s="5"/>
      <c r="P12" s="5"/>
      <c r="Q12" s="5"/>
      <c r="R12" s="5"/>
      <c r="S12" s="74"/>
      <c r="T12" s="1"/>
      <c r="U12" s="1"/>
      <c r="V12" s="29"/>
      <c r="AC12" s="29"/>
      <c r="AF12" s="35"/>
      <c r="AG12" s="35"/>
      <c r="AH12" s="35"/>
      <c r="AI12" s="35"/>
      <c r="AJ12" s="1"/>
      <c r="AK12" s="1"/>
      <c r="AL12" s="1"/>
      <c r="AM12" s="1"/>
      <c r="AN12" s="1"/>
      <c r="AO12" s="1"/>
      <c r="AP12" s="35"/>
      <c r="AQ12" s="35"/>
      <c r="AR12" s="35"/>
      <c r="AS12" s="35"/>
      <c r="AT12" s="1"/>
      <c r="AU12" s="1"/>
      <c r="AV12" s="1"/>
      <c r="AW12" s="1"/>
      <c r="AX12" s="1"/>
      <c r="AY12" s="1"/>
    </row>
    <row r="13" spans="2:93" x14ac:dyDescent="0.65">
      <c r="B13" s="93" t="s">
        <v>67</v>
      </c>
      <c r="C13" s="35"/>
      <c r="D13" s="35"/>
      <c r="E13" s="35"/>
      <c r="F13" s="35"/>
      <c r="G13" s="35"/>
      <c r="H13" s="34"/>
      <c r="I13" s="34"/>
      <c r="J13" s="34"/>
      <c r="L13" s="9"/>
      <c r="M13" s="13"/>
      <c r="N13" s="13"/>
      <c r="O13" s="5"/>
      <c r="P13" s="5"/>
      <c r="Q13" s="5"/>
      <c r="R13" s="5"/>
      <c r="S13" s="74"/>
      <c r="T13" s="1"/>
      <c r="U13" s="1"/>
      <c r="V13" s="29"/>
      <c r="AC13" s="29"/>
      <c r="AF13" s="35"/>
      <c r="AG13" s="35"/>
      <c r="AH13" s="35"/>
      <c r="AI13" s="35"/>
      <c r="AJ13" s="1"/>
      <c r="AK13" s="1"/>
      <c r="AL13" s="1"/>
      <c r="AM13" s="1"/>
      <c r="AN13" s="1"/>
      <c r="AO13" s="1"/>
      <c r="AP13" s="35"/>
      <c r="AQ13" s="35"/>
      <c r="AR13" s="35"/>
      <c r="AS13" s="35"/>
      <c r="AT13" s="1"/>
      <c r="AU13" s="1"/>
      <c r="AV13" s="1"/>
      <c r="AW13" s="1"/>
      <c r="AX13" s="1"/>
      <c r="AY13" s="1"/>
    </row>
    <row r="14" spans="2:93" x14ac:dyDescent="0.65">
      <c r="F14" s="35"/>
      <c r="G14" s="35"/>
      <c r="H14" s="35"/>
      <c r="I14" s="35"/>
      <c r="J14" s="52"/>
      <c r="M14" s="104" t="s">
        <v>70</v>
      </c>
      <c r="N14" s="105"/>
      <c r="O14" s="106"/>
      <c r="P14" s="106"/>
      <c r="Q14" s="106"/>
      <c r="R14" s="106"/>
      <c r="S14" s="106"/>
      <c r="T14" s="106"/>
      <c r="U14" s="106"/>
      <c r="V14" s="107"/>
      <c r="X14" s="21"/>
      <c r="Y14" s="108" t="s">
        <v>68</v>
      </c>
      <c r="Z14" s="109"/>
      <c r="AB14" s="29"/>
      <c r="AC14" s="29"/>
      <c r="AF14" s="11"/>
      <c r="AG14" s="35"/>
      <c r="AH14" s="35"/>
      <c r="AI14" s="35"/>
      <c r="AJ14" s="1"/>
      <c r="AK14" s="1"/>
      <c r="AL14" s="1"/>
      <c r="AM14" s="1"/>
      <c r="AN14" s="1"/>
      <c r="AO14" s="1"/>
      <c r="AP14" s="11"/>
      <c r="AQ14" s="35"/>
      <c r="AR14" s="35"/>
      <c r="AS14" s="35"/>
      <c r="AT14" s="1"/>
      <c r="AU14" s="1"/>
      <c r="AV14" s="1"/>
      <c r="AW14" s="1"/>
      <c r="AX14" s="1"/>
      <c r="AY14" s="1"/>
    </row>
    <row r="15" spans="2:93" s="58" customFormat="1" ht="43.75" customHeight="1" x14ac:dyDescent="0.65">
      <c r="B15" s="57" t="s">
        <v>18</v>
      </c>
      <c r="C15" s="57" t="s">
        <v>23</v>
      </c>
      <c r="D15" s="57" t="s">
        <v>19</v>
      </c>
      <c r="E15" s="57" t="s">
        <v>26</v>
      </c>
      <c r="F15" s="57" t="s">
        <v>27</v>
      </c>
      <c r="G15" s="57" t="s">
        <v>25</v>
      </c>
      <c r="H15" s="57" t="s">
        <v>17</v>
      </c>
      <c r="I15" s="57" t="s">
        <v>19</v>
      </c>
      <c r="J15" s="57" t="s">
        <v>28</v>
      </c>
      <c r="L15" s="56" t="s">
        <v>11</v>
      </c>
      <c r="M15" s="67" t="s">
        <v>22</v>
      </c>
      <c r="N15" s="67" t="s">
        <v>79</v>
      </c>
      <c r="O15" s="67" t="s">
        <v>30</v>
      </c>
      <c r="P15" s="67" t="s">
        <v>31</v>
      </c>
      <c r="Q15" s="67" t="s">
        <v>29</v>
      </c>
      <c r="R15" s="67" t="s">
        <v>80</v>
      </c>
      <c r="S15" s="67" t="s">
        <v>30</v>
      </c>
      <c r="T15" s="67" t="s">
        <v>32</v>
      </c>
      <c r="U15" s="67" t="s">
        <v>27</v>
      </c>
      <c r="V15" s="67" t="s">
        <v>30</v>
      </c>
      <c r="X15" s="55"/>
      <c r="Y15" s="56" t="s">
        <v>11</v>
      </c>
      <c r="Z15" s="56" t="s">
        <v>8</v>
      </c>
      <c r="AB15" s="29"/>
      <c r="AC15" s="29"/>
      <c r="AF15" s="35"/>
      <c r="AG15" s="35"/>
      <c r="AH15" s="35"/>
      <c r="AI15" s="35"/>
      <c r="AJ15" s="1"/>
      <c r="AK15" s="1"/>
      <c r="AL15" s="1"/>
      <c r="AM15" s="1"/>
      <c r="AN15" s="1"/>
      <c r="AO15" s="1"/>
      <c r="AP15" s="35"/>
      <c r="AQ15" s="35"/>
      <c r="AR15" s="35"/>
      <c r="AS15" s="35"/>
      <c r="AT15" s="1"/>
      <c r="AU15" s="1"/>
      <c r="AV15" s="1"/>
      <c r="AW15" s="1"/>
      <c r="AX15" s="1"/>
      <c r="AY15" s="1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</row>
    <row r="16" spans="2:93" x14ac:dyDescent="0.65">
      <c r="B16" s="44">
        <v>43846</v>
      </c>
      <c r="C16" s="38">
        <v>1</v>
      </c>
      <c r="D16" s="38">
        <f>C16</f>
        <v>1</v>
      </c>
      <c r="E16" s="101"/>
      <c r="F16" s="38" t="str">
        <f t="shared" ref="F16:F49" si="0">IF(G16="","",G16-G15)</f>
        <v/>
      </c>
      <c r="G16" s="38"/>
      <c r="H16" s="46"/>
      <c r="I16" s="38"/>
      <c r="J16" s="100">
        <f t="shared" ref="J16:J49" si="1">IF(D16="","",I16/D16)</f>
        <v>0</v>
      </c>
      <c r="L16" s="72">
        <f t="shared" ref="L16:L47" si="2">Y16</f>
        <v>43843</v>
      </c>
      <c r="M16" s="43">
        <f>C16</f>
        <v>1</v>
      </c>
      <c r="N16" s="43"/>
      <c r="O16" s="43"/>
      <c r="P16" s="43"/>
      <c r="Q16" s="43"/>
      <c r="R16" s="43"/>
      <c r="S16" s="43"/>
      <c r="T16" s="59"/>
      <c r="U16" s="43"/>
      <c r="V16" s="38"/>
      <c r="X16" s="27">
        <v>1</v>
      </c>
      <c r="Y16" s="72">
        <v>43843</v>
      </c>
      <c r="Z16" s="22">
        <f t="shared" ref="Z16:Z47" si="3">M16/1000</f>
        <v>1E-3</v>
      </c>
      <c r="AB16" s="29"/>
      <c r="AC16" s="29"/>
      <c r="AF16" s="35"/>
      <c r="AG16" s="35"/>
      <c r="AH16" s="35"/>
      <c r="AI16" s="35"/>
      <c r="AJ16" s="1"/>
      <c r="AK16" s="1"/>
      <c r="AL16" s="1"/>
      <c r="AM16" s="1"/>
      <c r="AN16" s="1"/>
      <c r="AO16" s="1"/>
      <c r="AP16" s="35"/>
      <c r="AQ16" s="35"/>
      <c r="AR16" s="35"/>
      <c r="AS16" s="35"/>
      <c r="AT16" s="1"/>
      <c r="AU16" s="1"/>
      <c r="AV16" s="1"/>
      <c r="AW16" s="1"/>
      <c r="AX16" s="1"/>
      <c r="AY16" s="1"/>
    </row>
    <row r="17" spans="2:51" x14ac:dyDescent="0.65">
      <c r="B17" s="44">
        <v>43854</v>
      </c>
      <c r="C17" s="38">
        <v>1</v>
      </c>
      <c r="D17" s="38">
        <f t="shared" ref="D17:D37" si="4">D16+C17</f>
        <v>2</v>
      </c>
      <c r="E17" s="101"/>
      <c r="F17" s="38" t="str">
        <f t="shared" si="0"/>
        <v/>
      </c>
      <c r="G17" s="38"/>
      <c r="H17" s="46" t="str">
        <f t="shared" ref="H17:H49" si="5">IF(I16="","",I17-I16)</f>
        <v/>
      </c>
      <c r="I17" s="38"/>
      <c r="J17" s="100">
        <f t="shared" si="1"/>
        <v>0</v>
      </c>
      <c r="L17" s="72">
        <f t="shared" si="2"/>
        <v>43850</v>
      </c>
      <c r="M17" s="43">
        <f>SUM(C17:C19)</f>
        <v>3</v>
      </c>
      <c r="N17" s="54">
        <f>IF(M17="","",(M17-M16)/M16)</f>
        <v>2</v>
      </c>
      <c r="O17" s="43">
        <f>M16+M17</f>
        <v>4</v>
      </c>
      <c r="P17" s="43"/>
      <c r="Q17" s="43"/>
      <c r="R17" s="54"/>
      <c r="S17" s="43">
        <f>Q16+Q17</f>
        <v>0</v>
      </c>
      <c r="T17" s="59"/>
      <c r="U17" s="43"/>
      <c r="V17" s="38">
        <f>U16+U17</f>
        <v>0</v>
      </c>
      <c r="X17" s="27">
        <v>2</v>
      </c>
      <c r="Y17" s="72">
        <v>43850</v>
      </c>
      <c r="Z17" s="22">
        <f t="shared" si="3"/>
        <v>3.0000000000000001E-3</v>
      </c>
      <c r="AB17" s="29"/>
      <c r="AC17" s="29"/>
      <c r="AF17" s="35"/>
      <c r="AG17" s="14"/>
      <c r="AH17" s="6"/>
      <c r="AI17" s="37"/>
      <c r="AJ17" s="1"/>
      <c r="AK17" s="1"/>
      <c r="AL17" s="1"/>
      <c r="AM17" s="1"/>
      <c r="AN17" s="1"/>
      <c r="AO17" s="1"/>
      <c r="AP17" s="35"/>
      <c r="AQ17" s="14"/>
      <c r="AR17" s="6"/>
      <c r="AS17" s="37"/>
      <c r="AT17" s="1"/>
      <c r="AU17" s="1"/>
      <c r="AV17" s="1"/>
      <c r="AW17" s="1"/>
      <c r="AX17" s="1"/>
      <c r="AY17" s="1"/>
    </row>
    <row r="18" spans="2:51" x14ac:dyDescent="0.65">
      <c r="B18" s="44">
        <v>43855</v>
      </c>
      <c r="C18" s="38">
        <v>1</v>
      </c>
      <c r="D18" s="38">
        <f t="shared" si="4"/>
        <v>3</v>
      </c>
      <c r="E18" s="101"/>
      <c r="F18" s="38" t="str">
        <f t="shared" si="0"/>
        <v/>
      </c>
      <c r="G18" s="38"/>
      <c r="H18" s="46" t="str">
        <f t="shared" si="5"/>
        <v/>
      </c>
      <c r="I18" s="38"/>
      <c r="J18" s="100">
        <f t="shared" si="1"/>
        <v>0</v>
      </c>
      <c r="L18" s="72">
        <f t="shared" si="2"/>
        <v>43857</v>
      </c>
      <c r="M18" s="43">
        <f>SUM(C20:C24)</f>
        <v>11</v>
      </c>
      <c r="N18" s="54">
        <f t="shared" ref="N18:N81" si="6">IF(M18="","",(M18-M17)/M17)</f>
        <v>2.6666666666666665</v>
      </c>
      <c r="O18" s="43">
        <f>O17+M18</f>
        <v>15</v>
      </c>
      <c r="P18" s="43"/>
      <c r="Q18" s="43"/>
      <c r="R18" s="54"/>
      <c r="S18" s="43">
        <f>S17+Q18</f>
        <v>0</v>
      </c>
      <c r="T18" s="59"/>
      <c r="U18" s="43"/>
      <c r="V18" s="38">
        <f t="shared" ref="V18:V65" si="7">V17+U18</f>
        <v>0</v>
      </c>
      <c r="X18" s="27">
        <v>3</v>
      </c>
      <c r="Y18" s="72">
        <v>43857</v>
      </c>
      <c r="Z18" s="22">
        <f t="shared" si="3"/>
        <v>1.0999999999999999E-2</v>
      </c>
      <c r="AB18" s="29"/>
      <c r="AC18" s="29"/>
      <c r="AF18" s="35"/>
      <c r="AG18" s="35"/>
      <c r="AH18" s="35"/>
      <c r="AI18" s="35"/>
      <c r="AJ18" s="1"/>
      <c r="AK18" s="1"/>
      <c r="AL18" s="1"/>
      <c r="AM18" s="1"/>
      <c r="AN18" s="1"/>
      <c r="AO18" s="1"/>
      <c r="AP18" s="35"/>
      <c r="AQ18" s="35"/>
      <c r="AR18" s="35"/>
      <c r="AS18" s="35"/>
      <c r="AT18" s="1"/>
      <c r="AU18" s="1"/>
      <c r="AV18" s="1"/>
      <c r="AW18" s="1"/>
      <c r="AX18" s="1"/>
      <c r="AY18" s="1"/>
    </row>
    <row r="19" spans="2:51" x14ac:dyDescent="0.65">
      <c r="B19" s="44">
        <v>43856</v>
      </c>
      <c r="C19" s="38">
        <v>1</v>
      </c>
      <c r="D19" s="38">
        <f t="shared" si="4"/>
        <v>4</v>
      </c>
      <c r="E19" s="101"/>
      <c r="F19" s="38" t="str">
        <f t="shared" si="0"/>
        <v/>
      </c>
      <c r="G19" s="38"/>
      <c r="H19" s="46" t="str">
        <f t="shared" si="5"/>
        <v/>
      </c>
      <c r="I19" s="38"/>
      <c r="J19" s="100">
        <f t="shared" si="1"/>
        <v>0</v>
      </c>
      <c r="L19" s="72">
        <f t="shared" si="2"/>
        <v>43864</v>
      </c>
      <c r="M19" s="43">
        <f>SUM(C25:C26)</f>
        <v>6</v>
      </c>
      <c r="N19" s="54">
        <f t="shared" si="6"/>
        <v>-0.45454545454545453</v>
      </c>
      <c r="O19" s="43">
        <f t="shared" ref="O19:O49" si="8">O18+M19</f>
        <v>21</v>
      </c>
      <c r="P19" s="43"/>
      <c r="Q19" s="43"/>
      <c r="R19" s="54"/>
      <c r="S19" s="43">
        <f t="shared" ref="S19:S49" si="9">S18+Q19</f>
        <v>0</v>
      </c>
      <c r="T19" s="59"/>
      <c r="U19" s="43"/>
      <c r="V19" s="38">
        <f t="shared" si="7"/>
        <v>0</v>
      </c>
      <c r="X19" s="27">
        <v>4</v>
      </c>
      <c r="Y19" s="72">
        <v>43864</v>
      </c>
      <c r="Z19" s="22">
        <f t="shared" si="3"/>
        <v>6.0000000000000001E-3</v>
      </c>
      <c r="AB19" s="29"/>
      <c r="AC19" s="29"/>
      <c r="AF19" s="35"/>
      <c r="AG19" s="35"/>
      <c r="AH19" s="35"/>
      <c r="AI19" s="35"/>
      <c r="AJ19" s="1"/>
      <c r="AK19" s="1"/>
      <c r="AL19" s="1"/>
      <c r="AM19" s="1"/>
      <c r="AN19" s="1"/>
      <c r="AO19" s="1"/>
      <c r="AP19" s="35"/>
      <c r="AQ19" s="35"/>
      <c r="AR19" s="35"/>
      <c r="AS19" s="35"/>
      <c r="AT19" s="1"/>
      <c r="AU19" s="1"/>
      <c r="AV19" s="1"/>
      <c r="AW19" s="1"/>
      <c r="AX19" s="1"/>
      <c r="AY19" s="1"/>
    </row>
    <row r="20" spans="2:51" x14ac:dyDescent="0.65">
      <c r="B20" s="44">
        <v>43858</v>
      </c>
      <c r="C20" s="38">
        <v>3</v>
      </c>
      <c r="D20" s="38">
        <f t="shared" si="4"/>
        <v>7</v>
      </c>
      <c r="E20" s="101"/>
      <c r="F20" s="38" t="str">
        <f t="shared" si="0"/>
        <v/>
      </c>
      <c r="G20" s="38"/>
      <c r="H20" s="46" t="str">
        <f t="shared" si="5"/>
        <v/>
      </c>
      <c r="I20" s="38"/>
      <c r="J20" s="100">
        <f t="shared" si="1"/>
        <v>0</v>
      </c>
      <c r="L20" s="72">
        <f t="shared" si="2"/>
        <v>43871</v>
      </c>
      <c r="M20" s="43">
        <f>SUM(C27:C32)</f>
        <v>26</v>
      </c>
      <c r="N20" s="54">
        <f t="shared" si="6"/>
        <v>3.3333333333333335</v>
      </c>
      <c r="O20" s="43">
        <f t="shared" si="8"/>
        <v>47</v>
      </c>
      <c r="P20" s="54">
        <f t="shared" ref="P20:P51" si="10">O20/V20</f>
        <v>4.8057259713701429E-2</v>
      </c>
      <c r="Q20" s="43"/>
      <c r="R20" s="54"/>
      <c r="S20" s="43">
        <f t="shared" si="9"/>
        <v>0</v>
      </c>
      <c r="T20" s="59">
        <f t="shared" ref="T20:T51" si="11">S20/O20</f>
        <v>0</v>
      </c>
      <c r="U20" s="43">
        <f>SUM(F27:F32)</f>
        <v>978</v>
      </c>
      <c r="V20" s="38">
        <f t="shared" si="7"/>
        <v>978</v>
      </c>
      <c r="X20" s="27">
        <v>5</v>
      </c>
      <c r="Y20" s="72">
        <v>43871</v>
      </c>
      <c r="Z20" s="22">
        <f t="shared" si="3"/>
        <v>2.5999999999999999E-2</v>
      </c>
      <c r="AB20" s="29"/>
      <c r="AC20" s="29"/>
      <c r="AF20" s="35"/>
      <c r="AG20" s="35"/>
      <c r="AH20" s="35"/>
      <c r="AI20" s="35"/>
      <c r="AJ20" s="1"/>
      <c r="AK20" s="1"/>
      <c r="AL20" s="1"/>
      <c r="AM20" s="1"/>
      <c r="AN20" s="1"/>
      <c r="AO20" s="1"/>
      <c r="AP20" s="35"/>
      <c r="AQ20" s="35"/>
      <c r="AR20" s="35"/>
      <c r="AS20" s="35"/>
      <c r="AT20" s="1"/>
      <c r="AU20" s="1"/>
      <c r="AV20" s="1"/>
      <c r="AW20" s="1"/>
      <c r="AX20" s="1"/>
      <c r="AY20" s="1"/>
    </row>
    <row r="21" spans="2:51" x14ac:dyDescent="0.65">
      <c r="B21" s="44">
        <v>43859</v>
      </c>
      <c r="C21" s="38">
        <v>1</v>
      </c>
      <c r="D21" s="38">
        <f t="shared" si="4"/>
        <v>8</v>
      </c>
      <c r="E21" s="101"/>
      <c r="F21" s="38" t="str">
        <f t="shared" si="0"/>
        <v/>
      </c>
      <c r="G21" s="38"/>
      <c r="H21" s="46" t="str">
        <f t="shared" si="5"/>
        <v/>
      </c>
      <c r="I21" s="38"/>
      <c r="J21" s="100">
        <f t="shared" si="1"/>
        <v>0</v>
      </c>
      <c r="L21" s="72">
        <f t="shared" si="2"/>
        <v>43878</v>
      </c>
      <c r="M21" s="43">
        <f>SUM(C33:C39)</f>
        <v>78</v>
      </c>
      <c r="N21" s="54">
        <f t="shared" si="6"/>
        <v>2</v>
      </c>
      <c r="O21" s="43">
        <f t="shared" si="8"/>
        <v>125</v>
      </c>
      <c r="P21" s="54">
        <f t="shared" si="10"/>
        <v>7.339988256018791E-2</v>
      </c>
      <c r="Q21" s="43"/>
      <c r="R21" s="54"/>
      <c r="S21" s="43">
        <f t="shared" si="9"/>
        <v>0</v>
      </c>
      <c r="T21" s="59">
        <f t="shared" si="11"/>
        <v>0</v>
      </c>
      <c r="U21" s="43">
        <f>SUM(F33:F39)</f>
        <v>725</v>
      </c>
      <c r="V21" s="38">
        <f t="shared" si="7"/>
        <v>1703</v>
      </c>
      <c r="X21" s="27">
        <v>6</v>
      </c>
      <c r="Y21" s="72">
        <v>43878</v>
      </c>
      <c r="Z21" s="22">
        <f t="shared" si="3"/>
        <v>7.8E-2</v>
      </c>
      <c r="AB21" s="29"/>
      <c r="AC21" s="29"/>
      <c r="AF21" s="35"/>
      <c r="AG21" s="35"/>
      <c r="AH21" s="35"/>
      <c r="AI21" s="35"/>
      <c r="AJ21" s="1"/>
      <c r="AK21" s="1"/>
      <c r="AL21" s="1"/>
      <c r="AM21" s="1"/>
      <c r="AN21" s="1"/>
      <c r="AO21" s="1"/>
      <c r="AP21" s="35"/>
      <c r="AQ21" s="35"/>
      <c r="AR21" s="35"/>
      <c r="AS21" s="35"/>
      <c r="AT21" s="1"/>
      <c r="AU21" s="1"/>
      <c r="AV21" s="1"/>
      <c r="AW21" s="1"/>
      <c r="AX21" s="1"/>
      <c r="AY21" s="1"/>
    </row>
    <row r="22" spans="2:51" x14ac:dyDescent="0.65">
      <c r="B22" s="44">
        <v>43860</v>
      </c>
      <c r="C22" s="38">
        <v>4</v>
      </c>
      <c r="D22" s="38">
        <f t="shared" si="4"/>
        <v>12</v>
      </c>
      <c r="E22" s="101"/>
      <c r="F22" s="38" t="str">
        <f t="shared" si="0"/>
        <v/>
      </c>
      <c r="G22" s="38"/>
      <c r="H22" s="46" t="str">
        <f t="shared" si="5"/>
        <v/>
      </c>
      <c r="I22" s="38"/>
      <c r="J22" s="100">
        <f t="shared" si="1"/>
        <v>0</v>
      </c>
      <c r="L22" s="72">
        <f t="shared" si="2"/>
        <v>43885</v>
      </c>
      <c r="M22" s="43">
        <f>SUM(C40:C46)</f>
        <v>107</v>
      </c>
      <c r="N22" s="54">
        <f t="shared" si="6"/>
        <v>0.37179487179487181</v>
      </c>
      <c r="O22" s="43">
        <f t="shared" si="8"/>
        <v>232</v>
      </c>
      <c r="P22" s="54">
        <f t="shared" si="10"/>
        <v>9.2173222089789425E-2</v>
      </c>
      <c r="Q22" s="43">
        <f>SUM(H40:H46)</f>
        <v>4</v>
      </c>
      <c r="R22" s="54"/>
      <c r="S22" s="43">
        <f t="shared" si="9"/>
        <v>4</v>
      </c>
      <c r="T22" s="59">
        <f t="shared" si="11"/>
        <v>1.7241379310344827E-2</v>
      </c>
      <c r="U22" s="43">
        <f>SUM(F40:F46)</f>
        <v>814</v>
      </c>
      <c r="V22" s="38">
        <f t="shared" si="7"/>
        <v>2517</v>
      </c>
      <c r="X22" s="27">
        <v>7</v>
      </c>
      <c r="Y22" s="72">
        <v>43885</v>
      </c>
      <c r="Z22" s="22">
        <f t="shared" si="3"/>
        <v>0.107</v>
      </c>
      <c r="AB22" s="29"/>
      <c r="AC22" s="29"/>
      <c r="AF22" s="35"/>
      <c r="AG22" s="35"/>
      <c r="AH22" s="35"/>
      <c r="AI22" s="35"/>
      <c r="AJ22" s="1"/>
      <c r="AK22" s="1"/>
      <c r="AL22" s="1"/>
      <c r="AM22" s="1"/>
      <c r="AN22" s="1"/>
      <c r="AO22" s="1"/>
      <c r="AP22" s="35"/>
      <c r="AQ22" s="35"/>
      <c r="AR22" s="35"/>
      <c r="AS22" s="35"/>
      <c r="AT22" s="1"/>
      <c r="AU22" s="1"/>
      <c r="AV22" s="1"/>
      <c r="AW22" s="1"/>
      <c r="AX22" s="1"/>
      <c r="AY22" s="1"/>
    </row>
    <row r="23" spans="2:51" x14ac:dyDescent="0.65">
      <c r="B23" s="44">
        <v>43861</v>
      </c>
      <c r="C23" s="38">
        <v>1</v>
      </c>
      <c r="D23" s="38">
        <f t="shared" si="4"/>
        <v>13</v>
      </c>
      <c r="E23" s="101"/>
      <c r="F23" s="38" t="str">
        <f t="shared" si="0"/>
        <v/>
      </c>
      <c r="G23" s="38"/>
      <c r="H23" s="46" t="str">
        <f t="shared" si="5"/>
        <v/>
      </c>
      <c r="I23" s="38"/>
      <c r="J23" s="100">
        <f t="shared" si="1"/>
        <v>0</v>
      </c>
      <c r="L23" s="72">
        <f t="shared" si="2"/>
        <v>43892</v>
      </c>
      <c r="M23" s="43">
        <f>SUM(C47:C53)</f>
        <v>206</v>
      </c>
      <c r="N23" s="54">
        <f t="shared" si="6"/>
        <v>0.92523364485981308</v>
      </c>
      <c r="O23" s="43">
        <f t="shared" si="8"/>
        <v>438</v>
      </c>
      <c r="P23" s="54">
        <f t="shared" si="10"/>
        <v>5.3571428571428568E-2</v>
      </c>
      <c r="Q23" s="43">
        <f>SUM(H47:H53)</f>
        <v>1</v>
      </c>
      <c r="R23" s="54">
        <f t="shared" ref="R23:R81" si="12">IF(Q23="","",(Q23-Q22)/Q22)</f>
        <v>-0.75</v>
      </c>
      <c r="S23" s="43">
        <f t="shared" si="9"/>
        <v>5</v>
      </c>
      <c r="T23" s="59">
        <f t="shared" si="11"/>
        <v>1.1415525114155251E-2</v>
      </c>
      <c r="U23" s="43">
        <f>SUM(F47:F53)</f>
        <v>5659</v>
      </c>
      <c r="V23" s="38">
        <f t="shared" si="7"/>
        <v>8176</v>
      </c>
      <c r="X23" s="27">
        <v>8</v>
      </c>
      <c r="Y23" s="72">
        <v>43892</v>
      </c>
      <c r="Z23" s="22">
        <f t="shared" si="3"/>
        <v>0.20599999999999999</v>
      </c>
      <c r="AB23" s="29"/>
      <c r="AC23" s="29"/>
      <c r="AF23" s="35"/>
      <c r="AG23" s="35"/>
      <c r="AH23" s="35"/>
      <c r="AI23" s="35"/>
      <c r="AJ23" s="1"/>
      <c r="AK23" s="1"/>
      <c r="AL23" s="1"/>
      <c r="AM23" s="1"/>
      <c r="AN23" s="1"/>
      <c r="AO23" s="1"/>
      <c r="AP23" s="35"/>
      <c r="AQ23" s="35"/>
      <c r="AR23" s="35"/>
      <c r="AS23" s="35"/>
      <c r="AT23" s="1"/>
      <c r="AU23" s="1"/>
      <c r="AV23" s="1"/>
      <c r="AW23" s="1"/>
      <c r="AX23" s="1"/>
      <c r="AY23" s="1"/>
    </row>
    <row r="24" spans="2:51" x14ac:dyDescent="0.65">
      <c r="B24" s="44">
        <v>43862</v>
      </c>
      <c r="C24" s="38">
        <v>2</v>
      </c>
      <c r="D24" s="38">
        <f t="shared" si="4"/>
        <v>15</v>
      </c>
      <c r="E24" s="101"/>
      <c r="F24" s="38" t="str">
        <f t="shared" si="0"/>
        <v/>
      </c>
      <c r="G24" s="38"/>
      <c r="H24" s="46" t="str">
        <f t="shared" si="5"/>
        <v/>
      </c>
      <c r="I24" s="38"/>
      <c r="J24" s="100">
        <f t="shared" si="1"/>
        <v>0</v>
      </c>
      <c r="L24" s="72">
        <f t="shared" si="2"/>
        <v>43899</v>
      </c>
      <c r="M24" s="43">
        <f>SUM(C54:C60)</f>
        <v>371</v>
      </c>
      <c r="N24" s="54">
        <f t="shared" si="6"/>
        <v>0.80097087378640774</v>
      </c>
      <c r="O24" s="43">
        <f t="shared" si="8"/>
        <v>809</v>
      </c>
      <c r="P24" s="54">
        <f t="shared" si="10"/>
        <v>6.2106556118532164E-2</v>
      </c>
      <c r="Q24" s="43">
        <f>SUM(H54:H60)</f>
        <v>16</v>
      </c>
      <c r="R24" s="54">
        <f t="shared" si="12"/>
        <v>15</v>
      </c>
      <c r="S24" s="43">
        <f t="shared" si="9"/>
        <v>21</v>
      </c>
      <c r="T24" s="59">
        <f t="shared" si="11"/>
        <v>2.595797280593325E-2</v>
      </c>
      <c r="U24" s="43">
        <f>SUM(F54:F60)</f>
        <v>4850</v>
      </c>
      <c r="V24" s="38">
        <f t="shared" si="7"/>
        <v>13026</v>
      </c>
      <c r="X24" s="27">
        <v>9</v>
      </c>
      <c r="Y24" s="72">
        <v>43899</v>
      </c>
      <c r="Z24" s="22">
        <f t="shared" si="3"/>
        <v>0.371</v>
      </c>
      <c r="AB24" s="29"/>
      <c r="AC24" s="29"/>
      <c r="AF24" s="35"/>
      <c r="AG24" s="35"/>
      <c r="AH24" s="35"/>
      <c r="AI24" s="35"/>
      <c r="AJ24" s="1"/>
      <c r="AK24" s="1"/>
      <c r="AL24" s="1"/>
      <c r="AM24" s="1"/>
      <c r="AN24" s="1"/>
      <c r="AO24" s="1"/>
      <c r="AP24" s="35"/>
      <c r="AQ24" s="35"/>
      <c r="AR24" s="35"/>
      <c r="AS24" s="35"/>
      <c r="AT24" s="1"/>
      <c r="AU24" s="1"/>
      <c r="AV24" s="1"/>
      <c r="AW24" s="1"/>
      <c r="AX24" s="1"/>
      <c r="AY24" s="1"/>
    </row>
    <row r="25" spans="2:51" x14ac:dyDescent="0.65">
      <c r="B25" s="44">
        <v>43865</v>
      </c>
      <c r="C25" s="38">
        <v>4</v>
      </c>
      <c r="D25" s="38">
        <f t="shared" si="4"/>
        <v>19</v>
      </c>
      <c r="E25" s="101"/>
      <c r="F25" s="38" t="str">
        <f t="shared" si="0"/>
        <v/>
      </c>
      <c r="G25" s="38"/>
      <c r="H25" s="46" t="str">
        <f t="shared" si="5"/>
        <v/>
      </c>
      <c r="I25" s="38"/>
      <c r="J25" s="100">
        <f t="shared" si="1"/>
        <v>0</v>
      </c>
      <c r="L25" s="72">
        <f t="shared" si="2"/>
        <v>43906</v>
      </c>
      <c r="M25" s="43">
        <f>SUM(C61:C67)</f>
        <v>263</v>
      </c>
      <c r="N25" s="54">
        <f t="shared" si="6"/>
        <v>-0.29110512129380056</v>
      </c>
      <c r="O25" s="43">
        <f t="shared" si="8"/>
        <v>1072</v>
      </c>
      <c r="P25" s="54">
        <f t="shared" si="10"/>
        <v>5.2995847340320347E-2</v>
      </c>
      <c r="Q25" s="43">
        <f>SUM(H61:H67)</f>
        <v>14</v>
      </c>
      <c r="R25" s="54">
        <f t="shared" si="12"/>
        <v>-0.125</v>
      </c>
      <c r="S25" s="43">
        <f t="shared" si="9"/>
        <v>35</v>
      </c>
      <c r="T25" s="59">
        <f t="shared" si="11"/>
        <v>3.2649253731343281E-2</v>
      </c>
      <c r="U25" s="43">
        <f>SUM(F61:F67)</f>
        <v>7202</v>
      </c>
      <c r="V25" s="38">
        <f t="shared" si="7"/>
        <v>20228</v>
      </c>
      <c r="W25" s="34"/>
      <c r="X25" s="27">
        <v>10</v>
      </c>
      <c r="Y25" s="72">
        <v>43906</v>
      </c>
      <c r="Z25" s="22">
        <f t="shared" si="3"/>
        <v>0.26300000000000001</v>
      </c>
      <c r="AA25" s="34"/>
      <c r="AB25" s="29"/>
      <c r="AC25" s="29"/>
      <c r="AF25" s="35"/>
      <c r="AG25" s="35"/>
      <c r="AH25" s="35"/>
      <c r="AI25" s="35"/>
      <c r="AJ25" s="1"/>
      <c r="AK25" s="1"/>
      <c r="AL25" s="1"/>
      <c r="AM25" s="1"/>
      <c r="AN25" s="1"/>
      <c r="AO25" s="1"/>
      <c r="AP25" s="35"/>
      <c r="AQ25" s="35"/>
      <c r="AR25" s="35"/>
      <c r="AS25" s="35"/>
      <c r="AT25" s="1"/>
      <c r="AU25" s="1"/>
      <c r="AV25" s="1"/>
      <c r="AW25" s="1"/>
      <c r="AX25" s="1"/>
      <c r="AY25" s="1"/>
    </row>
    <row r="26" spans="2:51" x14ac:dyDescent="0.65">
      <c r="B26" s="44">
        <v>43866</v>
      </c>
      <c r="C26" s="38">
        <v>2</v>
      </c>
      <c r="D26" s="38">
        <f t="shared" si="4"/>
        <v>21</v>
      </c>
      <c r="E26" s="101"/>
      <c r="F26" s="38" t="str">
        <f t="shared" si="0"/>
        <v/>
      </c>
      <c r="G26" s="38"/>
      <c r="H26" s="46" t="str">
        <f t="shared" si="5"/>
        <v/>
      </c>
      <c r="I26" s="38"/>
      <c r="J26" s="100">
        <f t="shared" si="1"/>
        <v>0</v>
      </c>
      <c r="L26" s="72">
        <f t="shared" si="2"/>
        <v>43913</v>
      </c>
      <c r="M26" s="43">
        <f>SUM(C68:C74)</f>
        <v>763</v>
      </c>
      <c r="N26" s="54">
        <f t="shared" si="6"/>
        <v>1.9011406844106464</v>
      </c>
      <c r="O26" s="43">
        <f t="shared" si="8"/>
        <v>1835</v>
      </c>
      <c r="P26" s="54">
        <f t="shared" si="10"/>
        <v>6.380389429763561E-2</v>
      </c>
      <c r="Q26" s="43">
        <f>SUM(H68:H74)</f>
        <v>16</v>
      </c>
      <c r="R26" s="54">
        <f t="shared" si="12"/>
        <v>0.14285714285714285</v>
      </c>
      <c r="S26" s="43">
        <f t="shared" si="9"/>
        <v>51</v>
      </c>
      <c r="T26" s="59">
        <f t="shared" si="11"/>
        <v>2.7792915531335151E-2</v>
      </c>
      <c r="U26" s="43">
        <f>SUM(F68:F74)</f>
        <v>8532</v>
      </c>
      <c r="V26" s="38">
        <f t="shared" si="7"/>
        <v>28760</v>
      </c>
      <c r="W26" s="28"/>
      <c r="X26" s="27">
        <v>11</v>
      </c>
      <c r="Y26" s="72">
        <v>43913</v>
      </c>
      <c r="Z26" s="22">
        <f t="shared" si="3"/>
        <v>0.76300000000000001</v>
      </c>
      <c r="AA26" s="28"/>
      <c r="AB26" s="29"/>
      <c r="AC26" s="29"/>
      <c r="AF26" s="35"/>
      <c r="AG26" s="35"/>
      <c r="AH26" s="35"/>
      <c r="AI26" s="35"/>
      <c r="AJ26" s="1"/>
      <c r="AK26" s="1"/>
      <c r="AL26" s="1"/>
      <c r="AM26" s="1"/>
      <c r="AN26" s="1"/>
      <c r="AO26" s="1"/>
      <c r="AP26" s="35"/>
      <c r="AQ26" s="35"/>
      <c r="AR26" s="35"/>
      <c r="AS26" s="35"/>
      <c r="AT26" s="1"/>
      <c r="AU26" s="1"/>
      <c r="AV26" s="1"/>
      <c r="AW26" s="1"/>
      <c r="AX26" s="1"/>
      <c r="AY26" s="1"/>
    </row>
    <row r="27" spans="2:51" x14ac:dyDescent="0.65">
      <c r="B27" s="44">
        <v>43872</v>
      </c>
      <c r="C27" s="38">
        <v>4</v>
      </c>
      <c r="D27" s="38">
        <f t="shared" si="4"/>
        <v>25</v>
      </c>
      <c r="E27" s="101"/>
      <c r="F27" s="38" t="str">
        <f t="shared" si="0"/>
        <v/>
      </c>
      <c r="G27" s="38"/>
      <c r="H27" s="46" t="str">
        <f t="shared" si="5"/>
        <v/>
      </c>
      <c r="I27" s="38"/>
      <c r="J27" s="100">
        <f t="shared" si="1"/>
        <v>0</v>
      </c>
      <c r="L27" s="72">
        <f t="shared" si="2"/>
        <v>43920</v>
      </c>
      <c r="M27" s="43">
        <f>SUM(C75:C81)</f>
        <v>1734</v>
      </c>
      <c r="N27" s="54">
        <f t="shared" si="6"/>
        <v>1.2726081258191351</v>
      </c>
      <c r="O27" s="43">
        <f t="shared" si="8"/>
        <v>3569</v>
      </c>
      <c r="P27" s="54">
        <f t="shared" si="10"/>
        <v>7.9952507896682276E-2</v>
      </c>
      <c r="Q27" s="43">
        <f>SUM(H75:H81)</f>
        <v>18</v>
      </c>
      <c r="R27" s="54">
        <f t="shared" si="12"/>
        <v>0.125</v>
      </c>
      <c r="S27" s="43">
        <f t="shared" si="9"/>
        <v>69</v>
      </c>
      <c r="T27" s="59">
        <f t="shared" si="11"/>
        <v>1.9333146539646962E-2</v>
      </c>
      <c r="U27" s="43">
        <f>SUM(F75:F81)</f>
        <v>15879</v>
      </c>
      <c r="V27" s="38">
        <f t="shared" si="7"/>
        <v>44639</v>
      </c>
      <c r="W27" s="28"/>
      <c r="X27" s="27">
        <v>12</v>
      </c>
      <c r="Y27" s="72">
        <v>43920</v>
      </c>
      <c r="Z27" s="22">
        <f t="shared" si="3"/>
        <v>1.734</v>
      </c>
      <c r="AA27" s="28"/>
      <c r="AB27" s="29"/>
      <c r="AC27" s="29"/>
      <c r="AF27" s="35"/>
      <c r="AG27" s="35"/>
      <c r="AH27" s="35"/>
      <c r="AI27" s="35"/>
      <c r="AJ27" s="1"/>
      <c r="AK27" s="1"/>
      <c r="AL27" s="1"/>
      <c r="AM27" s="1"/>
      <c r="AN27" s="1"/>
      <c r="AO27" s="1"/>
      <c r="AP27" s="35"/>
      <c r="AQ27" s="35"/>
      <c r="AR27" s="35"/>
      <c r="AS27" s="35"/>
      <c r="AT27" s="1"/>
      <c r="AU27" s="1"/>
      <c r="AV27" s="1"/>
      <c r="AW27" s="1"/>
      <c r="AX27" s="1"/>
      <c r="AY27" s="1"/>
    </row>
    <row r="28" spans="2:51" x14ac:dyDescent="0.65">
      <c r="B28" s="44">
        <v>43873</v>
      </c>
      <c r="C28" s="38">
        <v>1</v>
      </c>
      <c r="D28" s="38">
        <f t="shared" si="4"/>
        <v>26</v>
      </c>
      <c r="E28" s="101">
        <f t="shared" ref="E28:E49" si="13">IF(D28="","",D28/G28)</f>
        <v>2.7253668763102725E-2</v>
      </c>
      <c r="F28" s="38">
        <f t="shared" si="0"/>
        <v>954</v>
      </c>
      <c r="G28" s="38">
        <v>954</v>
      </c>
      <c r="H28" s="46" t="str">
        <f t="shared" si="5"/>
        <v/>
      </c>
      <c r="I28" s="38"/>
      <c r="J28" s="100">
        <f t="shared" si="1"/>
        <v>0</v>
      </c>
      <c r="L28" s="72">
        <f t="shared" si="2"/>
        <v>43927</v>
      </c>
      <c r="M28" s="43">
        <f>SUM(C82:C88)</f>
        <v>3554</v>
      </c>
      <c r="N28" s="54">
        <f t="shared" si="6"/>
        <v>1.0495963091118801</v>
      </c>
      <c r="O28" s="43">
        <f t="shared" si="8"/>
        <v>7123</v>
      </c>
      <c r="P28" s="54">
        <f t="shared" si="10"/>
        <v>9.205102027629522E-2</v>
      </c>
      <c r="Q28" s="43">
        <f>SUM(H82:H88)</f>
        <v>28</v>
      </c>
      <c r="R28" s="54">
        <f t="shared" si="12"/>
        <v>0.55555555555555558</v>
      </c>
      <c r="S28" s="43">
        <f t="shared" si="9"/>
        <v>97</v>
      </c>
      <c r="T28" s="59">
        <f t="shared" si="11"/>
        <v>1.3617857644251018E-2</v>
      </c>
      <c r="U28" s="43">
        <f>SUM(F82:F88)</f>
        <v>32742</v>
      </c>
      <c r="V28" s="38">
        <f t="shared" si="7"/>
        <v>77381</v>
      </c>
      <c r="W28" s="28"/>
      <c r="X28" s="27">
        <v>13</v>
      </c>
      <c r="Y28" s="72">
        <v>43927</v>
      </c>
      <c r="Z28" s="22">
        <f t="shared" si="3"/>
        <v>3.5539999999999998</v>
      </c>
      <c r="AA28" s="28"/>
      <c r="AB28" s="29"/>
      <c r="AC28" s="29"/>
      <c r="AF28" s="35"/>
      <c r="AG28" s="35"/>
      <c r="AH28" s="35"/>
      <c r="AI28" s="35"/>
      <c r="AJ28" s="1"/>
      <c r="AK28" s="1"/>
      <c r="AL28" s="1"/>
      <c r="AM28" s="1"/>
      <c r="AN28" s="1"/>
      <c r="AO28" s="1"/>
      <c r="AP28" s="35"/>
      <c r="AQ28" s="35"/>
      <c r="AR28" s="35"/>
      <c r="AS28" s="35"/>
      <c r="AT28" s="1"/>
      <c r="AU28" s="1"/>
      <c r="AV28" s="1"/>
      <c r="AW28" s="1"/>
      <c r="AX28" s="1"/>
      <c r="AY28" s="1"/>
    </row>
    <row r="29" spans="2:51" x14ac:dyDescent="0.65">
      <c r="B29" s="44">
        <v>43874</v>
      </c>
      <c r="C29" s="38">
        <v>4</v>
      </c>
      <c r="D29" s="38">
        <f t="shared" si="4"/>
        <v>30</v>
      </c>
      <c r="E29" s="101">
        <f t="shared" si="13"/>
        <v>3.1120331950207469E-2</v>
      </c>
      <c r="F29" s="38">
        <f t="shared" si="0"/>
        <v>10</v>
      </c>
      <c r="G29" s="38">
        <v>964</v>
      </c>
      <c r="H29" s="46" t="str">
        <f t="shared" si="5"/>
        <v/>
      </c>
      <c r="I29" s="38"/>
      <c r="J29" s="100">
        <f t="shared" si="1"/>
        <v>0</v>
      </c>
      <c r="L29" s="72">
        <f t="shared" si="2"/>
        <v>43934</v>
      </c>
      <c r="M29" s="43">
        <f>SUM(C89:C95)</f>
        <v>3485</v>
      </c>
      <c r="N29" s="54">
        <f t="shared" si="6"/>
        <v>-1.9414743950478333E-2</v>
      </c>
      <c r="O29" s="43">
        <f t="shared" si="8"/>
        <v>10608</v>
      </c>
      <c r="P29" s="54">
        <f t="shared" si="10"/>
        <v>9.4029215714083111E-2</v>
      </c>
      <c r="Q29" s="43">
        <f>SUM(H89:H95)</f>
        <v>63</v>
      </c>
      <c r="R29" s="54">
        <f t="shared" si="12"/>
        <v>1.25</v>
      </c>
      <c r="S29" s="43">
        <f t="shared" si="9"/>
        <v>160</v>
      </c>
      <c r="T29" s="59">
        <f t="shared" si="11"/>
        <v>1.5082956259426848E-2</v>
      </c>
      <c r="U29" s="43">
        <f>SUM(F89:F95)</f>
        <v>35435</v>
      </c>
      <c r="V29" s="38">
        <f t="shared" si="7"/>
        <v>112816</v>
      </c>
      <c r="W29" s="28"/>
      <c r="X29" s="27">
        <v>14</v>
      </c>
      <c r="Y29" s="72">
        <v>43934</v>
      </c>
      <c r="Z29" s="22">
        <f t="shared" si="3"/>
        <v>3.4849999999999999</v>
      </c>
      <c r="AA29" s="28"/>
      <c r="AB29" s="29"/>
      <c r="AC29" s="29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</row>
    <row r="30" spans="2:51" x14ac:dyDescent="0.65">
      <c r="B30" s="44">
        <v>43875</v>
      </c>
      <c r="C30" s="38">
        <v>7</v>
      </c>
      <c r="D30" s="38">
        <f t="shared" si="4"/>
        <v>37</v>
      </c>
      <c r="E30" s="101">
        <f t="shared" si="13"/>
        <v>3.7832310838445807E-2</v>
      </c>
      <c r="F30" s="38">
        <f t="shared" si="0"/>
        <v>14</v>
      </c>
      <c r="G30" s="38">
        <v>978</v>
      </c>
      <c r="H30" s="46" t="str">
        <f t="shared" si="5"/>
        <v/>
      </c>
      <c r="I30" s="38"/>
      <c r="J30" s="100">
        <f t="shared" si="1"/>
        <v>0</v>
      </c>
      <c r="L30" s="72">
        <f t="shared" si="2"/>
        <v>43941</v>
      </c>
      <c r="M30" s="43">
        <f>SUM(C96:C102)</f>
        <v>2624</v>
      </c>
      <c r="N30" s="54">
        <f t="shared" si="6"/>
        <v>-0.24705882352941178</v>
      </c>
      <c r="O30" s="43">
        <f t="shared" si="8"/>
        <v>13232</v>
      </c>
      <c r="P30" s="54">
        <f t="shared" si="10"/>
        <v>8.8761286341011852E-2</v>
      </c>
      <c r="Q30" s="43">
        <f>SUM(H96:H102)</f>
        <v>187</v>
      </c>
      <c r="R30" s="54">
        <f t="shared" si="12"/>
        <v>1.9682539682539681</v>
      </c>
      <c r="S30" s="43">
        <f t="shared" si="9"/>
        <v>347</v>
      </c>
      <c r="T30" s="59">
        <f t="shared" si="11"/>
        <v>2.6224304715840387E-2</v>
      </c>
      <c r="U30" s="43">
        <f>SUM(F96:F102)</f>
        <v>36258</v>
      </c>
      <c r="V30" s="38">
        <f t="shared" si="7"/>
        <v>149074</v>
      </c>
      <c r="W30" s="28"/>
      <c r="X30" s="27">
        <v>15</v>
      </c>
      <c r="Y30" s="72">
        <v>43941</v>
      </c>
      <c r="Z30" s="22">
        <f t="shared" si="3"/>
        <v>2.6240000000000001</v>
      </c>
      <c r="AA30" s="28"/>
      <c r="AB30" s="29"/>
      <c r="AC30" s="29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</row>
    <row r="31" spans="2:51" x14ac:dyDescent="0.65">
      <c r="B31" s="44">
        <v>43876</v>
      </c>
      <c r="C31" s="38">
        <v>6</v>
      </c>
      <c r="D31" s="38">
        <f t="shared" si="4"/>
        <v>43</v>
      </c>
      <c r="E31" s="101"/>
      <c r="F31" s="38" t="str">
        <f t="shared" si="0"/>
        <v/>
      </c>
      <c r="G31" s="38"/>
      <c r="H31" s="46" t="str">
        <f t="shared" si="5"/>
        <v/>
      </c>
      <c r="I31" s="38"/>
      <c r="J31" s="100">
        <f t="shared" si="1"/>
        <v>0</v>
      </c>
      <c r="L31" s="72">
        <f t="shared" si="2"/>
        <v>43948</v>
      </c>
      <c r="M31" s="43">
        <f>SUM(C103:C109)</f>
        <v>1663</v>
      </c>
      <c r="N31" s="54">
        <f t="shared" si="6"/>
        <v>-0.36623475609756095</v>
      </c>
      <c r="O31" s="43">
        <f t="shared" si="8"/>
        <v>14895</v>
      </c>
      <c r="P31" s="54">
        <f t="shared" si="10"/>
        <v>8.1281957533656024E-2</v>
      </c>
      <c r="Q31" s="43">
        <f>SUM(H103:H109)</f>
        <v>144</v>
      </c>
      <c r="R31" s="54">
        <f t="shared" si="12"/>
        <v>-0.22994652406417113</v>
      </c>
      <c r="S31" s="43">
        <f t="shared" si="9"/>
        <v>491</v>
      </c>
      <c r="T31" s="59">
        <f t="shared" si="11"/>
        <v>3.2964081906680091E-2</v>
      </c>
      <c r="U31" s="43">
        <f>SUM(F103:F109)</f>
        <v>34177</v>
      </c>
      <c r="V31" s="38">
        <f t="shared" si="7"/>
        <v>183251</v>
      </c>
      <c r="W31" s="28"/>
      <c r="X31" s="27">
        <v>16</v>
      </c>
      <c r="Y31" s="72">
        <v>43948</v>
      </c>
      <c r="Z31" s="22">
        <f t="shared" si="3"/>
        <v>1.663</v>
      </c>
      <c r="AA31" s="28"/>
      <c r="AB31" s="29"/>
      <c r="AC31" s="29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</row>
    <row r="32" spans="2:51" x14ac:dyDescent="0.65">
      <c r="B32" s="44">
        <v>43877</v>
      </c>
      <c r="C32" s="38">
        <v>4</v>
      </c>
      <c r="D32" s="38">
        <f t="shared" si="4"/>
        <v>47</v>
      </c>
      <c r="E32" s="101"/>
      <c r="F32" s="38" t="str">
        <f t="shared" si="0"/>
        <v/>
      </c>
      <c r="G32" s="38"/>
      <c r="H32" s="46" t="str">
        <f t="shared" si="5"/>
        <v/>
      </c>
      <c r="I32" s="38"/>
      <c r="J32" s="100">
        <f t="shared" si="1"/>
        <v>0</v>
      </c>
      <c r="L32" s="72">
        <f t="shared" si="2"/>
        <v>43955</v>
      </c>
      <c r="M32" s="43">
        <f>SUM(C110:C116)</f>
        <v>852</v>
      </c>
      <c r="N32" s="54">
        <f t="shared" si="6"/>
        <v>-0.48767288033674083</v>
      </c>
      <c r="O32" s="43">
        <f t="shared" si="8"/>
        <v>15747</v>
      </c>
      <c r="P32" s="54">
        <f t="shared" si="10"/>
        <v>7.3496191471884104E-2</v>
      </c>
      <c r="Q32" s="43">
        <f>SUM(H110:H116)</f>
        <v>121</v>
      </c>
      <c r="R32" s="54">
        <f t="shared" si="12"/>
        <v>-0.15972222222222221</v>
      </c>
      <c r="S32" s="43">
        <f t="shared" si="9"/>
        <v>612</v>
      </c>
      <c r="T32" s="59">
        <f t="shared" si="11"/>
        <v>3.8864545627738618E-2</v>
      </c>
      <c r="U32" s="43">
        <f>SUM(F110:F116)</f>
        <v>31005</v>
      </c>
      <c r="V32" s="38">
        <f t="shared" si="7"/>
        <v>214256</v>
      </c>
      <c r="W32" s="28"/>
      <c r="X32" s="27">
        <v>17</v>
      </c>
      <c r="Y32" s="72">
        <v>43955</v>
      </c>
      <c r="Z32" s="22">
        <f t="shared" si="3"/>
        <v>0.85199999999999998</v>
      </c>
      <c r="AA32" s="28"/>
      <c r="AB32" s="29"/>
      <c r="AC32" s="29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</row>
    <row r="33" spans="2:94" x14ac:dyDescent="0.65">
      <c r="B33" s="44">
        <v>43878</v>
      </c>
      <c r="C33" s="38">
        <v>6</v>
      </c>
      <c r="D33" s="38">
        <f t="shared" si="4"/>
        <v>53</v>
      </c>
      <c r="E33" s="101">
        <f t="shared" si="13"/>
        <v>4.2366107114308556E-2</v>
      </c>
      <c r="F33" s="53">
        <v>273</v>
      </c>
      <c r="G33" s="38">
        <v>1251</v>
      </c>
      <c r="H33" s="46" t="str">
        <f t="shared" si="5"/>
        <v/>
      </c>
      <c r="I33" s="38">
        <v>1</v>
      </c>
      <c r="J33" s="100">
        <f t="shared" si="1"/>
        <v>1.8867924528301886E-2</v>
      </c>
      <c r="L33" s="72">
        <f t="shared" si="2"/>
        <v>43962</v>
      </c>
      <c r="M33" s="43">
        <f>SUM(C117:C123)</f>
        <v>538</v>
      </c>
      <c r="N33" s="54">
        <f t="shared" si="6"/>
        <v>-0.36854460093896713</v>
      </c>
      <c r="O33" s="43">
        <f t="shared" si="8"/>
        <v>16285</v>
      </c>
      <c r="P33" s="54">
        <f t="shared" si="10"/>
        <v>6.6618395431413943E-2</v>
      </c>
      <c r="Q33" s="43">
        <f>SUM(H117:H123)</f>
        <v>131</v>
      </c>
      <c r="R33" s="54">
        <f t="shared" si="12"/>
        <v>8.2644628099173556E-2</v>
      </c>
      <c r="S33" s="43">
        <f t="shared" si="9"/>
        <v>743</v>
      </c>
      <c r="T33" s="59">
        <f t="shared" si="11"/>
        <v>4.5624808105618669E-2</v>
      </c>
      <c r="U33" s="43">
        <f>SUM(F117:F123)</f>
        <v>30196</v>
      </c>
      <c r="V33" s="38">
        <f t="shared" si="7"/>
        <v>244452</v>
      </c>
      <c r="W33" s="28"/>
      <c r="X33" s="27">
        <v>18</v>
      </c>
      <c r="Y33" s="72">
        <v>43962</v>
      </c>
      <c r="Z33" s="22">
        <f t="shared" si="3"/>
        <v>0.53800000000000003</v>
      </c>
      <c r="AA33" s="28"/>
      <c r="AB33" s="29"/>
      <c r="AC33" s="29"/>
      <c r="AF33" s="29"/>
      <c r="AG33" s="35"/>
      <c r="AH33" s="35"/>
      <c r="AI33" s="35"/>
      <c r="AJ33" s="35"/>
      <c r="AK33" s="35"/>
      <c r="AL33" s="35"/>
      <c r="AM33" s="35"/>
      <c r="AN33" s="35"/>
      <c r="AO33" s="35"/>
      <c r="AP33" s="29"/>
      <c r="AQ33" s="35"/>
      <c r="AR33" s="35"/>
      <c r="AS33" s="35"/>
      <c r="AT33" s="35"/>
      <c r="AU33" s="35"/>
      <c r="AV33" s="35"/>
      <c r="AW33" s="35"/>
      <c r="AX33" s="35"/>
      <c r="AY33" s="35"/>
    </row>
    <row r="34" spans="2:94" x14ac:dyDescent="0.65">
      <c r="B34" s="44">
        <v>43879</v>
      </c>
      <c r="C34" s="38">
        <v>6</v>
      </c>
      <c r="D34" s="38">
        <f t="shared" si="4"/>
        <v>59</v>
      </c>
      <c r="E34" s="101">
        <f t="shared" si="13"/>
        <v>4.584304584304584E-2</v>
      </c>
      <c r="F34" s="38">
        <f t="shared" si="0"/>
        <v>36</v>
      </c>
      <c r="G34" s="38">
        <v>1287</v>
      </c>
      <c r="H34" s="46">
        <f t="shared" si="5"/>
        <v>0</v>
      </c>
      <c r="I34" s="38">
        <v>1</v>
      </c>
      <c r="J34" s="100">
        <f t="shared" si="1"/>
        <v>1.6949152542372881E-2</v>
      </c>
      <c r="L34" s="72">
        <f t="shared" si="2"/>
        <v>43969</v>
      </c>
      <c r="M34" s="43">
        <f>SUM(C124:C130)</f>
        <v>265</v>
      </c>
      <c r="N34" s="54">
        <f t="shared" si="6"/>
        <v>-0.50743494423791824</v>
      </c>
      <c r="O34" s="43">
        <f t="shared" si="8"/>
        <v>16550</v>
      </c>
      <c r="P34" s="54">
        <f t="shared" si="10"/>
        <v>6.1024848728433889E-2</v>
      </c>
      <c r="Q34" s="43">
        <f>SUM(H124:H130)</f>
        <v>76</v>
      </c>
      <c r="R34" s="54">
        <f t="shared" si="12"/>
        <v>-0.41984732824427479</v>
      </c>
      <c r="S34" s="43">
        <f t="shared" si="9"/>
        <v>819</v>
      </c>
      <c r="T34" s="59">
        <f t="shared" si="11"/>
        <v>4.9486404833836858E-2</v>
      </c>
      <c r="U34" s="43">
        <f>SUM(F124:F130)</f>
        <v>26749</v>
      </c>
      <c r="V34" s="38">
        <f t="shared" si="7"/>
        <v>271201</v>
      </c>
      <c r="W34" s="28"/>
      <c r="X34" s="27">
        <v>19</v>
      </c>
      <c r="Y34" s="72">
        <v>43969</v>
      </c>
      <c r="Z34" s="22">
        <f t="shared" si="3"/>
        <v>0.26500000000000001</v>
      </c>
      <c r="AA34" s="28"/>
      <c r="AB34" s="29"/>
      <c r="AC34" s="29"/>
      <c r="AG34" s="35"/>
      <c r="AH34" s="35"/>
      <c r="AI34" s="35"/>
      <c r="AJ34" s="35"/>
      <c r="AK34" s="35"/>
      <c r="AL34" s="35"/>
      <c r="AM34" s="35"/>
      <c r="AN34" s="35"/>
      <c r="AO34" s="35"/>
      <c r="AP34" s="1"/>
      <c r="AQ34" s="35"/>
      <c r="AR34" s="35"/>
      <c r="AS34" s="35"/>
      <c r="AT34" s="35"/>
      <c r="AU34" s="35"/>
      <c r="AV34" s="35"/>
      <c r="AW34" s="35"/>
      <c r="AX34" s="35"/>
      <c r="AY34" s="35"/>
    </row>
    <row r="35" spans="2:94" x14ac:dyDescent="0.65">
      <c r="B35" s="44">
        <v>43880</v>
      </c>
      <c r="C35" s="38">
        <v>10</v>
      </c>
      <c r="D35" s="38">
        <f t="shared" si="4"/>
        <v>69</v>
      </c>
      <c r="E35" s="101">
        <f t="shared" si="13"/>
        <v>5.3240740740740741E-2</v>
      </c>
      <c r="F35" s="38">
        <f t="shared" si="0"/>
        <v>9</v>
      </c>
      <c r="G35" s="38">
        <v>1296</v>
      </c>
      <c r="H35" s="46">
        <f t="shared" si="5"/>
        <v>0</v>
      </c>
      <c r="I35" s="38">
        <v>1</v>
      </c>
      <c r="J35" s="100">
        <f t="shared" si="1"/>
        <v>1.4492753623188406E-2</v>
      </c>
      <c r="L35" s="72">
        <f t="shared" si="2"/>
        <v>43976</v>
      </c>
      <c r="M35" s="43">
        <f>SUM(C131:C137)</f>
        <v>301</v>
      </c>
      <c r="N35" s="54">
        <f t="shared" si="6"/>
        <v>0.13584905660377358</v>
      </c>
      <c r="O35" s="43">
        <f t="shared" si="8"/>
        <v>16851</v>
      </c>
      <c r="P35" s="54">
        <f t="shared" si="10"/>
        <v>5.8019666983431806E-2</v>
      </c>
      <c r="Q35" s="43">
        <f>SUM(H131:H137)</f>
        <v>71</v>
      </c>
      <c r="R35" s="54">
        <f t="shared" si="12"/>
        <v>-6.5789473684210523E-2</v>
      </c>
      <c r="S35" s="43">
        <f t="shared" si="9"/>
        <v>890</v>
      </c>
      <c r="T35" s="59">
        <f t="shared" si="11"/>
        <v>5.281585662571954E-2</v>
      </c>
      <c r="U35" s="43">
        <f>SUM(F131:F137)</f>
        <v>19235</v>
      </c>
      <c r="V35" s="38">
        <f t="shared" si="7"/>
        <v>290436</v>
      </c>
      <c r="W35" s="28"/>
      <c r="X35" s="27">
        <v>20</v>
      </c>
      <c r="Y35" s="72">
        <v>43976</v>
      </c>
      <c r="Z35" s="22">
        <f t="shared" si="3"/>
        <v>0.30099999999999999</v>
      </c>
      <c r="AA35" s="28"/>
      <c r="AB35" s="29"/>
      <c r="AC35" s="29"/>
      <c r="AG35" s="35"/>
      <c r="AH35" s="35"/>
      <c r="AI35" s="35"/>
      <c r="AJ35" s="35"/>
      <c r="AK35" s="35"/>
      <c r="AL35" s="35"/>
      <c r="AM35" s="35"/>
      <c r="AN35" s="35"/>
      <c r="AO35" s="35"/>
      <c r="AP35" s="1"/>
      <c r="AQ35" s="35"/>
      <c r="AR35" s="35"/>
      <c r="AS35" s="35"/>
      <c r="AT35" s="35"/>
      <c r="AU35" s="35"/>
      <c r="AV35" s="35"/>
      <c r="AW35" s="35"/>
      <c r="AX35" s="35"/>
      <c r="AY35" s="35"/>
    </row>
    <row r="36" spans="2:94" x14ac:dyDescent="0.65">
      <c r="B36" s="44">
        <v>43881</v>
      </c>
      <c r="C36" s="38">
        <v>10</v>
      </c>
      <c r="D36" s="38">
        <f t="shared" si="4"/>
        <v>79</v>
      </c>
      <c r="E36" s="101">
        <f t="shared" si="13"/>
        <v>5.5167597765363126E-2</v>
      </c>
      <c r="F36" s="38">
        <f t="shared" si="0"/>
        <v>136</v>
      </c>
      <c r="G36" s="38">
        <v>1432</v>
      </c>
      <c r="H36" s="46">
        <f t="shared" si="5"/>
        <v>0</v>
      </c>
      <c r="I36" s="38">
        <v>1</v>
      </c>
      <c r="J36" s="100">
        <f t="shared" si="1"/>
        <v>1.2658227848101266E-2</v>
      </c>
      <c r="L36" s="72">
        <f t="shared" si="2"/>
        <v>43983</v>
      </c>
      <c r="M36" s="43">
        <f>SUM(C138:C144)</f>
        <v>290</v>
      </c>
      <c r="N36" s="54">
        <f t="shared" si="6"/>
        <v>-3.6544850498338874E-2</v>
      </c>
      <c r="O36" s="43">
        <f t="shared" si="8"/>
        <v>17141</v>
      </c>
      <c r="P36" s="54">
        <f t="shared" si="10"/>
        <v>5.4505330971785441E-2</v>
      </c>
      <c r="Q36" s="43">
        <f>SUM(H138:H144)</f>
        <v>25</v>
      </c>
      <c r="R36" s="54">
        <f t="shared" si="12"/>
        <v>-0.647887323943662</v>
      </c>
      <c r="S36" s="43">
        <f t="shared" si="9"/>
        <v>915</v>
      </c>
      <c r="T36" s="59">
        <f t="shared" si="11"/>
        <v>5.3380782918149468E-2</v>
      </c>
      <c r="U36" s="43">
        <f>SUM(F138:F144)</f>
        <v>24047</v>
      </c>
      <c r="V36" s="38">
        <f t="shared" si="7"/>
        <v>314483</v>
      </c>
      <c r="W36" s="28"/>
      <c r="X36" s="27">
        <v>21</v>
      </c>
      <c r="Y36" s="72">
        <v>43983</v>
      </c>
      <c r="Z36" s="22">
        <f t="shared" si="3"/>
        <v>0.28999999999999998</v>
      </c>
      <c r="AA36" s="28"/>
      <c r="AB36" s="29"/>
      <c r="AC36" s="29"/>
      <c r="AG36" s="29"/>
      <c r="AH36" s="29"/>
      <c r="AI36" s="29"/>
      <c r="AJ36" s="29"/>
      <c r="AK36" s="29"/>
      <c r="AL36" s="29"/>
      <c r="AM36" s="29"/>
      <c r="AN36" s="35"/>
      <c r="AO36" s="35"/>
      <c r="AP36" s="1"/>
      <c r="AQ36" s="29"/>
      <c r="AR36" s="29"/>
      <c r="AS36" s="29"/>
      <c r="AT36" s="29"/>
      <c r="AU36" s="29"/>
      <c r="AV36" s="29"/>
      <c r="AW36" s="29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35"/>
      <c r="BY36" s="35"/>
      <c r="BZ36" s="35"/>
      <c r="CA36" s="35"/>
      <c r="CB36" s="35"/>
      <c r="CC36" s="35"/>
      <c r="CD36" s="35"/>
      <c r="CE36" s="35"/>
      <c r="CF36" s="68"/>
      <c r="CG36" s="68"/>
      <c r="CH36" s="68"/>
      <c r="CI36" s="68"/>
      <c r="CJ36" s="68"/>
      <c r="CK36" s="68"/>
      <c r="CM36" s="68"/>
      <c r="CN36" s="68"/>
    </row>
    <row r="37" spans="2:94" x14ac:dyDescent="0.65">
      <c r="B37" s="44">
        <v>43882</v>
      </c>
      <c r="C37" s="38">
        <v>12</v>
      </c>
      <c r="D37" s="38">
        <f t="shared" si="4"/>
        <v>91</v>
      </c>
      <c r="E37" s="101">
        <f t="shared" si="13"/>
        <v>5.9789750328515114E-2</v>
      </c>
      <c r="F37" s="38">
        <f t="shared" si="0"/>
        <v>90</v>
      </c>
      <c r="G37" s="38">
        <v>1522</v>
      </c>
      <c r="H37" s="46">
        <f t="shared" si="5"/>
        <v>0</v>
      </c>
      <c r="I37" s="38">
        <v>1</v>
      </c>
      <c r="J37" s="100">
        <f t="shared" si="1"/>
        <v>1.098901098901099E-2</v>
      </c>
      <c r="L37" s="72">
        <f t="shared" si="2"/>
        <v>43990</v>
      </c>
      <c r="M37" s="43">
        <f>SUM(C145:C151)</f>
        <v>288</v>
      </c>
      <c r="N37" s="54">
        <f t="shared" si="6"/>
        <v>-6.8965517241379309E-3</v>
      </c>
      <c r="O37" s="43">
        <f t="shared" si="8"/>
        <v>17429</v>
      </c>
      <c r="P37" s="54">
        <f t="shared" si="10"/>
        <v>5.1449707460783214E-2</v>
      </c>
      <c r="Q37" s="43">
        <f>SUM(H145:H151)</f>
        <v>9</v>
      </c>
      <c r="R37" s="54">
        <f t="shared" si="12"/>
        <v>-0.64</v>
      </c>
      <c r="S37" s="43">
        <f t="shared" si="9"/>
        <v>924</v>
      </c>
      <c r="T37" s="59">
        <f t="shared" si="11"/>
        <v>5.3015089792873948E-2</v>
      </c>
      <c r="U37" s="43">
        <f>SUM(F145:F151)</f>
        <v>24275</v>
      </c>
      <c r="V37" s="38">
        <f t="shared" si="7"/>
        <v>338758</v>
      </c>
      <c r="W37" s="28"/>
      <c r="X37" s="27">
        <v>22</v>
      </c>
      <c r="Y37" s="72">
        <v>43990</v>
      </c>
      <c r="Z37" s="22">
        <f t="shared" si="3"/>
        <v>0.28799999999999998</v>
      </c>
      <c r="AA37" s="28"/>
      <c r="AB37" s="29"/>
      <c r="AC37" s="29"/>
      <c r="AD37" s="29"/>
      <c r="AP37" s="1"/>
      <c r="AQ37" s="1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1"/>
      <c r="CE37" s="35"/>
      <c r="CF37" s="35"/>
      <c r="CG37" s="35"/>
      <c r="CH37" s="35"/>
      <c r="CI37" s="35"/>
      <c r="CJ37" s="35"/>
      <c r="CK37" s="35"/>
      <c r="CN37" s="35"/>
    </row>
    <row r="38" spans="2:94" x14ac:dyDescent="0.65">
      <c r="B38" s="44">
        <v>43883</v>
      </c>
      <c r="C38" s="38">
        <f>D38-D37</f>
        <v>22</v>
      </c>
      <c r="D38" s="38">
        <v>113</v>
      </c>
      <c r="E38" s="101">
        <f t="shared" si="13"/>
        <v>7.0317361543248288E-2</v>
      </c>
      <c r="F38" s="38">
        <f t="shared" si="0"/>
        <v>85</v>
      </c>
      <c r="G38" s="38">
        <v>1607</v>
      </c>
      <c r="H38" s="46">
        <f t="shared" si="5"/>
        <v>0</v>
      </c>
      <c r="I38" s="38">
        <v>1</v>
      </c>
      <c r="J38" s="100">
        <f t="shared" si="1"/>
        <v>8.8495575221238937E-3</v>
      </c>
      <c r="L38" s="72">
        <f t="shared" si="2"/>
        <v>43997</v>
      </c>
      <c r="M38" s="43">
        <f>SUM(C152:C158)</f>
        <v>435</v>
      </c>
      <c r="N38" s="54">
        <f t="shared" si="6"/>
        <v>0.51041666666666663</v>
      </c>
      <c r="O38" s="43">
        <f t="shared" si="8"/>
        <v>17864</v>
      </c>
      <c r="P38" s="54">
        <f t="shared" si="10"/>
        <v>4.3288931322682342E-2</v>
      </c>
      <c r="Q38" s="43">
        <f>SUM(H152:H158)</f>
        <v>28</v>
      </c>
      <c r="R38" s="54">
        <f t="shared" si="12"/>
        <v>2.1111111111111112</v>
      </c>
      <c r="S38" s="43">
        <f t="shared" si="9"/>
        <v>952</v>
      </c>
      <c r="T38" s="59">
        <f t="shared" si="11"/>
        <v>5.329153605015674E-2</v>
      </c>
      <c r="U38" s="43">
        <f>SUM(F152:F158)</f>
        <v>73911</v>
      </c>
      <c r="V38" s="38">
        <f t="shared" si="7"/>
        <v>412669</v>
      </c>
      <c r="W38" s="28"/>
      <c r="X38" s="27">
        <v>23</v>
      </c>
      <c r="Y38" s="72">
        <v>43997</v>
      </c>
      <c r="Z38" s="22">
        <f t="shared" si="3"/>
        <v>0.435</v>
      </c>
      <c r="AA38" s="28"/>
      <c r="AB38" s="19"/>
      <c r="AE38" s="65" t="s">
        <v>38</v>
      </c>
      <c r="AH38" s="1"/>
      <c r="AI38" s="73"/>
      <c r="AJ38" s="1"/>
      <c r="AK38" s="65" t="s">
        <v>39</v>
      </c>
      <c r="AL38" s="35"/>
      <c r="AM38" s="35"/>
      <c r="AN38" s="35"/>
      <c r="AO38" s="35"/>
      <c r="AP38" s="35"/>
      <c r="AQ38" s="65" t="s">
        <v>40</v>
      </c>
      <c r="AR38" s="35"/>
      <c r="AS38" s="35"/>
      <c r="AT38" s="35"/>
      <c r="AU38" s="35"/>
      <c r="AV38" s="35"/>
      <c r="AW38" s="65" t="s">
        <v>41</v>
      </c>
      <c r="AX38" s="35"/>
      <c r="AY38" s="35"/>
      <c r="AZ38" s="35"/>
      <c r="BA38" s="35"/>
      <c r="BB38" s="35"/>
      <c r="BC38" s="65" t="s">
        <v>42</v>
      </c>
      <c r="BD38" s="35"/>
      <c r="BE38" s="35"/>
      <c r="BF38" s="35"/>
      <c r="BG38" s="35"/>
      <c r="BH38" s="35"/>
      <c r="BI38" s="65" t="s">
        <v>43</v>
      </c>
      <c r="BJ38" s="35"/>
      <c r="BK38" s="35"/>
      <c r="BL38" s="35"/>
      <c r="BM38" s="35"/>
      <c r="BN38" s="35"/>
      <c r="BO38" s="65" t="s">
        <v>44</v>
      </c>
      <c r="BP38" s="35"/>
      <c r="BQ38" s="29"/>
      <c r="BR38" s="35"/>
      <c r="BS38" s="35"/>
      <c r="BT38" s="35"/>
      <c r="BU38" s="65" t="s">
        <v>45</v>
      </c>
      <c r="BV38" s="35"/>
      <c r="BW38" s="29"/>
      <c r="BX38" s="35"/>
      <c r="BY38" s="35"/>
      <c r="BZ38" s="35"/>
      <c r="CA38" s="65" t="s">
        <v>48</v>
      </c>
      <c r="CB38" s="35"/>
      <c r="CC38" s="29"/>
      <c r="CD38" s="1"/>
      <c r="CE38" s="35"/>
      <c r="CF38" s="35"/>
      <c r="CG38" s="35"/>
      <c r="CH38" s="35"/>
      <c r="CI38" s="35"/>
      <c r="CJ38" s="35"/>
      <c r="CK38" s="35"/>
      <c r="CN38" s="35"/>
    </row>
    <row r="39" spans="2:94" x14ac:dyDescent="0.65">
      <c r="B39" s="44">
        <v>43884</v>
      </c>
      <c r="C39" s="38">
        <f t="shared" ref="C39:C49" si="14">D39-D38</f>
        <v>12</v>
      </c>
      <c r="D39" s="38">
        <v>125</v>
      </c>
      <c r="E39" s="101">
        <f t="shared" si="13"/>
        <v>7.339988256018791E-2</v>
      </c>
      <c r="F39" s="38">
        <f t="shared" si="0"/>
        <v>96</v>
      </c>
      <c r="G39" s="38">
        <v>1703</v>
      </c>
      <c r="H39" s="46">
        <f t="shared" si="5"/>
        <v>0</v>
      </c>
      <c r="I39" s="38">
        <v>1</v>
      </c>
      <c r="J39" s="100">
        <f t="shared" si="1"/>
        <v>8.0000000000000002E-3</v>
      </c>
      <c r="L39" s="72">
        <f t="shared" si="2"/>
        <v>44004</v>
      </c>
      <c r="M39" s="43">
        <f>SUM(C153:C159)</f>
        <v>414</v>
      </c>
      <c r="N39" s="54">
        <f t="shared" si="6"/>
        <v>-4.8275862068965517E-2</v>
      </c>
      <c r="O39" s="43">
        <f t="shared" si="8"/>
        <v>18278</v>
      </c>
      <c r="P39" s="54">
        <f t="shared" si="10"/>
        <v>4.1980270788594266E-2</v>
      </c>
      <c r="Q39" s="43">
        <f>SUM(H159:H162)</f>
        <v>15</v>
      </c>
      <c r="R39" s="54">
        <f t="shared" si="12"/>
        <v>-0.4642857142857143</v>
      </c>
      <c r="S39" s="43">
        <f t="shared" si="9"/>
        <v>967</v>
      </c>
      <c r="T39" s="59">
        <f t="shared" si="11"/>
        <v>5.2905131852500273E-2</v>
      </c>
      <c r="U39" s="43">
        <f>SUM(F159:F162)</f>
        <v>22726</v>
      </c>
      <c r="V39" s="38">
        <f t="shared" si="7"/>
        <v>435395</v>
      </c>
      <c r="W39" s="28"/>
      <c r="X39" s="27">
        <v>24</v>
      </c>
      <c r="Y39" s="72">
        <v>44004</v>
      </c>
      <c r="Z39" s="22">
        <f t="shared" si="3"/>
        <v>0.41399999999999998</v>
      </c>
      <c r="AA39" s="28"/>
      <c r="AB39" s="102" t="s">
        <v>12</v>
      </c>
      <c r="AC39" s="103"/>
      <c r="AD39" s="10" t="s">
        <v>0</v>
      </c>
      <c r="AE39" s="82">
        <v>1.4999999999999999E-2</v>
      </c>
      <c r="AF39" s="5"/>
      <c r="AG39" s="5"/>
      <c r="AH39" s="102" t="s">
        <v>12</v>
      </c>
      <c r="AI39" s="103"/>
      <c r="AJ39" s="10" t="s">
        <v>0</v>
      </c>
      <c r="AK39" s="84">
        <v>2.1000000000000001E-2</v>
      </c>
      <c r="AL39" s="5"/>
      <c r="AM39" s="35"/>
      <c r="AN39" s="102" t="s">
        <v>12</v>
      </c>
      <c r="AO39" s="103"/>
      <c r="AP39" s="10" t="s">
        <v>0</v>
      </c>
      <c r="AQ39" s="84">
        <v>1.7999999999999999E-2</v>
      </c>
      <c r="AR39" s="5"/>
      <c r="AS39" s="5"/>
      <c r="AT39" s="102" t="s">
        <v>12</v>
      </c>
      <c r="AU39" s="103"/>
      <c r="AV39" s="10" t="s">
        <v>0</v>
      </c>
      <c r="AW39" s="82">
        <v>2.5999999999999999E-2</v>
      </c>
      <c r="AX39" s="5"/>
      <c r="AY39" s="34"/>
      <c r="AZ39" s="102" t="s">
        <v>12</v>
      </c>
      <c r="BA39" s="103"/>
      <c r="BB39" s="10" t="s">
        <v>0</v>
      </c>
      <c r="BC39" s="84">
        <v>7.1999999999999995E-2</v>
      </c>
      <c r="BD39" s="5"/>
      <c r="BE39" s="35"/>
      <c r="BF39" s="102" t="s">
        <v>12</v>
      </c>
      <c r="BG39" s="103"/>
      <c r="BH39" s="10" t="s">
        <v>0</v>
      </c>
      <c r="BI39" s="84">
        <v>5.2999999999999999E-2</v>
      </c>
      <c r="BJ39" s="35"/>
      <c r="BK39" s="35"/>
      <c r="BL39" s="102" t="s">
        <v>12</v>
      </c>
      <c r="BM39" s="103"/>
      <c r="BN39" s="10" t="s">
        <v>0</v>
      </c>
      <c r="BO39" s="84">
        <v>4.1000000000000002E-2</v>
      </c>
      <c r="BP39" s="35"/>
      <c r="BQ39" s="29"/>
      <c r="BR39" s="102" t="s">
        <v>12</v>
      </c>
      <c r="BS39" s="103"/>
      <c r="BT39" s="10" t="s">
        <v>0</v>
      </c>
      <c r="BU39" s="84">
        <v>5.1999999999999998E-2</v>
      </c>
      <c r="BV39" s="35"/>
      <c r="BW39" s="29"/>
      <c r="BX39" s="102" t="s">
        <v>12</v>
      </c>
      <c r="BY39" s="103"/>
      <c r="BZ39" s="10" t="s">
        <v>0</v>
      </c>
      <c r="CA39" s="84"/>
      <c r="CB39" s="35"/>
      <c r="CC39" s="29"/>
      <c r="CD39" s="1"/>
      <c r="CE39" s="35"/>
      <c r="CF39" s="35"/>
      <c r="CG39" s="35"/>
      <c r="CH39" s="35"/>
      <c r="CI39" s="35"/>
      <c r="CJ39" s="35"/>
      <c r="CK39" s="29"/>
      <c r="CN39" s="86"/>
    </row>
    <row r="40" spans="2:94" x14ac:dyDescent="0.65">
      <c r="B40" s="44">
        <v>43885</v>
      </c>
      <c r="C40" s="38">
        <f t="shared" si="14"/>
        <v>14</v>
      </c>
      <c r="D40" s="38">
        <v>139</v>
      </c>
      <c r="E40" s="101">
        <f t="shared" si="13"/>
        <v>7.9793340987370842E-2</v>
      </c>
      <c r="F40" s="38">
        <f t="shared" si="0"/>
        <v>39</v>
      </c>
      <c r="G40" s="38">
        <v>1742</v>
      </c>
      <c r="H40" s="46">
        <f t="shared" si="5"/>
        <v>0</v>
      </c>
      <c r="I40" s="38">
        <v>1</v>
      </c>
      <c r="J40" s="100">
        <f t="shared" si="1"/>
        <v>7.1942446043165471E-3</v>
      </c>
      <c r="L40" s="72">
        <f t="shared" si="2"/>
        <v>44011</v>
      </c>
      <c r="M40" s="43">
        <f>SUM(C154:C160)</f>
        <v>381</v>
      </c>
      <c r="N40" s="54">
        <f t="shared" si="6"/>
        <v>-7.9710144927536225E-2</v>
      </c>
      <c r="O40" s="43">
        <f t="shared" si="8"/>
        <v>18659</v>
      </c>
      <c r="P40" s="54">
        <f t="shared" si="10"/>
        <v>3.7682464799541161E-2</v>
      </c>
      <c r="Q40" s="43">
        <f>SUM(H160:H163)</f>
        <v>21</v>
      </c>
      <c r="R40" s="54">
        <f t="shared" si="12"/>
        <v>0.4</v>
      </c>
      <c r="S40" s="43">
        <f t="shared" si="9"/>
        <v>988</v>
      </c>
      <c r="T40" s="59">
        <f t="shared" si="11"/>
        <v>5.2950318880968968E-2</v>
      </c>
      <c r="U40" s="43">
        <f>SUM(F163:F167)</f>
        <v>59769</v>
      </c>
      <c r="V40" s="38">
        <f t="shared" si="7"/>
        <v>495164</v>
      </c>
      <c r="W40" s="28"/>
      <c r="X40" s="27">
        <v>25</v>
      </c>
      <c r="Y40" s="72">
        <v>44011</v>
      </c>
      <c r="Z40" s="22">
        <f t="shared" si="3"/>
        <v>0.38100000000000001</v>
      </c>
      <c r="AA40" s="28"/>
      <c r="AB40" s="102" t="s">
        <v>13</v>
      </c>
      <c r="AC40" s="103"/>
      <c r="AD40" s="10" t="s">
        <v>1</v>
      </c>
      <c r="AE40" s="82">
        <v>0.48</v>
      </c>
      <c r="AF40" s="5"/>
      <c r="AG40" s="5"/>
      <c r="AH40" s="102" t="s">
        <v>13</v>
      </c>
      <c r="AI40" s="103"/>
      <c r="AJ40" s="10" t="s">
        <v>1</v>
      </c>
      <c r="AK40" s="82">
        <v>0.47</v>
      </c>
      <c r="AL40" s="5"/>
      <c r="AM40" s="35"/>
      <c r="AN40" s="102" t="s">
        <v>13</v>
      </c>
      <c r="AO40" s="103"/>
      <c r="AP40" s="10" t="s">
        <v>1</v>
      </c>
      <c r="AQ40" s="82">
        <v>0.7</v>
      </c>
      <c r="AR40" s="5"/>
      <c r="AS40" s="5"/>
      <c r="AT40" s="102" t="s">
        <v>13</v>
      </c>
      <c r="AU40" s="103"/>
      <c r="AV40" s="10" t="s">
        <v>1</v>
      </c>
      <c r="AW40" s="82">
        <v>0.45</v>
      </c>
      <c r="AX40" s="5"/>
      <c r="AY40" s="34"/>
      <c r="AZ40" s="102" t="s">
        <v>13</v>
      </c>
      <c r="BA40" s="103"/>
      <c r="BB40" s="10" t="s">
        <v>1</v>
      </c>
      <c r="BC40" s="82">
        <v>0.4</v>
      </c>
      <c r="BD40" s="5"/>
      <c r="BE40" s="35"/>
      <c r="BF40" s="102" t="s">
        <v>13</v>
      </c>
      <c r="BG40" s="103"/>
      <c r="BH40" s="10" t="s">
        <v>1</v>
      </c>
      <c r="BI40" s="82">
        <v>0.65</v>
      </c>
      <c r="BJ40" s="35"/>
      <c r="BK40" s="35"/>
      <c r="BL40" s="102" t="s">
        <v>13</v>
      </c>
      <c r="BM40" s="103"/>
      <c r="BN40" s="10" t="s">
        <v>1</v>
      </c>
      <c r="BO40" s="82">
        <v>0.65</v>
      </c>
      <c r="BP40" s="35"/>
      <c r="BQ40" s="29"/>
      <c r="BR40" s="102" t="s">
        <v>13</v>
      </c>
      <c r="BS40" s="103"/>
      <c r="BT40" s="10" t="s">
        <v>1</v>
      </c>
      <c r="BU40" s="82">
        <v>0.65</v>
      </c>
      <c r="BV40" s="35"/>
      <c r="BW40" s="29"/>
      <c r="BX40" s="102" t="s">
        <v>13</v>
      </c>
      <c r="BY40" s="103"/>
      <c r="BZ40" s="10" t="s">
        <v>1</v>
      </c>
      <c r="CA40" s="82"/>
      <c r="CB40" s="35"/>
      <c r="CC40" s="29"/>
      <c r="CD40" s="1"/>
      <c r="CE40" s="1"/>
      <c r="CF40" s="1"/>
      <c r="CG40" s="1"/>
      <c r="CH40" s="1"/>
      <c r="CI40" s="1"/>
      <c r="CJ40" s="1"/>
      <c r="CK40" s="33"/>
      <c r="CN40" s="87"/>
    </row>
    <row r="41" spans="2:94" x14ac:dyDescent="0.65">
      <c r="B41" s="44">
        <v>43886</v>
      </c>
      <c r="C41" s="38">
        <f t="shared" si="14"/>
        <v>8</v>
      </c>
      <c r="D41" s="38">
        <v>147</v>
      </c>
      <c r="E41" s="101">
        <f t="shared" si="13"/>
        <v>7.9631635969664133E-2</v>
      </c>
      <c r="F41" s="38">
        <f t="shared" si="0"/>
        <v>104</v>
      </c>
      <c r="G41" s="38">
        <v>1846</v>
      </c>
      <c r="H41" s="46">
        <f t="shared" si="5"/>
        <v>0</v>
      </c>
      <c r="I41" s="38">
        <v>1</v>
      </c>
      <c r="J41" s="100">
        <f t="shared" si="1"/>
        <v>6.8027210884353739E-3</v>
      </c>
      <c r="L41" s="72">
        <f t="shared" si="2"/>
        <v>44018</v>
      </c>
      <c r="M41" s="43">
        <f>SUM(C155:C161)</f>
        <v>396</v>
      </c>
      <c r="N41" s="54">
        <f t="shared" si="6"/>
        <v>3.937007874015748E-2</v>
      </c>
      <c r="O41" s="43">
        <f t="shared" si="8"/>
        <v>19055</v>
      </c>
      <c r="P41" s="54">
        <f t="shared" si="10"/>
        <v>3.4110722456330039E-2</v>
      </c>
      <c r="Q41" s="43">
        <f>SUM(H161:H164)</f>
        <v>20</v>
      </c>
      <c r="R41" s="54">
        <f t="shared" si="12"/>
        <v>-4.7619047619047616E-2</v>
      </c>
      <c r="S41" s="43">
        <f t="shared" si="9"/>
        <v>1008</v>
      </c>
      <c r="T41" s="59">
        <f t="shared" si="11"/>
        <v>5.2899501443190763E-2</v>
      </c>
      <c r="U41" s="43">
        <f>SUM(F168:F174)</f>
        <v>63458</v>
      </c>
      <c r="V41" s="38">
        <f t="shared" si="7"/>
        <v>558622</v>
      </c>
      <c r="W41" s="28"/>
      <c r="X41" s="27">
        <v>26</v>
      </c>
      <c r="Y41" s="72">
        <v>44018</v>
      </c>
      <c r="Z41" s="22">
        <f t="shared" si="3"/>
        <v>0.39600000000000002</v>
      </c>
      <c r="AA41" s="28"/>
      <c r="AB41" s="102" t="s">
        <v>14</v>
      </c>
      <c r="AC41" s="103"/>
      <c r="AD41" s="10" t="s">
        <v>7</v>
      </c>
      <c r="AE41" s="12">
        <f>AE40/AE39</f>
        <v>32</v>
      </c>
      <c r="AF41" s="15"/>
      <c r="AG41" s="15"/>
      <c r="AH41" s="102" t="s">
        <v>14</v>
      </c>
      <c r="AI41" s="103"/>
      <c r="AJ41" s="10" t="s">
        <v>7</v>
      </c>
      <c r="AK41" s="12">
        <f>AK40/AK39</f>
        <v>22.38095238095238</v>
      </c>
      <c r="AL41" s="15"/>
      <c r="AM41" s="35"/>
      <c r="AN41" s="102" t="s">
        <v>14</v>
      </c>
      <c r="AO41" s="103"/>
      <c r="AP41" s="10" t="s">
        <v>7</v>
      </c>
      <c r="AQ41" s="12">
        <f>AQ40/AQ39</f>
        <v>38.888888888888893</v>
      </c>
      <c r="AR41" s="15"/>
      <c r="AS41" s="5"/>
      <c r="AT41" s="102" t="s">
        <v>14</v>
      </c>
      <c r="AU41" s="103"/>
      <c r="AV41" s="10" t="s">
        <v>7</v>
      </c>
      <c r="AW41" s="12">
        <f>AW40/AW39</f>
        <v>17.30769230769231</v>
      </c>
      <c r="AX41" s="15"/>
      <c r="AY41" s="36"/>
      <c r="AZ41" s="102" t="s">
        <v>14</v>
      </c>
      <c r="BA41" s="103"/>
      <c r="BB41" s="10" t="s">
        <v>7</v>
      </c>
      <c r="BC41" s="12">
        <f>BC40/BC39</f>
        <v>5.5555555555555562</v>
      </c>
      <c r="BD41" s="15"/>
      <c r="BE41" s="35"/>
      <c r="BF41" s="102" t="s">
        <v>14</v>
      </c>
      <c r="BG41" s="103"/>
      <c r="BH41" s="10" t="s">
        <v>7</v>
      </c>
      <c r="BI41" s="12">
        <f>BI40/BI39</f>
        <v>12.264150943396228</v>
      </c>
      <c r="BJ41" s="35"/>
      <c r="BK41" s="35"/>
      <c r="BL41" s="102" t="s">
        <v>14</v>
      </c>
      <c r="BM41" s="103"/>
      <c r="BN41" s="10" t="s">
        <v>7</v>
      </c>
      <c r="BO41" s="12">
        <f>BO40/BO39</f>
        <v>15.853658536585366</v>
      </c>
      <c r="BP41" s="35"/>
      <c r="BQ41" s="29"/>
      <c r="BR41" s="102" t="s">
        <v>14</v>
      </c>
      <c r="BS41" s="103"/>
      <c r="BT41" s="10" t="s">
        <v>7</v>
      </c>
      <c r="BU41" s="12">
        <f>BU40/BU39</f>
        <v>12.500000000000002</v>
      </c>
      <c r="BV41" s="35"/>
      <c r="BW41" s="29"/>
      <c r="BX41" s="102" t="s">
        <v>14</v>
      </c>
      <c r="BY41" s="103"/>
      <c r="BZ41" s="10" t="s">
        <v>7</v>
      </c>
      <c r="CA41" s="12"/>
      <c r="CB41" s="35"/>
      <c r="CC41" s="29"/>
      <c r="CD41" s="1"/>
      <c r="CE41" s="1"/>
      <c r="CF41" s="1"/>
      <c r="CG41" s="1"/>
      <c r="CH41" s="1"/>
      <c r="CI41" s="1"/>
      <c r="CJ41" s="1"/>
      <c r="CK41" s="1"/>
      <c r="CL41" s="1"/>
      <c r="CM41" s="95" t="s">
        <v>71</v>
      </c>
      <c r="CN41" s="1"/>
    </row>
    <row r="42" spans="2:94" x14ac:dyDescent="0.65">
      <c r="B42" s="44">
        <v>43887</v>
      </c>
      <c r="C42" s="38">
        <f t="shared" si="14"/>
        <v>20</v>
      </c>
      <c r="D42" s="38">
        <v>167</v>
      </c>
      <c r="E42" s="101">
        <f t="shared" si="13"/>
        <v>8.835978835978836E-2</v>
      </c>
      <c r="F42" s="38">
        <f t="shared" si="0"/>
        <v>44</v>
      </c>
      <c r="G42" s="38">
        <v>1890</v>
      </c>
      <c r="H42" s="46">
        <f t="shared" si="5"/>
        <v>0</v>
      </c>
      <c r="I42" s="38">
        <v>1</v>
      </c>
      <c r="J42" s="100">
        <f t="shared" si="1"/>
        <v>5.9880239520958087E-3</v>
      </c>
      <c r="L42" s="72">
        <f t="shared" si="2"/>
        <v>44025</v>
      </c>
      <c r="M42" s="43">
        <f>SUM(C175:C181)</f>
        <v>3140</v>
      </c>
      <c r="N42" s="54">
        <f t="shared" si="6"/>
        <v>6.9292929292929291</v>
      </c>
      <c r="O42" s="43">
        <f t="shared" si="8"/>
        <v>22195</v>
      </c>
      <c r="P42" s="54">
        <f t="shared" si="10"/>
        <v>3.4952921037422223E-2</v>
      </c>
      <c r="Q42" s="43">
        <f>SUM(H162:H165)</f>
        <v>13</v>
      </c>
      <c r="R42" s="54">
        <f t="shared" si="12"/>
        <v>-0.35</v>
      </c>
      <c r="S42" s="43">
        <f t="shared" si="9"/>
        <v>1021</v>
      </c>
      <c r="T42" s="59">
        <f t="shared" si="11"/>
        <v>4.600135165577833E-2</v>
      </c>
      <c r="U42" s="43">
        <f>SUM(F175:F181)</f>
        <v>76375</v>
      </c>
      <c r="V42" s="38">
        <f t="shared" si="7"/>
        <v>634997</v>
      </c>
      <c r="W42" s="28"/>
      <c r="X42" s="27">
        <v>27</v>
      </c>
      <c r="Y42" s="72">
        <v>44025</v>
      </c>
      <c r="Z42" s="22">
        <f t="shared" si="3"/>
        <v>3.14</v>
      </c>
      <c r="AA42" s="28"/>
      <c r="AB42" s="102" t="s">
        <v>15</v>
      </c>
      <c r="AC42" s="103"/>
      <c r="AD42" s="82" t="s">
        <v>53</v>
      </c>
      <c r="AE42" s="20">
        <v>50</v>
      </c>
      <c r="AF42" s="6"/>
      <c r="AG42" s="6"/>
      <c r="AH42" s="102" t="s">
        <v>15</v>
      </c>
      <c r="AI42" s="103"/>
      <c r="AJ42" s="82" t="s">
        <v>53</v>
      </c>
      <c r="AK42" s="20">
        <v>50</v>
      </c>
      <c r="AL42" s="6"/>
      <c r="AM42" s="35"/>
      <c r="AN42" s="102" t="s">
        <v>15</v>
      </c>
      <c r="AO42" s="103"/>
      <c r="AP42" s="82" t="s">
        <v>53</v>
      </c>
      <c r="AQ42" s="20">
        <v>50</v>
      </c>
      <c r="AR42" s="6"/>
      <c r="AS42" s="5"/>
      <c r="AT42" s="102" t="s">
        <v>15</v>
      </c>
      <c r="AU42" s="103"/>
      <c r="AV42" s="16" t="s">
        <v>9</v>
      </c>
      <c r="AW42" s="20">
        <v>50</v>
      </c>
      <c r="AX42" s="6"/>
      <c r="AY42" s="37"/>
      <c r="AZ42" s="102" t="s">
        <v>15</v>
      </c>
      <c r="BA42" s="103"/>
      <c r="BB42" s="82" t="s">
        <v>53</v>
      </c>
      <c r="BC42" s="20">
        <v>50</v>
      </c>
      <c r="BD42" s="6"/>
      <c r="BE42" s="35"/>
      <c r="BF42" s="102" t="s">
        <v>15</v>
      </c>
      <c r="BG42" s="103"/>
      <c r="BH42" s="82" t="s">
        <v>53</v>
      </c>
      <c r="BI42" s="20">
        <v>50</v>
      </c>
      <c r="BJ42" s="35"/>
      <c r="BK42" s="35"/>
      <c r="BL42" s="102" t="s">
        <v>15</v>
      </c>
      <c r="BM42" s="103"/>
      <c r="BN42" s="82" t="s">
        <v>53</v>
      </c>
      <c r="BO42" s="20">
        <v>50</v>
      </c>
      <c r="BP42" s="35"/>
      <c r="BQ42" s="29"/>
      <c r="BR42" s="102" t="s">
        <v>15</v>
      </c>
      <c r="BS42" s="103"/>
      <c r="BT42" s="82" t="s">
        <v>53</v>
      </c>
      <c r="BU42" s="20">
        <v>50</v>
      </c>
      <c r="BV42" s="35"/>
      <c r="BW42" s="29"/>
      <c r="BX42" s="102" t="s">
        <v>15</v>
      </c>
      <c r="BY42" s="103"/>
      <c r="BZ42" s="82" t="s">
        <v>53</v>
      </c>
      <c r="CA42" s="20"/>
      <c r="CB42" s="35"/>
      <c r="CC42" s="29"/>
      <c r="CD42" s="1"/>
      <c r="CE42" s="1"/>
      <c r="CF42" s="1"/>
      <c r="CG42" s="1"/>
      <c r="CH42" s="1"/>
      <c r="CI42" s="1"/>
      <c r="CJ42" s="1"/>
      <c r="CK42" s="1"/>
      <c r="CL42" s="1"/>
      <c r="CM42" s="98" t="s">
        <v>73</v>
      </c>
      <c r="CN42" s="96" t="s">
        <v>76</v>
      </c>
      <c r="CO42" s="1"/>
    </row>
    <row r="43" spans="2:94" x14ac:dyDescent="0.65">
      <c r="B43" s="44">
        <v>43888</v>
      </c>
      <c r="C43" s="38">
        <f t="shared" si="14"/>
        <v>24</v>
      </c>
      <c r="D43" s="45">
        <v>191</v>
      </c>
      <c r="E43" s="101">
        <f t="shared" si="13"/>
        <v>9.2808551992225458E-2</v>
      </c>
      <c r="F43" s="38">
        <f t="shared" si="0"/>
        <v>168</v>
      </c>
      <c r="G43" s="45">
        <v>2058</v>
      </c>
      <c r="H43" s="46">
        <f t="shared" si="5"/>
        <v>2</v>
      </c>
      <c r="I43" s="45">
        <v>3</v>
      </c>
      <c r="J43" s="100">
        <f t="shared" si="1"/>
        <v>1.5706806282722512E-2</v>
      </c>
      <c r="L43" s="72">
        <f t="shared" si="2"/>
        <v>44032</v>
      </c>
      <c r="M43" s="43">
        <f>SUM(C182:C188)</f>
        <v>4740</v>
      </c>
      <c r="N43" s="54">
        <f t="shared" si="6"/>
        <v>0.50955414012738853</v>
      </c>
      <c r="O43" s="43">
        <f t="shared" si="8"/>
        <v>26935</v>
      </c>
      <c r="P43" s="54">
        <f t="shared" si="10"/>
        <v>3.7656424100670646E-2</v>
      </c>
      <c r="Q43" s="43">
        <f>SUM(H182:H188)</f>
        <v>11</v>
      </c>
      <c r="R43" s="54">
        <f t="shared" si="12"/>
        <v>-0.15384615384615385</v>
      </c>
      <c r="S43" s="43">
        <f t="shared" si="9"/>
        <v>1032</v>
      </c>
      <c r="T43" s="59">
        <f t="shared" si="11"/>
        <v>3.831446073881567E-2</v>
      </c>
      <c r="U43" s="43">
        <f>SUM(F182:F188)</f>
        <v>80286</v>
      </c>
      <c r="V43" s="38">
        <f t="shared" si="7"/>
        <v>715283</v>
      </c>
      <c r="W43" s="29"/>
      <c r="X43" s="27">
        <v>28</v>
      </c>
      <c r="Y43" s="72">
        <v>44032</v>
      </c>
      <c r="Z43" s="22">
        <f t="shared" si="3"/>
        <v>4.74</v>
      </c>
      <c r="AA43" s="29"/>
      <c r="AB43" s="102" t="s">
        <v>16</v>
      </c>
      <c r="AC43" s="103"/>
      <c r="AD43" s="82" t="s">
        <v>54</v>
      </c>
      <c r="AE43" s="17">
        <v>1E-3</v>
      </c>
      <c r="AF43" s="6"/>
      <c r="AG43" s="6"/>
      <c r="AH43" s="102" t="s">
        <v>16</v>
      </c>
      <c r="AI43" s="103"/>
      <c r="AJ43" s="82" t="s">
        <v>54</v>
      </c>
      <c r="AK43" s="17">
        <v>1E-3</v>
      </c>
      <c r="AL43" s="6"/>
      <c r="AM43" s="35"/>
      <c r="AN43" s="102" t="s">
        <v>16</v>
      </c>
      <c r="AO43" s="103"/>
      <c r="AP43" s="82" t="s">
        <v>54</v>
      </c>
      <c r="AQ43" s="17">
        <v>1E-3</v>
      </c>
      <c r="AR43" s="6"/>
      <c r="AS43" s="5"/>
      <c r="AT43" s="102" t="s">
        <v>16</v>
      </c>
      <c r="AU43" s="103"/>
      <c r="AV43" s="16" t="s">
        <v>10</v>
      </c>
      <c r="AW43" s="17">
        <v>1E-3</v>
      </c>
      <c r="AX43" s="6"/>
      <c r="AY43" s="37"/>
      <c r="AZ43" s="102" t="s">
        <v>16</v>
      </c>
      <c r="BA43" s="103"/>
      <c r="BB43" s="82" t="s">
        <v>54</v>
      </c>
      <c r="BC43" s="17">
        <v>0.01</v>
      </c>
      <c r="BD43" s="6"/>
      <c r="BE43" s="35"/>
      <c r="BF43" s="102" t="s">
        <v>16</v>
      </c>
      <c r="BG43" s="103"/>
      <c r="BH43" s="82" t="s">
        <v>54</v>
      </c>
      <c r="BI43" s="17">
        <v>0.01</v>
      </c>
      <c r="BJ43" s="35"/>
      <c r="BK43" s="35"/>
      <c r="BL43" s="102" t="s">
        <v>16</v>
      </c>
      <c r="BM43" s="103"/>
      <c r="BN43" s="82" t="s">
        <v>54</v>
      </c>
      <c r="BO43" s="17">
        <v>0.01</v>
      </c>
      <c r="BP43" s="35"/>
      <c r="BQ43" s="29"/>
      <c r="BR43" s="102" t="s">
        <v>16</v>
      </c>
      <c r="BS43" s="103"/>
      <c r="BT43" s="82" t="s">
        <v>54</v>
      </c>
      <c r="BU43" s="17">
        <v>0.01</v>
      </c>
      <c r="BV43" s="35"/>
      <c r="BW43" s="29"/>
      <c r="BX43" s="102" t="s">
        <v>16</v>
      </c>
      <c r="BY43" s="103"/>
      <c r="BZ43" s="82" t="s">
        <v>54</v>
      </c>
      <c r="CA43" s="17"/>
      <c r="CB43" s="35"/>
      <c r="CC43" s="29"/>
      <c r="CD43" s="1"/>
      <c r="CE43" s="1"/>
      <c r="CF43" s="1"/>
      <c r="CG43" s="1"/>
      <c r="CH43" s="1"/>
      <c r="CI43" s="1"/>
      <c r="CJ43" s="1"/>
      <c r="CK43" s="1"/>
      <c r="CL43" s="1"/>
      <c r="CM43" s="99" t="s">
        <v>74</v>
      </c>
      <c r="CN43" s="96" t="s">
        <v>77</v>
      </c>
      <c r="CO43" s="1"/>
    </row>
    <row r="44" spans="2:94" x14ac:dyDescent="0.65">
      <c r="B44" s="44">
        <v>43889</v>
      </c>
      <c r="C44" s="38">
        <f t="shared" si="14"/>
        <v>17</v>
      </c>
      <c r="D44" s="45">
        <v>208</v>
      </c>
      <c r="E44" s="101">
        <f t="shared" si="13"/>
        <v>9.4160253508374828E-2</v>
      </c>
      <c r="F44" s="38">
        <f t="shared" si="0"/>
        <v>151</v>
      </c>
      <c r="G44" s="45">
        <v>2209</v>
      </c>
      <c r="H44" s="46">
        <f t="shared" si="5"/>
        <v>1</v>
      </c>
      <c r="I44" s="45">
        <v>4</v>
      </c>
      <c r="J44" s="100">
        <f t="shared" si="1"/>
        <v>1.9230769230769232E-2</v>
      </c>
      <c r="L44" s="72">
        <f t="shared" si="2"/>
        <v>44039</v>
      </c>
      <c r="M44" s="43">
        <f>SUM(C189:C195)</f>
        <v>7307</v>
      </c>
      <c r="N44" s="54">
        <f t="shared" si="6"/>
        <v>0.54156118143459919</v>
      </c>
      <c r="O44" s="43">
        <f t="shared" si="8"/>
        <v>34242</v>
      </c>
      <c r="P44" s="54">
        <f t="shared" si="10"/>
        <v>4.0939545961042753E-2</v>
      </c>
      <c r="Q44" s="43">
        <f>SUM(H189:H195)</f>
        <v>15</v>
      </c>
      <c r="R44" s="54">
        <f t="shared" si="12"/>
        <v>0.36363636363636365</v>
      </c>
      <c r="S44" s="43">
        <f t="shared" si="9"/>
        <v>1047</v>
      </c>
      <c r="T44" s="59">
        <f t="shared" si="11"/>
        <v>3.0576485018398457E-2</v>
      </c>
      <c r="U44" s="43">
        <f>SUM(F189:F195)</f>
        <v>121121</v>
      </c>
      <c r="V44" s="38">
        <f t="shared" si="7"/>
        <v>836404</v>
      </c>
      <c r="W44" s="29"/>
      <c r="X44" s="27">
        <v>29</v>
      </c>
      <c r="Y44" s="72">
        <v>44039</v>
      </c>
      <c r="Z44" s="22">
        <f t="shared" si="3"/>
        <v>7.3070000000000004</v>
      </c>
      <c r="AA44" s="29"/>
      <c r="AB44" s="8"/>
      <c r="AH44" s="1"/>
      <c r="AI44" s="73"/>
      <c r="AJ44" s="1"/>
      <c r="AK44" s="1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29"/>
      <c r="BR44" s="35"/>
      <c r="BS44" s="35"/>
      <c r="BT44" s="35"/>
      <c r="BU44" s="35"/>
      <c r="BV44" s="35"/>
      <c r="BW44" s="29"/>
      <c r="BX44" s="35"/>
      <c r="BY44" s="35"/>
      <c r="BZ44" s="35"/>
      <c r="CA44" s="35"/>
      <c r="CB44" s="35"/>
      <c r="CC44" s="29"/>
      <c r="CD44" s="35"/>
      <c r="CE44" s="35"/>
      <c r="CF44" s="35"/>
      <c r="CG44" s="35"/>
      <c r="CH44" s="35"/>
      <c r="CI44" s="35"/>
      <c r="CJ44" s="35"/>
      <c r="CK44" s="33"/>
      <c r="CL44" s="33"/>
      <c r="CM44" s="97" t="s">
        <v>72</v>
      </c>
      <c r="CN44" s="96" t="s">
        <v>75</v>
      </c>
      <c r="CO44" s="33"/>
      <c r="CP44" s="33"/>
    </row>
    <row r="45" spans="2:94" x14ac:dyDescent="0.65">
      <c r="B45" s="44">
        <v>43890</v>
      </c>
      <c r="C45" s="38">
        <f t="shared" si="14"/>
        <v>9</v>
      </c>
      <c r="D45" s="45">
        <v>217</v>
      </c>
      <c r="E45" s="101">
        <f t="shared" si="13"/>
        <v>9.2774690038477978E-2</v>
      </c>
      <c r="F45" s="38">
        <f t="shared" si="0"/>
        <v>130</v>
      </c>
      <c r="G45" s="45">
        <v>2339</v>
      </c>
      <c r="H45" s="46">
        <f t="shared" si="5"/>
        <v>1</v>
      </c>
      <c r="I45" s="45">
        <v>5</v>
      </c>
      <c r="J45" s="100">
        <f t="shared" si="1"/>
        <v>2.3041474654377881E-2</v>
      </c>
      <c r="L45" s="72">
        <f t="shared" si="2"/>
        <v>44046</v>
      </c>
      <c r="M45" s="43">
        <f>SUM(C196:C202)</f>
        <v>10094</v>
      </c>
      <c r="N45" s="54">
        <f t="shared" si="6"/>
        <v>0.38141508142876696</v>
      </c>
      <c r="O45" s="43">
        <f t="shared" si="8"/>
        <v>44336</v>
      </c>
      <c r="P45" s="54">
        <f t="shared" si="10"/>
        <v>4.4279278244568711E-2</v>
      </c>
      <c r="Q45" s="43">
        <f>SUM(H196:H202)</f>
        <v>29</v>
      </c>
      <c r="R45" s="54">
        <f t="shared" si="12"/>
        <v>0.93333333333333335</v>
      </c>
      <c r="S45" s="43">
        <f t="shared" si="9"/>
        <v>1076</v>
      </c>
      <c r="T45" s="59">
        <f t="shared" si="11"/>
        <v>2.4269216889209671E-2</v>
      </c>
      <c r="U45" s="43">
        <f>SUM(F196:F202)</f>
        <v>164877</v>
      </c>
      <c r="V45" s="38">
        <f t="shared" si="7"/>
        <v>1001281</v>
      </c>
      <c r="W45" s="29"/>
      <c r="X45" s="27">
        <v>30</v>
      </c>
      <c r="Y45" s="72">
        <v>44046</v>
      </c>
      <c r="Z45" s="22">
        <f t="shared" si="3"/>
        <v>10.093999999999999</v>
      </c>
      <c r="AA45" s="29"/>
      <c r="AB45" s="9" t="s">
        <v>6</v>
      </c>
      <c r="AC45" s="81">
        <v>0.9</v>
      </c>
      <c r="AD45" s="7"/>
      <c r="AE45" s="4"/>
      <c r="AF45" s="94" t="s">
        <v>69</v>
      </c>
      <c r="AG45" s="3"/>
      <c r="AH45" s="9" t="s">
        <v>6</v>
      </c>
      <c r="AI45" s="80">
        <v>0.37</v>
      </c>
      <c r="AJ45" s="7"/>
      <c r="AK45" s="4"/>
      <c r="AL45" s="94" t="s">
        <v>69</v>
      </c>
      <c r="AM45" s="35"/>
      <c r="AN45" s="9" t="s">
        <v>6</v>
      </c>
      <c r="AO45" s="81">
        <v>0.5</v>
      </c>
      <c r="AP45" s="7"/>
      <c r="AQ45" s="4"/>
      <c r="AR45" s="94" t="s">
        <v>69</v>
      </c>
      <c r="AS45" s="5"/>
      <c r="AT45" s="9" t="s">
        <v>6</v>
      </c>
      <c r="AU45" s="81">
        <v>0.24</v>
      </c>
      <c r="AV45" s="7"/>
      <c r="AW45" s="4"/>
      <c r="AX45" s="94" t="s">
        <v>69</v>
      </c>
      <c r="AY45" s="35"/>
      <c r="AZ45" s="9" t="s">
        <v>6</v>
      </c>
      <c r="BA45" s="81">
        <v>0.18</v>
      </c>
      <c r="BB45" s="7"/>
      <c r="BC45" s="4"/>
      <c r="BD45" s="94" t="s">
        <v>69</v>
      </c>
      <c r="BE45" s="35"/>
      <c r="BF45" s="9" t="s">
        <v>6</v>
      </c>
      <c r="BG45" s="81">
        <v>0.2</v>
      </c>
      <c r="BH45" s="7"/>
      <c r="BI45" s="4"/>
      <c r="BJ45" s="94" t="s">
        <v>69</v>
      </c>
      <c r="BK45" s="3"/>
      <c r="BL45" s="9" t="s">
        <v>6</v>
      </c>
      <c r="BM45" s="81">
        <v>0.46</v>
      </c>
      <c r="BN45" s="7"/>
      <c r="BO45" s="4"/>
      <c r="BP45" s="94" t="s">
        <v>69</v>
      </c>
      <c r="BQ45" s="32"/>
      <c r="BR45" s="9" t="s">
        <v>6</v>
      </c>
      <c r="BS45" s="81">
        <v>0.1</v>
      </c>
      <c r="BT45" s="7"/>
      <c r="BU45" s="4"/>
      <c r="BV45" s="94" t="s">
        <v>69</v>
      </c>
      <c r="BW45" s="32"/>
      <c r="BX45" s="9" t="s">
        <v>6</v>
      </c>
      <c r="BY45" s="81">
        <v>0.1</v>
      </c>
      <c r="BZ45" s="7"/>
      <c r="CA45" s="4"/>
      <c r="CB45" s="94" t="s">
        <v>69</v>
      </c>
      <c r="CC45" s="32"/>
      <c r="CD45" s="94" t="s">
        <v>69</v>
      </c>
      <c r="CE45" s="35"/>
      <c r="CF45" s="35"/>
      <c r="CG45" s="35"/>
      <c r="CH45" s="35"/>
      <c r="CI45" s="35"/>
      <c r="CJ45" s="35"/>
      <c r="CK45" s="35"/>
      <c r="CL45" s="35"/>
      <c r="CN45" s="35"/>
    </row>
    <row r="46" spans="2:94" x14ac:dyDescent="0.65">
      <c r="B46" s="44">
        <v>43891</v>
      </c>
      <c r="C46" s="38">
        <f t="shared" si="14"/>
        <v>15</v>
      </c>
      <c r="D46" s="45">
        <v>232</v>
      </c>
      <c r="E46" s="101">
        <f t="shared" si="13"/>
        <v>9.2173222089789425E-2</v>
      </c>
      <c r="F46" s="38">
        <f t="shared" si="0"/>
        <v>178</v>
      </c>
      <c r="G46" s="45">
        <v>2517</v>
      </c>
      <c r="H46" s="46">
        <f t="shared" si="5"/>
        <v>0</v>
      </c>
      <c r="I46" s="45">
        <v>5</v>
      </c>
      <c r="J46" s="100">
        <f t="shared" si="1"/>
        <v>2.1551724137931036E-2</v>
      </c>
      <c r="L46" s="72">
        <f t="shared" si="2"/>
        <v>44053</v>
      </c>
      <c r="M46" s="43">
        <f>SUM(C203:C209)</f>
        <v>7931</v>
      </c>
      <c r="N46" s="54">
        <f t="shared" si="6"/>
        <v>-0.21428571428571427</v>
      </c>
      <c r="O46" s="43">
        <f t="shared" si="8"/>
        <v>52267</v>
      </c>
      <c r="P46" s="54">
        <f t="shared" si="10"/>
        <v>4.4395160845076879E-2</v>
      </c>
      <c r="Q46" s="43">
        <f>SUM(H203:H209)</f>
        <v>48</v>
      </c>
      <c r="R46" s="54">
        <f t="shared" si="12"/>
        <v>0.65517241379310343</v>
      </c>
      <c r="S46" s="43">
        <f t="shared" si="9"/>
        <v>1124</v>
      </c>
      <c r="T46" s="59">
        <f t="shared" si="11"/>
        <v>2.1504964891805537E-2</v>
      </c>
      <c r="U46" s="43">
        <f>SUM(F203:F209)</f>
        <v>176032</v>
      </c>
      <c r="V46" s="38">
        <f t="shared" si="7"/>
        <v>1177313</v>
      </c>
      <c r="W46" s="29"/>
      <c r="X46" s="27">
        <v>31</v>
      </c>
      <c r="Y46" s="72">
        <v>44053</v>
      </c>
      <c r="Z46" s="22">
        <f t="shared" si="3"/>
        <v>7.931</v>
      </c>
      <c r="AA46" s="29"/>
      <c r="AB46" s="18" t="s">
        <v>2</v>
      </c>
      <c r="AC46" s="82" t="s">
        <v>3</v>
      </c>
      <c r="AD46" s="23" t="s">
        <v>4</v>
      </c>
      <c r="AE46" s="82" t="s">
        <v>33</v>
      </c>
      <c r="AF46" s="17" t="s">
        <v>5</v>
      </c>
      <c r="AG46" s="31"/>
      <c r="AH46" s="18" t="s">
        <v>2</v>
      </c>
      <c r="AI46" s="75" t="s">
        <v>3</v>
      </c>
      <c r="AJ46" s="23" t="s">
        <v>4</v>
      </c>
      <c r="AK46" s="82" t="s">
        <v>34</v>
      </c>
      <c r="AL46" s="17" t="s">
        <v>5</v>
      </c>
      <c r="AM46" s="35"/>
      <c r="AN46" s="18" t="s">
        <v>2</v>
      </c>
      <c r="AO46" s="82" t="s">
        <v>3</v>
      </c>
      <c r="AP46" s="23" t="s">
        <v>4</v>
      </c>
      <c r="AQ46" s="82" t="s">
        <v>35</v>
      </c>
      <c r="AR46" s="17" t="s">
        <v>5</v>
      </c>
      <c r="AS46" s="5"/>
      <c r="AT46" s="18" t="s">
        <v>2</v>
      </c>
      <c r="AU46" s="82" t="s">
        <v>3</v>
      </c>
      <c r="AV46" s="23" t="s">
        <v>4</v>
      </c>
      <c r="AW46" s="82" t="s">
        <v>36</v>
      </c>
      <c r="AX46" s="17" t="s">
        <v>5</v>
      </c>
      <c r="AY46" s="29"/>
      <c r="AZ46" s="18" t="s">
        <v>2</v>
      </c>
      <c r="BA46" s="82" t="s">
        <v>3</v>
      </c>
      <c r="BB46" s="23" t="s">
        <v>4</v>
      </c>
      <c r="BC46" s="82" t="s">
        <v>51</v>
      </c>
      <c r="BD46" s="17" t="s">
        <v>5</v>
      </c>
      <c r="BE46" s="35"/>
      <c r="BF46" s="18" t="s">
        <v>2</v>
      </c>
      <c r="BG46" s="82" t="s">
        <v>3</v>
      </c>
      <c r="BH46" s="23" t="s">
        <v>4</v>
      </c>
      <c r="BI46" s="82" t="s">
        <v>55</v>
      </c>
      <c r="BJ46" s="17" t="s">
        <v>5</v>
      </c>
      <c r="BK46" s="69"/>
      <c r="BL46" s="18" t="s">
        <v>2</v>
      </c>
      <c r="BM46" s="82" t="s">
        <v>3</v>
      </c>
      <c r="BN46" s="23" t="s">
        <v>4</v>
      </c>
      <c r="BO46" s="82" t="s">
        <v>56</v>
      </c>
      <c r="BP46" s="17" t="s">
        <v>5</v>
      </c>
      <c r="BQ46" s="69"/>
      <c r="BR46" s="18" t="s">
        <v>2</v>
      </c>
      <c r="BS46" s="82" t="s">
        <v>3</v>
      </c>
      <c r="BT46" s="23" t="s">
        <v>4</v>
      </c>
      <c r="BU46" s="82" t="s">
        <v>52</v>
      </c>
      <c r="BV46" s="17" t="s">
        <v>5</v>
      </c>
      <c r="BW46" s="88"/>
      <c r="BX46" s="18" t="s">
        <v>2</v>
      </c>
      <c r="BY46" s="82" t="s">
        <v>3</v>
      </c>
      <c r="BZ46" s="23" t="s">
        <v>4</v>
      </c>
      <c r="CA46" s="82" t="s">
        <v>52</v>
      </c>
      <c r="CB46" s="17" t="s">
        <v>5</v>
      </c>
      <c r="CC46" s="31"/>
      <c r="CD46" s="18" t="s">
        <v>2</v>
      </c>
      <c r="CE46" s="82" t="s">
        <v>33</v>
      </c>
      <c r="CF46" s="82" t="s">
        <v>34</v>
      </c>
      <c r="CG46" s="82" t="s">
        <v>46</v>
      </c>
      <c r="CH46" s="82" t="s">
        <v>57</v>
      </c>
      <c r="CI46" s="82" t="s">
        <v>58</v>
      </c>
      <c r="CJ46" s="82" t="s">
        <v>47</v>
      </c>
      <c r="CK46" s="82" t="s">
        <v>59</v>
      </c>
      <c r="CL46" s="82" t="s">
        <v>60</v>
      </c>
      <c r="CM46" s="57" t="s">
        <v>37</v>
      </c>
      <c r="CN46" s="56" t="s">
        <v>78</v>
      </c>
    </row>
    <row r="47" spans="2:94" x14ac:dyDescent="0.65">
      <c r="B47" s="44">
        <v>43892</v>
      </c>
      <c r="C47" s="38">
        <f t="shared" si="14"/>
        <v>9</v>
      </c>
      <c r="D47" s="45">
        <v>241</v>
      </c>
      <c r="E47" s="101">
        <f t="shared" si="13"/>
        <v>9.2231151932644473E-2</v>
      </c>
      <c r="F47" s="38">
        <f t="shared" si="0"/>
        <v>96</v>
      </c>
      <c r="G47" s="45">
        <v>2613</v>
      </c>
      <c r="H47" s="46">
        <f t="shared" si="5"/>
        <v>0</v>
      </c>
      <c r="I47" s="45">
        <v>5</v>
      </c>
      <c r="J47" s="100">
        <f t="shared" si="1"/>
        <v>2.0746887966804978E-2</v>
      </c>
      <c r="L47" s="72">
        <f t="shared" si="2"/>
        <v>44060</v>
      </c>
      <c r="M47" s="43">
        <f>SUM(C210:C216)</f>
        <v>7033</v>
      </c>
      <c r="N47" s="54">
        <f t="shared" si="6"/>
        <v>-0.11322657924599672</v>
      </c>
      <c r="O47" s="43">
        <f t="shared" si="8"/>
        <v>59300</v>
      </c>
      <c r="P47" s="54">
        <f t="shared" si="10"/>
        <v>4.4887550252483005E-2</v>
      </c>
      <c r="Q47" s="43">
        <f>SUM(H210:H216)</f>
        <v>88</v>
      </c>
      <c r="R47" s="54">
        <f t="shared" si="12"/>
        <v>0.83333333333333337</v>
      </c>
      <c r="S47" s="43">
        <f t="shared" si="9"/>
        <v>1212</v>
      </c>
      <c r="T47" s="59">
        <f t="shared" si="11"/>
        <v>2.0438448566610454E-2</v>
      </c>
      <c r="U47" s="43">
        <f>SUM(F210:F216)</f>
        <v>143766</v>
      </c>
      <c r="V47" s="38">
        <f t="shared" si="7"/>
        <v>1321079</v>
      </c>
      <c r="W47" s="29"/>
      <c r="X47" s="27">
        <v>32</v>
      </c>
      <c r="Y47" s="72">
        <v>44060</v>
      </c>
      <c r="Z47" s="22">
        <f t="shared" si="3"/>
        <v>7.0330000000000004</v>
      </c>
      <c r="AA47" s="29"/>
      <c r="AB47" s="49">
        <v>0</v>
      </c>
      <c r="AC47" s="24">
        <v>50</v>
      </c>
      <c r="AD47" s="25"/>
      <c r="AE47" s="24">
        <v>1E-3</v>
      </c>
      <c r="AF47" s="26"/>
      <c r="AG47" s="32"/>
      <c r="AH47" s="49">
        <v>0</v>
      </c>
      <c r="AI47" s="76"/>
      <c r="AJ47" s="22"/>
      <c r="AK47" s="60"/>
      <c r="AL47" s="45"/>
      <c r="AM47" s="35"/>
      <c r="AN47" s="49">
        <v>0</v>
      </c>
      <c r="AO47" s="22"/>
      <c r="AP47" s="22"/>
      <c r="AQ47" s="60"/>
      <c r="AR47" s="45"/>
      <c r="AS47" s="5"/>
      <c r="AT47" s="49">
        <v>0</v>
      </c>
      <c r="AU47" s="22"/>
      <c r="AV47" s="22"/>
      <c r="AW47" s="60">
        <v>0</v>
      </c>
      <c r="AX47" s="45"/>
      <c r="AY47" s="29"/>
      <c r="AZ47" s="18">
        <v>0</v>
      </c>
      <c r="BA47" s="22"/>
      <c r="BB47" s="22"/>
      <c r="BC47" s="60"/>
      <c r="BD47" s="45"/>
      <c r="BE47" s="35"/>
      <c r="BF47" s="18">
        <v>0</v>
      </c>
      <c r="BG47" s="22"/>
      <c r="BH47" s="22"/>
      <c r="BI47" s="60"/>
      <c r="BJ47" s="45"/>
      <c r="BK47" s="70"/>
      <c r="BL47" s="18">
        <v>0</v>
      </c>
      <c r="BM47" s="22"/>
      <c r="BN47" s="22"/>
      <c r="BO47" s="60"/>
      <c r="BP47" s="45"/>
      <c r="BQ47" s="70"/>
      <c r="BR47" s="18">
        <v>0</v>
      </c>
      <c r="BS47" s="22"/>
      <c r="BT47" s="22"/>
      <c r="BU47" s="60"/>
      <c r="BV47" s="45"/>
      <c r="BW47" s="89"/>
      <c r="BX47" s="18">
        <v>0</v>
      </c>
      <c r="BY47" s="22"/>
      <c r="BZ47" s="22"/>
      <c r="CA47" s="60"/>
      <c r="CB47" s="45"/>
      <c r="CC47" s="29"/>
      <c r="CD47" s="20">
        <v>0</v>
      </c>
      <c r="CE47" s="61">
        <f t="shared" ref="CE47:CE110" si="15">AE50</f>
        <v>1.9204502484307905E-3</v>
      </c>
      <c r="CF47" s="61">
        <f t="shared" ref="CF47:CF110" si="16">AK50</f>
        <v>0</v>
      </c>
      <c r="CG47" s="61">
        <f t="shared" ref="CG47:CG110" si="17">AQ50</f>
        <v>0</v>
      </c>
      <c r="CH47" s="60">
        <f t="shared" ref="CH47:CH110" si="18">AW50</f>
        <v>0</v>
      </c>
      <c r="CI47" s="60">
        <f t="shared" ref="CI47:CI110" si="19">BC50</f>
        <v>0</v>
      </c>
      <c r="CJ47" s="60">
        <f t="shared" ref="CJ47:CJ110" si="20">BI50</f>
        <v>0</v>
      </c>
      <c r="CK47" s="60">
        <f t="shared" ref="CK47:CK110" si="21">BO50</f>
        <v>0</v>
      </c>
      <c r="CL47" s="60">
        <f t="shared" ref="CL47:CL110" si="22">BU50</f>
        <v>0</v>
      </c>
      <c r="CM47" s="61">
        <f t="shared" ref="CM47:CM110" si="23">SUM(CE47:CL47)</f>
        <v>1.9204502484307905E-3</v>
      </c>
      <c r="CN47" s="35"/>
    </row>
    <row r="48" spans="2:94" x14ac:dyDescent="0.65">
      <c r="B48" s="44">
        <v>43893</v>
      </c>
      <c r="C48" s="38">
        <f t="shared" si="14"/>
        <v>16</v>
      </c>
      <c r="D48" s="45">
        <v>257</v>
      </c>
      <c r="E48" s="101">
        <f t="shared" si="13"/>
        <v>9.5752608047690022E-2</v>
      </c>
      <c r="F48" s="38">
        <f t="shared" si="0"/>
        <v>71</v>
      </c>
      <c r="G48" s="45">
        <v>2684</v>
      </c>
      <c r="H48" s="46">
        <f t="shared" si="5"/>
        <v>1</v>
      </c>
      <c r="I48" s="45">
        <v>6</v>
      </c>
      <c r="J48" s="100">
        <f t="shared" si="1"/>
        <v>2.3346303501945526E-2</v>
      </c>
      <c r="L48" s="72">
        <f t="shared" ref="L48:L79" si="24">Y48</f>
        <v>44067</v>
      </c>
      <c r="M48" s="43">
        <f>SUM(C217:C223)</f>
        <v>5517</v>
      </c>
      <c r="N48" s="54">
        <f t="shared" si="6"/>
        <v>-0.21555523958481446</v>
      </c>
      <c r="O48" s="43">
        <f t="shared" si="8"/>
        <v>64817</v>
      </c>
      <c r="P48" s="54">
        <f t="shared" si="10"/>
        <v>4.4529097766572087E-2</v>
      </c>
      <c r="Q48" s="43">
        <f>SUM(H217:H223)</f>
        <v>88</v>
      </c>
      <c r="R48" s="54">
        <f t="shared" si="12"/>
        <v>0</v>
      </c>
      <c r="S48" s="43">
        <f t="shared" si="9"/>
        <v>1300</v>
      </c>
      <c r="T48" s="59">
        <f t="shared" si="11"/>
        <v>2.0056466667695203E-2</v>
      </c>
      <c r="U48" s="43">
        <f>SUM(F217:F223)</f>
        <v>134531</v>
      </c>
      <c r="V48" s="38">
        <f t="shared" si="7"/>
        <v>1455610</v>
      </c>
      <c r="W48" s="29"/>
      <c r="X48" s="27">
        <v>33</v>
      </c>
      <c r="Y48" s="72">
        <v>44067</v>
      </c>
      <c r="Z48" s="22">
        <f t="shared" ref="Z48:Z79" si="25">M48/1000</f>
        <v>5.5170000000000003</v>
      </c>
      <c r="AA48" s="29"/>
      <c r="AB48" s="49">
        <f t="shared" ref="AB48:AB111" si="26">AB47+$AC$45</f>
        <v>0.9</v>
      </c>
      <c r="AC48" s="24">
        <f t="shared" ref="AC48:AC111" si="27">AC47+AD48*$AC$45</f>
        <v>49.999324999999999</v>
      </c>
      <c r="AD48" s="25">
        <f t="shared" ref="AD48:AD111" si="28">-$AE$39*AC47*AE47</f>
        <v>-7.5000000000000002E-4</v>
      </c>
      <c r="AE48" s="24">
        <f t="shared" ref="AE48:AE111" si="29">AE47+AF48*$AC$45</f>
        <v>1.243E-3</v>
      </c>
      <c r="AF48" s="26">
        <f t="shared" ref="AF48:AF111" si="30">$AE$39*AC47*AE47-$AE$40*AE47</f>
        <v>2.7E-4</v>
      </c>
      <c r="AG48" s="32"/>
      <c r="AH48" s="49">
        <f t="shared" ref="AH48:AH111" si="31">AH47+$AI$45</f>
        <v>0.37</v>
      </c>
      <c r="AI48" s="76"/>
      <c r="AJ48" s="22"/>
      <c r="AK48" s="60"/>
      <c r="AL48" s="45"/>
      <c r="AM48" s="35"/>
      <c r="AN48" s="49">
        <f t="shared" ref="AN48:AN111" si="32">AN47+$AO$45</f>
        <v>0.5</v>
      </c>
      <c r="AO48" s="22"/>
      <c r="AP48" s="22"/>
      <c r="AQ48" s="60"/>
      <c r="AR48" s="45"/>
      <c r="AS48" s="5"/>
      <c r="AT48" s="49">
        <f t="shared" ref="AT48:AT111" si="33">AT47+$AU$45</f>
        <v>0.24</v>
      </c>
      <c r="AU48" s="22"/>
      <c r="AV48" s="22"/>
      <c r="AW48" s="60">
        <v>0</v>
      </c>
      <c r="AX48" s="45"/>
      <c r="AY48" s="29"/>
      <c r="AZ48" s="18">
        <f t="shared" ref="AZ48:AZ111" si="34">AZ47+$AU$45</f>
        <v>0.24</v>
      </c>
      <c r="BA48" s="22"/>
      <c r="BB48" s="22"/>
      <c r="BC48" s="60"/>
      <c r="BD48" s="45"/>
      <c r="BE48" s="35"/>
      <c r="BF48" s="18">
        <f t="shared" ref="BF48:BF111" si="35">BF47+$BG$45</f>
        <v>0.2</v>
      </c>
      <c r="BG48" s="22"/>
      <c r="BH48" s="22"/>
      <c r="BI48" s="60"/>
      <c r="BJ48" s="45"/>
      <c r="BK48" s="70"/>
      <c r="BL48" s="18">
        <f t="shared" ref="BL48:BL111" si="36">BL47+$BM$45</f>
        <v>0.46</v>
      </c>
      <c r="BM48" s="22"/>
      <c r="BN48" s="22"/>
      <c r="BO48" s="60"/>
      <c r="BP48" s="45"/>
      <c r="BQ48" s="70"/>
      <c r="BR48" s="18">
        <f t="shared" ref="BR48:BR111" si="37">BR47+$BM$45</f>
        <v>0.46</v>
      </c>
      <c r="BS48" s="22"/>
      <c r="BT48" s="22"/>
      <c r="BU48" s="60"/>
      <c r="BV48" s="45"/>
      <c r="BW48" s="89"/>
      <c r="BX48" s="18">
        <f t="shared" ref="BX48:BX111" si="38">BX47+$BM$45</f>
        <v>0.46</v>
      </c>
      <c r="BY48" s="22"/>
      <c r="BZ48" s="22"/>
      <c r="CA48" s="60"/>
      <c r="CB48" s="45"/>
      <c r="CC48" s="29"/>
      <c r="CD48" s="20">
        <f t="shared" ref="CD48:CD111" si="39">CD47+$AC$45</f>
        <v>0.9</v>
      </c>
      <c r="CE48" s="61">
        <f t="shared" si="15"/>
        <v>2.3870533688628336E-3</v>
      </c>
      <c r="CF48" s="61">
        <f t="shared" si="16"/>
        <v>0</v>
      </c>
      <c r="CG48" s="61">
        <f t="shared" si="17"/>
        <v>0</v>
      </c>
      <c r="CH48" s="60">
        <f t="shared" si="18"/>
        <v>0</v>
      </c>
      <c r="CI48" s="60">
        <f t="shared" si="19"/>
        <v>0</v>
      </c>
      <c r="CJ48" s="60">
        <f t="shared" si="20"/>
        <v>0</v>
      </c>
      <c r="CK48" s="60">
        <f t="shared" si="21"/>
        <v>0</v>
      </c>
      <c r="CL48" s="60">
        <f t="shared" si="22"/>
        <v>0</v>
      </c>
      <c r="CM48" s="61">
        <f t="shared" si="23"/>
        <v>2.3870533688628336E-3</v>
      </c>
      <c r="CN48" s="72">
        <f>L17</f>
        <v>43850</v>
      </c>
    </row>
    <row r="49" spans="2:92" x14ac:dyDescent="0.65">
      <c r="B49" s="44">
        <v>43894</v>
      </c>
      <c r="C49" s="38">
        <f t="shared" si="14"/>
        <v>30</v>
      </c>
      <c r="D49" s="45">
        <v>287</v>
      </c>
      <c r="E49" s="101">
        <f t="shared" si="13"/>
        <v>4.40251572327044E-2</v>
      </c>
      <c r="F49" s="38">
        <f t="shared" si="0"/>
        <v>3835</v>
      </c>
      <c r="G49" s="45">
        <v>6519</v>
      </c>
      <c r="H49" s="46">
        <f t="shared" si="5"/>
        <v>0</v>
      </c>
      <c r="I49" s="45">
        <v>6</v>
      </c>
      <c r="J49" s="100">
        <f t="shared" si="1"/>
        <v>2.0905923344947737E-2</v>
      </c>
      <c r="L49" s="72">
        <f t="shared" si="24"/>
        <v>44074</v>
      </c>
      <c r="M49" s="43">
        <f>SUM(C224:C230)</f>
        <v>4155</v>
      </c>
      <c r="N49" s="54">
        <f t="shared" si="6"/>
        <v>-0.24687330070690594</v>
      </c>
      <c r="O49" s="43">
        <f t="shared" si="8"/>
        <v>68972</v>
      </c>
      <c r="P49" s="54">
        <f t="shared" si="10"/>
        <v>4.3354348823614455E-2</v>
      </c>
      <c r="Q49" s="43">
        <f>SUM(H224:H230)</f>
        <v>93</v>
      </c>
      <c r="R49" s="54">
        <f t="shared" si="12"/>
        <v>5.6818181818181816E-2</v>
      </c>
      <c r="S49" s="43">
        <f t="shared" si="9"/>
        <v>1393</v>
      </c>
      <c r="T49" s="59">
        <f t="shared" si="11"/>
        <v>2.019660151945717E-2</v>
      </c>
      <c r="U49" s="43">
        <f>SUM(F224:F230)</f>
        <v>135280</v>
      </c>
      <c r="V49" s="38">
        <f t="shared" si="7"/>
        <v>1590890</v>
      </c>
      <c r="W49" s="29"/>
      <c r="X49" s="27">
        <v>34</v>
      </c>
      <c r="Y49" s="72">
        <v>44074</v>
      </c>
      <c r="Z49" s="22">
        <f t="shared" si="25"/>
        <v>4.1550000000000002</v>
      </c>
      <c r="AA49" s="29"/>
      <c r="AB49" s="49">
        <f t="shared" si="26"/>
        <v>1.8</v>
      </c>
      <c r="AC49" s="24">
        <f t="shared" si="27"/>
        <v>49.998485986326834</v>
      </c>
      <c r="AD49" s="25">
        <f t="shared" si="28"/>
        <v>-9.3223741462499985E-4</v>
      </c>
      <c r="AE49" s="24">
        <f t="shared" si="29"/>
        <v>1.5450376731624999E-3</v>
      </c>
      <c r="AF49" s="26">
        <f t="shared" si="30"/>
        <v>3.3559741462499989E-4</v>
      </c>
      <c r="AG49" s="32"/>
      <c r="AH49" s="49">
        <f t="shared" si="31"/>
        <v>0.74</v>
      </c>
      <c r="AI49" s="76"/>
      <c r="AJ49" s="22"/>
      <c r="AK49" s="60"/>
      <c r="AL49" s="45"/>
      <c r="AM49" s="35"/>
      <c r="AN49" s="49">
        <f t="shared" si="32"/>
        <v>1</v>
      </c>
      <c r="AO49" s="22"/>
      <c r="AP49" s="22"/>
      <c r="AQ49" s="60"/>
      <c r="AR49" s="45"/>
      <c r="AS49" s="5"/>
      <c r="AT49" s="49">
        <f t="shared" si="33"/>
        <v>0.48</v>
      </c>
      <c r="AU49" s="22"/>
      <c r="AV49" s="22"/>
      <c r="AW49" s="60">
        <v>0</v>
      </c>
      <c r="AX49" s="45"/>
      <c r="AY49" s="29"/>
      <c r="AZ49" s="18">
        <f t="shared" si="34"/>
        <v>0.48</v>
      </c>
      <c r="BA49" s="22"/>
      <c r="BB49" s="22"/>
      <c r="BC49" s="60"/>
      <c r="BD49" s="45"/>
      <c r="BE49" s="35"/>
      <c r="BF49" s="18">
        <f t="shared" si="35"/>
        <v>0.4</v>
      </c>
      <c r="BG49" s="22"/>
      <c r="BH49" s="22"/>
      <c r="BI49" s="60"/>
      <c r="BJ49" s="45"/>
      <c r="BK49" s="70"/>
      <c r="BL49" s="18">
        <f t="shared" si="36"/>
        <v>0.92</v>
      </c>
      <c r="BM49" s="22"/>
      <c r="BN49" s="22"/>
      <c r="BO49" s="60"/>
      <c r="BP49" s="45"/>
      <c r="BQ49" s="70"/>
      <c r="BR49" s="18">
        <f t="shared" si="37"/>
        <v>0.92</v>
      </c>
      <c r="BS49" s="22"/>
      <c r="BT49" s="22"/>
      <c r="BU49" s="60"/>
      <c r="BV49" s="45"/>
      <c r="BW49" s="89"/>
      <c r="BX49" s="18">
        <f t="shared" si="38"/>
        <v>0.92</v>
      </c>
      <c r="BY49" s="22"/>
      <c r="BZ49" s="22"/>
      <c r="CA49" s="60"/>
      <c r="CB49" s="45"/>
      <c r="CC49" s="29"/>
      <c r="CD49" s="20">
        <f t="shared" si="39"/>
        <v>1.8</v>
      </c>
      <c r="CE49" s="61">
        <f t="shared" si="15"/>
        <v>2.9669831698501022E-3</v>
      </c>
      <c r="CF49" s="61">
        <f t="shared" si="16"/>
        <v>0</v>
      </c>
      <c r="CG49" s="61">
        <f t="shared" si="17"/>
        <v>0</v>
      </c>
      <c r="CH49" s="60">
        <f t="shared" si="18"/>
        <v>0</v>
      </c>
      <c r="CI49" s="60">
        <f t="shared" si="19"/>
        <v>0</v>
      </c>
      <c r="CJ49" s="60">
        <f t="shared" si="20"/>
        <v>0</v>
      </c>
      <c r="CK49" s="60">
        <f t="shared" si="21"/>
        <v>0</v>
      </c>
      <c r="CL49" s="60">
        <f t="shared" si="22"/>
        <v>0</v>
      </c>
      <c r="CM49" s="61">
        <f t="shared" si="23"/>
        <v>2.9669831698501022E-3</v>
      </c>
      <c r="CN49" s="35"/>
    </row>
    <row r="50" spans="2:92" x14ac:dyDescent="0.65">
      <c r="B50" s="44">
        <v>43895</v>
      </c>
      <c r="C50" s="38">
        <f t="shared" ref="C50:C65" si="40">D50-D49</f>
        <v>26</v>
      </c>
      <c r="D50" s="45">
        <v>313</v>
      </c>
      <c r="E50" s="101">
        <f t="shared" ref="E50:E65" si="41">IF(D50="","",D50/G50)</f>
        <v>4.6185627858934632E-2</v>
      </c>
      <c r="F50" s="38">
        <f t="shared" ref="F50:F65" si="42">IF(G50="","",G50-G49)</f>
        <v>258</v>
      </c>
      <c r="G50" s="45">
        <v>6777</v>
      </c>
      <c r="H50" s="46">
        <f t="shared" ref="H50:H60" si="43">IF(I49="","",I50-I49)</f>
        <v>0</v>
      </c>
      <c r="I50" s="45">
        <v>6</v>
      </c>
      <c r="J50" s="100">
        <f t="shared" ref="J50:J65" si="44">IF(D50="","",I50/D50)</f>
        <v>1.9169329073482427E-2</v>
      </c>
      <c r="L50" s="72">
        <f t="shared" si="24"/>
        <v>44081</v>
      </c>
      <c r="M50" s="43">
        <f>SUM(C231:C237)</f>
        <v>3799</v>
      </c>
      <c r="N50" s="54">
        <f t="shared" si="6"/>
        <v>-8.5679903730445248E-2</v>
      </c>
      <c r="O50" s="43">
        <f t="shared" ref="O50:O65" si="45">O49+M50</f>
        <v>72771</v>
      </c>
      <c r="P50" s="54">
        <f t="shared" si="10"/>
        <v>4.2408331196531389E-2</v>
      </c>
      <c r="Q50" s="43">
        <f>SUM(H231:H237)</f>
        <v>82</v>
      </c>
      <c r="R50" s="54">
        <f t="shared" si="12"/>
        <v>-0.11827956989247312</v>
      </c>
      <c r="S50" s="43">
        <f t="shared" ref="S50:S65" si="46">S49+Q50</f>
        <v>1475</v>
      </c>
      <c r="T50" s="59">
        <f t="shared" si="11"/>
        <v>2.0269063225735528E-2</v>
      </c>
      <c r="U50" s="43">
        <f>SUM(F231:F237)</f>
        <v>125070</v>
      </c>
      <c r="V50" s="38">
        <f t="shared" si="7"/>
        <v>1715960</v>
      </c>
      <c r="W50" s="29"/>
      <c r="X50" s="27">
        <v>35</v>
      </c>
      <c r="Y50" s="72">
        <v>44081</v>
      </c>
      <c r="Z50" s="22">
        <f t="shared" si="25"/>
        <v>3.7989999999999999</v>
      </c>
      <c r="AA50" s="29"/>
      <c r="AB50" s="49">
        <f t="shared" si="26"/>
        <v>2.7</v>
      </c>
      <c r="AC50" s="24">
        <f t="shared" si="27"/>
        <v>49.997443117476763</v>
      </c>
      <c r="AD50" s="25">
        <f t="shared" si="28"/>
        <v>-1.158743166749434E-3</v>
      </c>
      <c r="AE50" s="24">
        <f t="shared" si="29"/>
        <v>1.9204502484307905E-3</v>
      </c>
      <c r="AF50" s="26">
        <f t="shared" si="30"/>
        <v>4.171250836314341E-4</v>
      </c>
      <c r="AG50" s="32"/>
      <c r="AH50" s="49">
        <f t="shared" si="31"/>
        <v>1.1099999999999999</v>
      </c>
      <c r="AI50" s="76"/>
      <c r="AJ50" s="22"/>
      <c r="AK50" s="60"/>
      <c r="AL50" s="45"/>
      <c r="AM50" s="35"/>
      <c r="AN50" s="49">
        <f t="shared" si="32"/>
        <v>1.5</v>
      </c>
      <c r="AO50" s="22"/>
      <c r="AP50" s="22"/>
      <c r="AQ50" s="60"/>
      <c r="AR50" s="45"/>
      <c r="AS50" s="5"/>
      <c r="AT50" s="49">
        <f t="shared" si="33"/>
        <v>0.72</v>
      </c>
      <c r="AU50" s="22"/>
      <c r="AV50" s="22"/>
      <c r="AW50" s="60">
        <v>0</v>
      </c>
      <c r="AX50" s="45"/>
      <c r="AY50" s="29"/>
      <c r="AZ50" s="18">
        <f t="shared" si="34"/>
        <v>0.72</v>
      </c>
      <c r="BA50" s="22"/>
      <c r="BB50" s="22"/>
      <c r="BC50" s="60"/>
      <c r="BD50" s="45"/>
      <c r="BE50" s="35"/>
      <c r="BF50" s="18">
        <f t="shared" si="35"/>
        <v>0.60000000000000009</v>
      </c>
      <c r="BG50" s="22"/>
      <c r="BH50" s="22"/>
      <c r="BI50" s="60"/>
      <c r="BJ50" s="45"/>
      <c r="BK50" s="70"/>
      <c r="BL50" s="18">
        <f t="shared" si="36"/>
        <v>1.3800000000000001</v>
      </c>
      <c r="BM50" s="22"/>
      <c r="BN50" s="22"/>
      <c r="BO50" s="60"/>
      <c r="BP50" s="45"/>
      <c r="BQ50" s="70"/>
      <c r="BR50" s="18">
        <f t="shared" si="37"/>
        <v>1.3800000000000001</v>
      </c>
      <c r="BS50" s="22"/>
      <c r="BT50" s="22"/>
      <c r="BU50" s="60"/>
      <c r="BV50" s="45"/>
      <c r="BW50" s="89"/>
      <c r="BX50" s="18">
        <f t="shared" si="38"/>
        <v>1.3800000000000001</v>
      </c>
      <c r="BY50" s="22"/>
      <c r="BZ50" s="22"/>
      <c r="CA50" s="60"/>
      <c r="CB50" s="45"/>
      <c r="CC50" s="29"/>
      <c r="CD50" s="20">
        <f t="shared" si="39"/>
        <v>2.7</v>
      </c>
      <c r="CE50" s="61">
        <f t="shared" si="15"/>
        <v>3.6877412132828944E-3</v>
      </c>
      <c r="CF50" s="61">
        <f t="shared" si="16"/>
        <v>0</v>
      </c>
      <c r="CG50" s="61">
        <f t="shared" si="17"/>
        <v>0</v>
      </c>
      <c r="CH50" s="60">
        <f t="shared" si="18"/>
        <v>0</v>
      </c>
      <c r="CI50" s="60">
        <f t="shared" si="19"/>
        <v>0</v>
      </c>
      <c r="CJ50" s="60">
        <f t="shared" si="20"/>
        <v>0</v>
      </c>
      <c r="CK50" s="60">
        <f t="shared" si="21"/>
        <v>0</v>
      </c>
      <c r="CL50" s="60">
        <f t="shared" si="22"/>
        <v>0</v>
      </c>
      <c r="CM50" s="61">
        <f t="shared" si="23"/>
        <v>3.6877412132828944E-3</v>
      </c>
      <c r="CN50" s="35"/>
    </row>
    <row r="51" spans="2:92" x14ac:dyDescent="0.65">
      <c r="B51" s="44">
        <v>43896</v>
      </c>
      <c r="C51" s="38">
        <f t="shared" si="40"/>
        <v>53</v>
      </c>
      <c r="D51" s="45">
        <v>366</v>
      </c>
      <c r="E51" s="101">
        <f t="shared" si="41"/>
        <v>4.8956661316211875E-2</v>
      </c>
      <c r="F51" s="38">
        <f t="shared" si="42"/>
        <v>699</v>
      </c>
      <c r="G51" s="45">
        <v>7476</v>
      </c>
      <c r="H51" s="46">
        <f t="shared" si="43"/>
        <v>0</v>
      </c>
      <c r="I51" s="45">
        <v>6</v>
      </c>
      <c r="J51" s="100">
        <f t="shared" si="44"/>
        <v>1.6393442622950821E-2</v>
      </c>
      <c r="L51" s="72">
        <f t="shared" si="24"/>
        <v>44088</v>
      </c>
      <c r="M51" s="43">
        <f>SUM(C238:C244)</f>
        <v>3439</v>
      </c>
      <c r="N51" s="54">
        <f t="shared" si="6"/>
        <v>-9.4761779415635697E-2</v>
      </c>
      <c r="O51" s="43">
        <f t="shared" si="45"/>
        <v>76210</v>
      </c>
      <c r="P51" s="54">
        <f t="shared" si="10"/>
        <v>4.1362144817981596E-2</v>
      </c>
      <c r="Q51" s="43">
        <f>SUM(H238:H244)</f>
        <v>61</v>
      </c>
      <c r="R51" s="54">
        <f t="shared" si="12"/>
        <v>-0.25609756097560976</v>
      </c>
      <c r="S51" s="43">
        <f t="shared" si="46"/>
        <v>1536</v>
      </c>
      <c r="T51" s="59">
        <f t="shared" si="11"/>
        <v>2.0154835323448365E-2</v>
      </c>
      <c r="U51" s="43">
        <f>SUM(F238:F244)</f>
        <v>126546</v>
      </c>
      <c r="V51" s="38">
        <f t="shared" si="7"/>
        <v>1842506</v>
      </c>
      <c r="W51" s="29"/>
      <c r="X51" s="27">
        <v>36</v>
      </c>
      <c r="Y51" s="72">
        <v>44088</v>
      </c>
      <c r="Z51" s="22">
        <f t="shared" si="25"/>
        <v>3.4390000000000001</v>
      </c>
      <c r="AA51" s="29"/>
      <c r="AB51" s="49">
        <f t="shared" si="26"/>
        <v>3.6</v>
      </c>
      <c r="AC51" s="24">
        <f t="shared" si="27"/>
        <v>49.996146879849007</v>
      </c>
      <c r="AD51" s="25">
        <f t="shared" si="28"/>
        <v>-1.4402640308379382E-3</v>
      </c>
      <c r="AE51" s="24">
        <f t="shared" si="29"/>
        <v>2.3870533688628336E-3</v>
      </c>
      <c r="AF51" s="26">
        <f t="shared" si="30"/>
        <v>5.184479115911589E-4</v>
      </c>
      <c r="AG51" s="32"/>
      <c r="AH51" s="49">
        <f t="shared" si="31"/>
        <v>1.48</v>
      </c>
      <c r="AI51" s="76"/>
      <c r="AJ51" s="22"/>
      <c r="AK51" s="60"/>
      <c r="AL51" s="45"/>
      <c r="AM51" s="35"/>
      <c r="AN51" s="49">
        <f t="shared" si="32"/>
        <v>2</v>
      </c>
      <c r="AO51" s="22"/>
      <c r="AP51" s="22"/>
      <c r="AQ51" s="60"/>
      <c r="AR51" s="45"/>
      <c r="AS51" s="5"/>
      <c r="AT51" s="49">
        <f t="shared" si="33"/>
        <v>0.96</v>
      </c>
      <c r="AU51" s="22"/>
      <c r="AV51" s="22"/>
      <c r="AW51" s="60">
        <v>0</v>
      </c>
      <c r="AX51" s="45"/>
      <c r="AY51" s="29"/>
      <c r="AZ51" s="18">
        <f t="shared" si="34"/>
        <v>0.96</v>
      </c>
      <c r="BA51" s="22"/>
      <c r="BB51" s="22"/>
      <c r="BC51" s="60"/>
      <c r="BD51" s="45"/>
      <c r="BE51" s="35"/>
      <c r="BF51" s="18">
        <f t="shared" si="35"/>
        <v>0.8</v>
      </c>
      <c r="BG51" s="22"/>
      <c r="BH51" s="22"/>
      <c r="BI51" s="60"/>
      <c r="BJ51" s="45"/>
      <c r="BK51" s="70"/>
      <c r="BL51" s="18">
        <f t="shared" si="36"/>
        <v>1.84</v>
      </c>
      <c r="BM51" s="22"/>
      <c r="BN51" s="22"/>
      <c r="BO51" s="60"/>
      <c r="BP51" s="45"/>
      <c r="BQ51" s="70"/>
      <c r="BR51" s="18">
        <f t="shared" si="37"/>
        <v>1.84</v>
      </c>
      <c r="BS51" s="22"/>
      <c r="BT51" s="22"/>
      <c r="BU51" s="60"/>
      <c r="BV51" s="45"/>
      <c r="BW51" s="89"/>
      <c r="BX51" s="18">
        <f t="shared" si="38"/>
        <v>1.84</v>
      </c>
      <c r="BY51" s="22"/>
      <c r="BZ51" s="22"/>
      <c r="CA51" s="60"/>
      <c r="CB51" s="45"/>
      <c r="CC51" s="29"/>
      <c r="CD51" s="20">
        <f t="shared" si="39"/>
        <v>3.6</v>
      </c>
      <c r="CE51" s="61">
        <f t="shared" si="15"/>
        <v>4.5834905995590066E-3</v>
      </c>
      <c r="CF51" s="61">
        <f t="shared" si="16"/>
        <v>0</v>
      </c>
      <c r="CG51" s="61">
        <f t="shared" si="17"/>
        <v>0</v>
      </c>
      <c r="CH51" s="60">
        <f t="shared" si="18"/>
        <v>0</v>
      </c>
      <c r="CI51" s="60">
        <f t="shared" si="19"/>
        <v>0</v>
      </c>
      <c r="CJ51" s="60">
        <f t="shared" si="20"/>
        <v>0</v>
      </c>
      <c r="CK51" s="60">
        <f t="shared" si="21"/>
        <v>0</v>
      </c>
      <c r="CL51" s="60">
        <f t="shared" si="22"/>
        <v>0</v>
      </c>
      <c r="CM51" s="61">
        <f t="shared" si="23"/>
        <v>4.5834905995590066E-3</v>
      </c>
      <c r="CN51" s="72">
        <f>L18</f>
        <v>43857</v>
      </c>
    </row>
    <row r="52" spans="2:92" x14ac:dyDescent="0.65">
      <c r="B52" s="44">
        <v>43897</v>
      </c>
      <c r="C52" s="38">
        <f t="shared" si="40"/>
        <v>42</v>
      </c>
      <c r="D52" s="45">
        <v>408</v>
      </c>
      <c r="E52" s="101">
        <f t="shared" si="41"/>
        <v>5.0815792751276623E-2</v>
      </c>
      <c r="F52" s="38">
        <f t="shared" si="42"/>
        <v>553</v>
      </c>
      <c r="G52" s="45">
        <v>8029</v>
      </c>
      <c r="H52" s="46">
        <f t="shared" si="43"/>
        <v>0</v>
      </c>
      <c r="I52" s="45">
        <v>6</v>
      </c>
      <c r="J52" s="100">
        <f t="shared" si="44"/>
        <v>1.4705882352941176E-2</v>
      </c>
      <c r="L52" s="72">
        <f t="shared" si="24"/>
        <v>44095</v>
      </c>
      <c r="M52" s="43">
        <f>SUM(C245:C251)</f>
        <v>3033</v>
      </c>
      <c r="N52" s="54">
        <f t="shared" si="6"/>
        <v>-0.11805757487641756</v>
      </c>
      <c r="O52" s="43">
        <f t="shared" si="45"/>
        <v>79243</v>
      </c>
      <c r="P52" s="54">
        <f t="shared" ref="P52:P75" si="47">O52/V52</f>
        <v>4.0611423759858427E-2</v>
      </c>
      <c r="Q52" s="43">
        <f>SUM(H245:H251)</f>
        <v>45</v>
      </c>
      <c r="R52" s="54">
        <f t="shared" si="12"/>
        <v>-0.26229508196721313</v>
      </c>
      <c r="S52" s="43">
        <f t="shared" si="46"/>
        <v>1581</v>
      </c>
      <c r="T52" s="59">
        <f t="shared" ref="T52:T75" si="48">S52/O52</f>
        <v>1.995128907285186E-2</v>
      </c>
      <c r="U52" s="43">
        <f>SUM(F245:F251)</f>
        <v>108743</v>
      </c>
      <c r="V52" s="38">
        <f t="shared" si="7"/>
        <v>1951249</v>
      </c>
      <c r="W52" s="29"/>
      <c r="X52" s="27">
        <v>37</v>
      </c>
      <c r="Y52" s="72">
        <v>44095</v>
      </c>
      <c r="Z52" s="22">
        <f t="shared" si="25"/>
        <v>3.0329999999999999</v>
      </c>
      <c r="AA52" s="29"/>
      <c r="AB52" s="49">
        <f t="shared" si="26"/>
        <v>4.5</v>
      </c>
      <c r="AC52" s="24">
        <f t="shared" si="27"/>
        <v>49.994535742992674</v>
      </c>
      <c r="AD52" s="25">
        <f t="shared" si="28"/>
        <v>-1.7901520625955693E-3</v>
      </c>
      <c r="AE52" s="24">
        <f t="shared" si="29"/>
        <v>2.9669831698501022E-3</v>
      </c>
      <c r="AF52" s="26">
        <f t="shared" si="30"/>
        <v>6.4436644554140927E-4</v>
      </c>
      <c r="AG52" s="32"/>
      <c r="AH52" s="49">
        <f t="shared" si="31"/>
        <v>1.85</v>
      </c>
      <c r="AI52" s="76"/>
      <c r="AJ52" s="22"/>
      <c r="AK52" s="60"/>
      <c r="AL52" s="45"/>
      <c r="AM52" s="35"/>
      <c r="AN52" s="49">
        <f t="shared" si="32"/>
        <v>2.5</v>
      </c>
      <c r="AO52" s="22"/>
      <c r="AP52" s="22"/>
      <c r="AQ52" s="60"/>
      <c r="AR52" s="45"/>
      <c r="AS52" s="5"/>
      <c r="AT52" s="49">
        <f t="shared" si="33"/>
        <v>1.2</v>
      </c>
      <c r="AU52" s="22"/>
      <c r="AV52" s="22"/>
      <c r="AW52" s="60">
        <v>0</v>
      </c>
      <c r="AX52" s="45"/>
      <c r="AY52" s="29"/>
      <c r="AZ52" s="18">
        <f t="shared" si="34"/>
        <v>1.2</v>
      </c>
      <c r="BA52" s="22"/>
      <c r="BB52" s="22"/>
      <c r="BC52" s="60"/>
      <c r="BD52" s="45"/>
      <c r="BE52" s="35"/>
      <c r="BF52" s="18">
        <f t="shared" si="35"/>
        <v>1</v>
      </c>
      <c r="BG52" s="22"/>
      <c r="BH52" s="22"/>
      <c r="BI52" s="60"/>
      <c r="BJ52" s="45"/>
      <c r="BK52" s="70"/>
      <c r="BL52" s="18">
        <f t="shared" si="36"/>
        <v>2.3000000000000003</v>
      </c>
      <c r="BM52" s="22"/>
      <c r="BN52" s="22"/>
      <c r="BO52" s="60"/>
      <c r="BP52" s="45"/>
      <c r="BQ52" s="70"/>
      <c r="BR52" s="18">
        <f t="shared" si="37"/>
        <v>2.3000000000000003</v>
      </c>
      <c r="BS52" s="22"/>
      <c r="BT52" s="22"/>
      <c r="BU52" s="60"/>
      <c r="BV52" s="45"/>
      <c r="BW52" s="89"/>
      <c r="BX52" s="18">
        <f t="shared" si="38"/>
        <v>2.3000000000000003</v>
      </c>
      <c r="BY52" s="22"/>
      <c r="BZ52" s="22"/>
      <c r="CA52" s="60"/>
      <c r="CB52" s="45"/>
      <c r="CC52" s="29"/>
      <c r="CD52" s="20">
        <f t="shared" si="39"/>
        <v>4.5</v>
      </c>
      <c r="CE52" s="61">
        <f t="shared" si="15"/>
        <v>5.6966627910328563E-3</v>
      </c>
      <c r="CF52" s="61">
        <f t="shared" si="16"/>
        <v>0</v>
      </c>
      <c r="CG52" s="61">
        <f t="shared" si="17"/>
        <v>0</v>
      </c>
      <c r="CH52" s="60">
        <f t="shared" si="18"/>
        <v>0</v>
      </c>
      <c r="CI52" s="60">
        <f t="shared" si="19"/>
        <v>0</v>
      </c>
      <c r="CJ52" s="60">
        <f t="shared" si="20"/>
        <v>0</v>
      </c>
      <c r="CK52" s="60">
        <f t="shared" si="21"/>
        <v>0</v>
      </c>
      <c r="CL52" s="60">
        <f t="shared" si="22"/>
        <v>0</v>
      </c>
      <c r="CM52" s="61">
        <f t="shared" si="23"/>
        <v>5.6966627910328563E-3</v>
      </c>
      <c r="CN52" s="35"/>
    </row>
    <row r="53" spans="2:92" x14ac:dyDescent="0.65">
      <c r="B53" s="44">
        <v>43898</v>
      </c>
      <c r="C53" s="38">
        <f t="shared" si="40"/>
        <v>30</v>
      </c>
      <c r="D53" s="46">
        <v>438</v>
      </c>
      <c r="E53" s="101">
        <f t="shared" si="41"/>
        <v>5.3571428571428568E-2</v>
      </c>
      <c r="F53" s="38">
        <f t="shared" si="42"/>
        <v>147</v>
      </c>
      <c r="G53" s="46">
        <v>8176</v>
      </c>
      <c r="H53" s="46">
        <f t="shared" si="43"/>
        <v>0</v>
      </c>
      <c r="I53" s="46">
        <v>6</v>
      </c>
      <c r="J53" s="100">
        <f t="shared" si="44"/>
        <v>1.3698630136986301E-2</v>
      </c>
      <c r="L53" s="72">
        <f t="shared" si="24"/>
        <v>44102</v>
      </c>
      <c r="M53" s="43">
        <f>SUM(C252:C258)</f>
        <v>3649</v>
      </c>
      <c r="N53" s="54">
        <f t="shared" si="6"/>
        <v>0.20309924167490934</v>
      </c>
      <c r="O53" s="43">
        <f t="shared" si="45"/>
        <v>82892</v>
      </c>
      <c r="P53" s="54">
        <f t="shared" si="47"/>
        <v>3.8267307009594527E-2</v>
      </c>
      <c r="Q53" s="43">
        <f>SUM(H252:H258)</f>
        <v>52</v>
      </c>
      <c r="R53" s="54">
        <f t="shared" si="12"/>
        <v>0.15555555555555556</v>
      </c>
      <c r="S53" s="43">
        <f t="shared" si="46"/>
        <v>1633</v>
      </c>
      <c r="T53" s="59">
        <f t="shared" si="48"/>
        <v>1.9700332963374027E-2</v>
      </c>
      <c r="U53" s="43">
        <f>SUM(F252:F258)</f>
        <v>214882</v>
      </c>
      <c r="V53" s="38">
        <f t="shared" si="7"/>
        <v>2166131</v>
      </c>
      <c r="W53" s="29"/>
      <c r="X53" s="27">
        <v>38</v>
      </c>
      <c r="Y53" s="72">
        <v>44102</v>
      </c>
      <c r="Z53" s="22">
        <f t="shared" si="25"/>
        <v>3.649</v>
      </c>
      <c r="AA53" s="29"/>
      <c r="AB53" s="49">
        <f t="shared" si="26"/>
        <v>5.4</v>
      </c>
      <c r="AC53" s="24">
        <f t="shared" si="27"/>
        <v>49.992533248219864</v>
      </c>
      <c r="AD53" s="25">
        <f t="shared" si="28"/>
        <v>-2.2249941920089293E-3</v>
      </c>
      <c r="AE53" s="24">
        <f t="shared" si="29"/>
        <v>3.6877412132828944E-3</v>
      </c>
      <c r="AF53" s="26">
        <f t="shared" si="30"/>
        <v>8.0084227048088028E-4</v>
      </c>
      <c r="AG53" s="32"/>
      <c r="AH53" s="49">
        <f t="shared" si="31"/>
        <v>2.2200000000000002</v>
      </c>
      <c r="AI53" s="76"/>
      <c r="AJ53" s="22"/>
      <c r="AK53" s="60"/>
      <c r="AL53" s="45"/>
      <c r="AM53" s="35"/>
      <c r="AN53" s="49">
        <f t="shared" si="32"/>
        <v>3</v>
      </c>
      <c r="AO53" s="22"/>
      <c r="AP53" s="22"/>
      <c r="AQ53" s="60"/>
      <c r="AR53" s="45"/>
      <c r="AS53" s="5"/>
      <c r="AT53" s="49">
        <f t="shared" si="33"/>
        <v>1.44</v>
      </c>
      <c r="AU53" s="22"/>
      <c r="AV53" s="22"/>
      <c r="AW53" s="60">
        <v>0</v>
      </c>
      <c r="AX53" s="45"/>
      <c r="AY53" s="29"/>
      <c r="AZ53" s="18">
        <f t="shared" si="34"/>
        <v>1.44</v>
      </c>
      <c r="BA53" s="22"/>
      <c r="BB53" s="22"/>
      <c r="BC53" s="60"/>
      <c r="BD53" s="45"/>
      <c r="BE53" s="35"/>
      <c r="BF53" s="18">
        <f t="shared" si="35"/>
        <v>1.2</v>
      </c>
      <c r="BG53" s="22"/>
      <c r="BH53" s="22"/>
      <c r="BI53" s="60"/>
      <c r="BJ53" s="45"/>
      <c r="BK53" s="70"/>
      <c r="BL53" s="18">
        <f t="shared" si="36"/>
        <v>2.7600000000000002</v>
      </c>
      <c r="BM53" s="22"/>
      <c r="BN53" s="22"/>
      <c r="BO53" s="60"/>
      <c r="BP53" s="45"/>
      <c r="BQ53" s="70"/>
      <c r="BR53" s="18">
        <f t="shared" si="37"/>
        <v>2.7600000000000002</v>
      </c>
      <c r="BS53" s="22"/>
      <c r="BT53" s="22"/>
      <c r="BU53" s="60"/>
      <c r="BV53" s="45"/>
      <c r="BW53" s="89"/>
      <c r="BX53" s="18">
        <f t="shared" si="38"/>
        <v>2.7600000000000002</v>
      </c>
      <c r="BY53" s="22"/>
      <c r="BZ53" s="22"/>
      <c r="CA53" s="60"/>
      <c r="CB53" s="45"/>
      <c r="CC53" s="29"/>
      <c r="CD53" s="20">
        <f t="shared" si="39"/>
        <v>5.4</v>
      </c>
      <c r="CE53" s="61">
        <f t="shared" si="15"/>
        <v>7.0799483284733136E-3</v>
      </c>
      <c r="CF53" s="61">
        <f t="shared" si="16"/>
        <v>0</v>
      </c>
      <c r="CG53" s="61">
        <f t="shared" si="17"/>
        <v>0</v>
      </c>
      <c r="CH53" s="60">
        <f t="shared" si="18"/>
        <v>0</v>
      </c>
      <c r="CI53" s="60">
        <f t="shared" si="19"/>
        <v>0</v>
      </c>
      <c r="CJ53" s="60">
        <f t="shared" si="20"/>
        <v>0</v>
      </c>
      <c r="CK53" s="60">
        <f t="shared" si="21"/>
        <v>0</v>
      </c>
      <c r="CL53" s="60">
        <f t="shared" si="22"/>
        <v>0</v>
      </c>
      <c r="CM53" s="61">
        <f t="shared" si="23"/>
        <v>7.0799483284733136E-3</v>
      </c>
      <c r="CN53" s="35"/>
    </row>
    <row r="54" spans="2:92" x14ac:dyDescent="0.65">
      <c r="B54" s="44">
        <v>43899</v>
      </c>
      <c r="C54" s="38">
        <f t="shared" si="40"/>
        <v>19</v>
      </c>
      <c r="D54" s="46">
        <v>457</v>
      </c>
      <c r="E54" s="101">
        <f t="shared" si="41"/>
        <v>5.5153270576876662E-2</v>
      </c>
      <c r="F54" s="38">
        <f t="shared" si="42"/>
        <v>110</v>
      </c>
      <c r="G54" s="46">
        <v>8286</v>
      </c>
      <c r="H54" s="46">
        <f t="shared" si="43"/>
        <v>1</v>
      </c>
      <c r="I54" s="46">
        <v>7</v>
      </c>
      <c r="J54" s="100">
        <f t="shared" si="44"/>
        <v>1.5317286652078774E-2</v>
      </c>
      <c r="L54" s="72">
        <f t="shared" si="24"/>
        <v>44109</v>
      </c>
      <c r="M54" s="43">
        <f>SUM(C259:C265)</f>
        <v>3573</v>
      </c>
      <c r="N54" s="54">
        <f t="shared" si="6"/>
        <v>-2.0827624006577145E-2</v>
      </c>
      <c r="O54" s="43">
        <f t="shared" si="45"/>
        <v>86465</v>
      </c>
      <c r="P54" s="54">
        <f t="shared" si="47"/>
        <v>3.7609094210857119E-2</v>
      </c>
      <c r="Q54" s="43">
        <f>SUM(H259:H265)</f>
        <v>30</v>
      </c>
      <c r="R54" s="54">
        <f t="shared" si="12"/>
        <v>-0.42307692307692307</v>
      </c>
      <c r="S54" s="43">
        <f t="shared" si="46"/>
        <v>1663</v>
      </c>
      <c r="T54" s="59">
        <f t="shared" si="48"/>
        <v>1.9233215752038398E-2</v>
      </c>
      <c r="U54" s="43">
        <f>SUM(F259:F265)</f>
        <v>132914</v>
      </c>
      <c r="V54" s="38">
        <f t="shared" si="7"/>
        <v>2299045</v>
      </c>
      <c r="W54" s="29"/>
      <c r="X54" s="27">
        <v>39</v>
      </c>
      <c r="Y54" s="72">
        <v>44109</v>
      </c>
      <c r="Z54" s="22">
        <f t="shared" si="25"/>
        <v>3.573</v>
      </c>
      <c r="AA54" s="29"/>
      <c r="AB54" s="49">
        <f t="shared" si="26"/>
        <v>6.3000000000000007</v>
      </c>
      <c r="AC54" s="24">
        <f t="shared" si="27"/>
        <v>49.99004439462945</v>
      </c>
      <c r="AD54" s="25">
        <f t="shared" si="28"/>
        <v>-2.7653928782381361E-3</v>
      </c>
      <c r="AE54" s="24">
        <f t="shared" si="29"/>
        <v>4.5834905995590066E-3</v>
      </c>
      <c r="AF54" s="26">
        <f t="shared" si="30"/>
        <v>9.9527709586234685E-4</v>
      </c>
      <c r="AG54" s="32"/>
      <c r="AH54" s="49">
        <f t="shared" si="31"/>
        <v>2.5900000000000003</v>
      </c>
      <c r="AI54" s="76"/>
      <c r="AJ54" s="22"/>
      <c r="AK54" s="60"/>
      <c r="AL54" s="45"/>
      <c r="AM54" s="35"/>
      <c r="AN54" s="49">
        <f t="shared" si="32"/>
        <v>3.5</v>
      </c>
      <c r="AO54" s="22"/>
      <c r="AP54" s="22"/>
      <c r="AQ54" s="60"/>
      <c r="AR54" s="45"/>
      <c r="AS54" s="5"/>
      <c r="AT54" s="49">
        <f t="shared" si="33"/>
        <v>1.68</v>
      </c>
      <c r="AU54" s="22"/>
      <c r="AV54" s="22"/>
      <c r="AW54" s="60">
        <v>0</v>
      </c>
      <c r="AX54" s="45"/>
      <c r="AY54" s="29"/>
      <c r="AZ54" s="18">
        <f t="shared" si="34"/>
        <v>1.68</v>
      </c>
      <c r="BA54" s="22"/>
      <c r="BB54" s="22"/>
      <c r="BC54" s="60"/>
      <c r="BD54" s="45"/>
      <c r="BE54" s="35"/>
      <c r="BF54" s="18">
        <f t="shared" si="35"/>
        <v>1.4</v>
      </c>
      <c r="BG54" s="22"/>
      <c r="BH54" s="22"/>
      <c r="BI54" s="60"/>
      <c r="BJ54" s="45"/>
      <c r="BK54" s="70"/>
      <c r="BL54" s="18">
        <f t="shared" si="36"/>
        <v>3.22</v>
      </c>
      <c r="BM54" s="22"/>
      <c r="BN54" s="22"/>
      <c r="BO54" s="60"/>
      <c r="BP54" s="45"/>
      <c r="BQ54" s="70"/>
      <c r="BR54" s="18">
        <f t="shared" si="37"/>
        <v>3.22</v>
      </c>
      <c r="BS54" s="22"/>
      <c r="BT54" s="22"/>
      <c r="BU54" s="60"/>
      <c r="BV54" s="45"/>
      <c r="BW54" s="89"/>
      <c r="BX54" s="18">
        <f t="shared" si="38"/>
        <v>3.22</v>
      </c>
      <c r="BY54" s="22"/>
      <c r="BZ54" s="22"/>
      <c r="CA54" s="60"/>
      <c r="CB54" s="45"/>
      <c r="CC54" s="29"/>
      <c r="CD54" s="20">
        <f t="shared" si="39"/>
        <v>6.3000000000000007</v>
      </c>
      <c r="CE54" s="61">
        <f t="shared" si="15"/>
        <v>8.798761142594938E-3</v>
      </c>
      <c r="CF54" s="61">
        <f t="shared" si="16"/>
        <v>0</v>
      </c>
      <c r="CG54" s="61">
        <f t="shared" si="17"/>
        <v>0</v>
      </c>
      <c r="CH54" s="60">
        <f t="shared" si="18"/>
        <v>0</v>
      </c>
      <c r="CI54" s="60">
        <f t="shared" si="19"/>
        <v>0</v>
      </c>
      <c r="CJ54" s="60">
        <f t="shared" si="20"/>
        <v>0</v>
      </c>
      <c r="CK54" s="60">
        <f t="shared" si="21"/>
        <v>0</v>
      </c>
      <c r="CL54" s="60">
        <f t="shared" si="22"/>
        <v>0</v>
      </c>
      <c r="CM54" s="61">
        <f t="shared" si="23"/>
        <v>8.798761142594938E-3</v>
      </c>
      <c r="CN54" s="72">
        <f>L19</f>
        <v>43864</v>
      </c>
    </row>
    <row r="55" spans="2:92" x14ac:dyDescent="0.65">
      <c r="B55" s="44">
        <v>43900</v>
      </c>
      <c r="C55" s="38">
        <f t="shared" si="40"/>
        <v>46</v>
      </c>
      <c r="D55" s="46">
        <v>503</v>
      </c>
      <c r="E55" s="101">
        <f t="shared" si="41"/>
        <v>5.2395833333333336E-2</v>
      </c>
      <c r="F55" s="38">
        <f t="shared" si="42"/>
        <v>1314</v>
      </c>
      <c r="G55" s="46">
        <v>9600</v>
      </c>
      <c r="H55" s="46">
        <f t="shared" si="43"/>
        <v>2</v>
      </c>
      <c r="I55" s="46">
        <v>9</v>
      </c>
      <c r="J55" s="100">
        <f t="shared" si="44"/>
        <v>1.7892644135188866E-2</v>
      </c>
      <c r="L55" s="72">
        <f t="shared" si="24"/>
        <v>44116</v>
      </c>
      <c r="M55" s="43">
        <f>SUM(C266:C272)</f>
        <v>3744</v>
      </c>
      <c r="N55" s="54">
        <f t="shared" si="6"/>
        <v>4.7858942065491183E-2</v>
      </c>
      <c r="O55" s="43">
        <f t="shared" si="45"/>
        <v>90209</v>
      </c>
      <c r="P55" s="54">
        <f t="shared" si="47"/>
        <v>3.7067139478934037E-2</v>
      </c>
      <c r="Q55" s="43">
        <f>SUM(H266:H272)</f>
        <v>43</v>
      </c>
      <c r="R55" s="54">
        <f t="shared" si="12"/>
        <v>0.43333333333333335</v>
      </c>
      <c r="S55" s="43">
        <f t="shared" si="46"/>
        <v>1706</v>
      </c>
      <c r="T55" s="59">
        <f t="shared" si="48"/>
        <v>1.8911638528306487E-2</v>
      </c>
      <c r="U55" s="43">
        <f>SUM(F266:F272)</f>
        <v>134620</v>
      </c>
      <c r="V55" s="38">
        <f t="shared" si="7"/>
        <v>2433665</v>
      </c>
      <c r="W55" s="29"/>
      <c r="X55" s="27">
        <v>40</v>
      </c>
      <c r="Y55" s="72">
        <v>44116</v>
      </c>
      <c r="Z55" s="22">
        <f t="shared" si="25"/>
        <v>3.7440000000000002</v>
      </c>
      <c r="AA55" s="29"/>
      <c r="AB55" s="49">
        <f t="shared" si="26"/>
        <v>7.2000000000000011</v>
      </c>
      <c r="AC55" s="24">
        <f t="shared" si="27"/>
        <v>49.986951154498968</v>
      </c>
      <c r="AD55" s="25">
        <f t="shared" si="28"/>
        <v>-3.4369334783148223E-3</v>
      </c>
      <c r="AE55" s="24">
        <f t="shared" si="29"/>
        <v>5.6966627910328563E-3</v>
      </c>
      <c r="AF55" s="26">
        <f t="shared" si="30"/>
        <v>1.2368579905264994E-3</v>
      </c>
      <c r="AG55" s="32"/>
      <c r="AH55" s="49">
        <f t="shared" si="31"/>
        <v>2.9600000000000004</v>
      </c>
      <c r="AI55" s="76"/>
      <c r="AJ55" s="22"/>
      <c r="AK55" s="60"/>
      <c r="AL55" s="45"/>
      <c r="AM55" s="35"/>
      <c r="AN55" s="49">
        <f t="shared" si="32"/>
        <v>4</v>
      </c>
      <c r="AO55" s="22"/>
      <c r="AP55" s="22"/>
      <c r="AQ55" s="60"/>
      <c r="AR55" s="45"/>
      <c r="AS55" s="5"/>
      <c r="AT55" s="49">
        <f t="shared" si="33"/>
        <v>1.92</v>
      </c>
      <c r="AU55" s="22"/>
      <c r="AV55" s="22"/>
      <c r="AW55" s="60">
        <v>0</v>
      </c>
      <c r="AX55" s="45"/>
      <c r="AY55" s="29"/>
      <c r="AZ55" s="18">
        <f t="shared" si="34"/>
        <v>1.92</v>
      </c>
      <c r="BA55" s="22"/>
      <c r="BB55" s="22"/>
      <c r="BC55" s="60"/>
      <c r="BD55" s="45"/>
      <c r="BE55" s="35"/>
      <c r="BF55" s="18">
        <f t="shared" si="35"/>
        <v>1.5999999999999999</v>
      </c>
      <c r="BG55" s="22"/>
      <c r="BH55" s="22"/>
      <c r="BI55" s="60"/>
      <c r="BJ55" s="45"/>
      <c r="BK55" s="70"/>
      <c r="BL55" s="18">
        <f t="shared" si="36"/>
        <v>3.68</v>
      </c>
      <c r="BM55" s="22"/>
      <c r="BN55" s="22"/>
      <c r="BO55" s="60"/>
      <c r="BP55" s="45"/>
      <c r="BQ55" s="70"/>
      <c r="BR55" s="18">
        <f t="shared" si="37"/>
        <v>3.68</v>
      </c>
      <c r="BS55" s="22"/>
      <c r="BT55" s="22"/>
      <c r="BU55" s="60"/>
      <c r="BV55" s="45"/>
      <c r="BW55" s="89"/>
      <c r="BX55" s="18">
        <f t="shared" si="38"/>
        <v>3.68</v>
      </c>
      <c r="BY55" s="22"/>
      <c r="BZ55" s="22"/>
      <c r="CA55" s="60"/>
      <c r="CB55" s="45"/>
      <c r="CC55" s="29"/>
      <c r="CD55" s="20">
        <f t="shared" si="39"/>
        <v>7.2000000000000011</v>
      </c>
      <c r="CE55" s="61">
        <f t="shared" si="15"/>
        <v>1.0934286014419484E-2</v>
      </c>
      <c r="CF55" s="61">
        <f t="shared" si="16"/>
        <v>0</v>
      </c>
      <c r="CG55" s="61">
        <f t="shared" si="17"/>
        <v>0</v>
      </c>
      <c r="CH55" s="60">
        <f t="shared" si="18"/>
        <v>0</v>
      </c>
      <c r="CI55" s="60">
        <f t="shared" si="19"/>
        <v>0</v>
      </c>
      <c r="CJ55" s="60">
        <f t="shared" si="20"/>
        <v>0</v>
      </c>
      <c r="CK55" s="60">
        <f t="shared" si="21"/>
        <v>0</v>
      </c>
      <c r="CL55" s="60">
        <f t="shared" si="22"/>
        <v>0</v>
      </c>
      <c r="CM55" s="61">
        <f t="shared" si="23"/>
        <v>1.0934286014419484E-2</v>
      </c>
      <c r="CN55" s="35"/>
    </row>
    <row r="56" spans="2:92" x14ac:dyDescent="0.65">
      <c r="B56" s="44">
        <v>43901</v>
      </c>
      <c r="C56" s="38">
        <f t="shared" si="40"/>
        <v>50</v>
      </c>
      <c r="D56" s="46">
        <v>553</v>
      </c>
      <c r="E56" s="101">
        <f t="shared" si="41"/>
        <v>5.5167597765363126E-2</v>
      </c>
      <c r="F56" s="38">
        <f t="shared" si="42"/>
        <v>424</v>
      </c>
      <c r="G56" s="46">
        <v>10024</v>
      </c>
      <c r="H56" s="46">
        <f t="shared" si="43"/>
        <v>3</v>
      </c>
      <c r="I56" s="46">
        <v>12</v>
      </c>
      <c r="J56" s="100">
        <f t="shared" si="44"/>
        <v>2.1699819168173599E-2</v>
      </c>
      <c r="L56" s="72">
        <f t="shared" si="24"/>
        <v>44123</v>
      </c>
      <c r="M56" s="43">
        <f>SUM(C273:C279)</f>
        <v>3878</v>
      </c>
      <c r="N56" s="54">
        <f t="shared" si="6"/>
        <v>3.5790598290598288E-2</v>
      </c>
      <c r="O56" s="43">
        <f t="shared" si="45"/>
        <v>94087</v>
      </c>
      <c r="P56" s="54">
        <f t="shared" si="47"/>
        <v>3.6560008859547036E-2</v>
      </c>
      <c r="Q56" s="43">
        <f>SUM(H273:H279)</f>
        <v>41</v>
      </c>
      <c r="R56" s="54">
        <f t="shared" si="12"/>
        <v>-4.6511627906976744E-2</v>
      </c>
      <c r="S56" s="43">
        <f t="shared" si="46"/>
        <v>1747</v>
      </c>
      <c r="T56" s="59">
        <f t="shared" si="48"/>
        <v>1.8567921179334021E-2</v>
      </c>
      <c r="U56" s="43">
        <f>SUM(F273:F279)</f>
        <v>139830</v>
      </c>
      <c r="V56" s="38">
        <f t="shared" si="7"/>
        <v>2573495</v>
      </c>
      <c r="W56" s="29"/>
      <c r="X56" s="27">
        <v>41</v>
      </c>
      <c r="Y56" s="72">
        <v>44123</v>
      </c>
      <c r="Z56" s="22">
        <f t="shared" si="25"/>
        <v>3.8780000000000001</v>
      </c>
      <c r="AA56" s="29"/>
      <c r="AB56" s="49">
        <f t="shared" si="26"/>
        <v>8.1000000000000014</v>
      </c>
      <c r="AC56" s="24">
        <f t="shared" si="27"/>
        <v>49.983106910635804</v>
      </c>
      <c r="AD56" s="25">
        <f t="shared" si="28"/>
        <v>-4.2713820701851674E-3</v>
      </c>
      <c r="AE56" s="24">
        <f t="shared" si="29"/>
        <v>7.0799483284733136E-3</v>
      </c>
      <c r="AF56" s="26">
        <f t="shared" si="30"/>
        <v>1.5369839304893965E-3</v>
      </c>
      <c r="AG56" s="32"/>
      <c r="AH56" s="49">
        <f t="shared" si="31"/>
        <v>3.3300000000000005</v>
      </c>
      <c r="AI56" s="76"/>
      <c r="AJ56" s="22"/>
      <c r="AK56" s="60"/>
      <c r="AL56" s="45"/>
      <c r="AM56" s="35"/>
      <c r="AN56" s="49">
        <f t="shared" si="32"/>
        <v>4.5</v>
      </c>
      <c r="AO56" s="22"/>
      <c r="AP56" s="22"/>
      <c r="AQ56" s="60"/>
      <c r="AR56" s="45"/>
      <c r="AS56" s="5"/>
      <c r="AT56" s="49">
        <f t="shared" si="33"/>
        <v>2.16</v>
      </c>
      <c r="AU56" s="22"/>
      <c r="AV56" s="22"/>
      <c r="AW56" s="60">
        <v>0</v>
      </c>
      <c r="AX56" s="45"/>
      <c r="AY56" s="29"/>
      <c r="AZ56" s="18">
        <f t="shared" si="34"/>
        <v>2.16</v>
      </c>
      <c r="BA56" s="22"/>
      <c r="BB56" s="22"/>
      <c r="BC56" s="60"/>
      <c r="BD56" s="45"/>
      <c r="BE56" s="35"/>
      <c r="BF56" s="18">
        <f t="shared" si="35"/>
        <v>1.7999999999999998</v>
      </c>
      <c r="BG56" s="22"/>
      <c r="BH56" s="22"/>
      <c r="BI56" s="60"/>
      <c r="BJ56" s="45"/>
      <c r="BK56" s="70"/>
      <c r="BL56" s="18">
        <f t="shared" si="36"/>
        <v>4.1400000000000006</v>
      </c>
      <c r="BM56" s="22"/>
      <c r="BN56" s="22"/>
      <c r="BO56" s="60"/>
      <c r="BP56" s="45"/>
      <c r="BQ56" s="70"/>
      <c r="BR56" s="18">
        <f t="shared" si="37"/>
        <v>4.1400000000000006</v>
      </c>
      <c r="BS56" s="22"/>
      <c r="BT56" s="22"/>
      <c r="BU56" s="60"/>
      <c r="BV56" s="45"/>
      <c r="BW56" s="89"/>
      <c r="BX56" s="18">
        <f t="shared" si="38"/>
        <v>4.1400000000000006</v>
      </c>
      <c r="BY56" s="22"/>
      <c r="BZ56" s="22"/>
      <c r="CA56" s="60"/>
      <c r="CB56" s="45"/>
      <c r="CC56" s="29"/>
      <c r="CD56" s="20">
        <f t="shared" si="39"/>
        <v>8.1000000000000014</v>
      </c>
      <c r="CE56" s="61">
        <f t="shared" si="15"/>
        <v>1.3587242363303692E-2</v>
      </c>
      <c r="CF56" s="61">
        <f t="shared" si="16"/>
        <v>0</v>
      </c>
      <c r="CG56" s="61">
        <f t="shared" si="17"/>
        <v>0</v>
      </c>
      <c r="CH56" s="60">
        <f t="shared" si="18"/>
        <v>0</v>
      </c>
      <c r="CI56" s="60">
        <f t="shared" si="19"/>
        <v>0</v>
      </c>
      <c r="CJ56" s="60">
        <f t="shared" si="20"/>
        <v>0</v>
      </c>
      <c r="CK56" s="60">
        <f t="shared" si="21"/>
        <v>0</v>
      </c>
      <c r="CL56" s="60">
        <f t="shared" si="22"/>
        <v>0</v>
      </c>
      <c r="CM56" s="61">
        <f t="shared" si="23"/>
        <v>1.3587242363303692E-2</v>
      </c>
      <c r="CN56" s="35"/>
    </row>
    <row r="57" spans="2:92" x14ac:dyDescent="0.65">
      <c r="B57" s="44">
        <v>43902</v>
      </c>
      <c r="C57" s="38">
        <f t="shared" si="40"/>
        <v>49</v>
      </c>
      <c r="D57" s="46">
        <v>602</v>
      </c>
      <c r="E57" s="101">
        <f t="shared" si="41"/>
        <v>5.8990690837824593E-2</v>
      </c>
      <c r="F57" s="38">
        <f t="shared" si="42"/>
        <v>181</v>
      </c>
      <c r="G57" s="46">
        <v>10205</v>
      </c>
      <c r="H57" s="46">
        <f t="shared" si="43"/>
        <v>3</v>
      </c>
      <c r="I57" s="46">
        <v>15</v>
      </c>
      <c r="J57" s="100">
        <f t="shared" si="44"/>
        <v>2.4916943521594685E-2</v>
      </c>
      <c r="L57" s="72">
        <f t="shared" si="24"/>
        <v>44130</v>
      </c>
      <c r="M57" s="43">
        <f>SUM(C280:C286)</f>
        <v>4612</v>
      </c>
      <c r="N57" s="54">
        <f t="shared" si="6"/>
        <v>0.18927282104177412</v>
      </c>
      <c r="O57" s="43">
        <f t="shared" si="45"/>
        <v>98699</v>
      </c>
      <c r="P57" s="54">
        <f t="shared" si="47"/>
        <v>3.626899594128552E-2</v>
      </c>
      <c r="Q57" s="43">
        <f>SUM(H280:H286)</f>
        <v>55</v>
      </c>
      <c r="R57" s="54">
        <f t="shared" si="12"/>
        <v>0.34146341463414637</v>
      </c>
      <c r="S57" s="43">
        <f t="shared" si="46"/>
        <v>1802</v>
      </c>
      <c r="T57" s="59">
        <f t="shared" si="48"/>
        <v>1.8257530471433348E-2</v>
      </c>
      <c r="U57" s="43">
        <f>SUM(F280:F286)</f>
        <v>147810</v>
      </c>
      <c r="V57" s="38">
        <f t="shared" si="7"/>
        <v>2721305</v>
      </c>
      <c r="W57" s="29"/>
      <c r="X57" s="27">
        <v>42</v>
      </c>
      <c r="Y57" s="72">
        <v>44130</v>
      </c>
      <c r="Z57" s="22">
        <f t="shared" si="25"/>
        <v>4.6120000000000001</v>
      </c>
      <c r="AA57" s="29"/>
      <c r="AB57" s="49">
        <f t="shared" si="26"/>
        <v>9.0000000000000018</v>
      </c>
      <c r="AC57" s="24">
        <f t="shared" si="27"/>
        <v>49.978329560143784</v>
      </c>
      <c r="AD57" s="25">
        <f t="shared" si="28"/>
        <v>-5.3081672133578834E-3</v>
      </c>
      <c r="AE57" s="24">
        <f t="shared" si="29"/>
        <v>8.798761142594938E-3</v>
      </c>
      <c r="AF57" s="26">
        <f t="shared" si="30"/>
        <v>1.9097920156906931E-3</v>
      </c>
      <c r="AG57" s="32"/>
      <c r="AH57" s="49">
        <f t="shared" si="31"/>
        <v>3.7000000000000006</v>
      </c>
      <c r="AI57" s="76"/>
      <c r="AJ57" s="22"/>
      <c r="AK57" s="60"/>
      <c r="AL57" s="45"/>
      <c r="AM57" s="35"/>
      <c r="AN57" s="49">
        <f t="shared" si="32"/>
        <v>5</v>
      </c>
      <c r="AO57" s="22"/>
      <c r="AP57" s="22"/>
      <c r="AQ57" s="60"/>
      <c r="AR57" s="45"/>
      <c r="AS57" s="5"/>
      <c r="AT57" s="49">
        <f t="shared" si="33"/>
        <v>2.4000000000000004</v>
      </c>
      <c r="AU57" s="22"/>
      <c r="AV57" s="22"/>
      <c r="AW57" s="60">
        <v>0</v>
      </c>
      <c r="AX57" s="45"/>
      <c r="AY57" s="29"/>
      <c r="AZ57" s="18">
        <f t="shared" si="34"/>
        <v>2.4000000000000004</v>
      </c>
      <c r="BA57" s="22"/>
      <c r="BB57" s="22"/>
      <c r="BC57" s="60"/>
      <c r="BD57" s="45"/>
      <c r="BE57" s="35"/>
      <c r="BF57" s="18">
        <f t="shared" si="35"/>
        <v>1.9999999999999998</v>
      </c>
      <c r="BG57" s="22"/>
      <c r="BH57" s="22"/>
      <c r="BI57" s="60"/>
      <c r="BJ57" s="45"/>
      <c r="BK57" s="70"/>
      <c r="BL57" s="18">
        <f t="shared" si="36"/>
        <v>4.6000000000000005</v>
      </c>
      <c r="BM57" s="22"/>
      <c r="BN57" s="22"/>
      <c r="BO57" s="60"/>
      <c r="BP57" s="45"/>
      <c r="BQ57" s="70"/>
      <c r="BR57" s="18">
        <f t="shared" si="37"/>
        <v>4.6000000000000005</v>
      </c>
      <c r="BS57" s="22"/>
      <c r="BT57" s="22"/>
      <c r="BU57" s="60"/>
      <c r="BV57" s="45"/>
      <c r="BW57" s="89"/>
      <c r="BX57" s="18">
        <f t="shared" si="38"/>
        <v>4.6000000000000005</v>
      </c>
      <c r="BY57" s="22"/>
      <c r="BZ57" s="22"/>
      <c r="CA57" s="60"/>
      <c r="CB57" s="45"/>
      <c r="CC57" s="29"/>
      <c r="CD57" s="20">
        <f t="shared" si="39"/>
        <v>9.0000000000000018</v>
      </c>
      <c r="CE57" s="61">
        <f t="shared" si="15"/>
        <v>1.6882525294253256E-2</v>
      </c>
      <c r="CF57" s="61">
        <f t="shared" si="16"/>
        <v>0</v>
      </c>
      <c r="CG57" s="61">
        <f t="shared" si="17"/>
        <v>0</v>
      </c>
      <c r="CH57" s="60">
        <f t="shared" si="18"/>
        <v>0</v>
      </c>
      <c r="CI57" s="60">
        <f t="shared" si="19"/>
        <v>0</v>
      </c>
      <c r="CJ57" s="60">
        <f t="shared" si="20"/>
        <v>0</v>
      </c>
      <c r="CK57" s="60">
        <f t="shared" si="21"/>
        <v>0</v>
      </c>
      <c r="CL57" s="60">
        <f t="shared" si="22"/>
        <v>0</v>
      </c>
      <c r="CM57" s="61">
        <f t="shared" si="23"/>
        <v>1.6882525294253256E-2</v>
      </c>
      <c r="CN57" s="72">
        <f>L20</f>
        <v>43871</v>
      </c>
    </row>
    <row r="58" spans="2:92" x14ac:dyDescent="0.65">
      <c r="B58" s="44">
        <v>43903</v>
      </c>
      <c r="C58" s="38">
        <f t="shared" si="40"/>
        <v>112</v>
      </c>
      <c r="D58" s="46">
        <v>714</v>
      </c>
      <c r="E58" s="101">
        <f t="shared" si="41"/>
        <v>5.9203980099502486E-2</v>
      </c>
      <c r="F58" s="38">
        <f t="shared" si="42"/>
        <v>1855</v>
      </c>
      <c r="G58" s="46">
        <v>12060</v>
      </c>
      <c r="H58" s="46">
        <f t="shared" si="43"/>
        <v>4</v>
      </c>
      <c r="I58" s="46">
        <v>19</v>
      </c>
      <c r="J58" s="100">
        <f t="shared" si="44"/>
        <v>2.661064425770308E-2</v>
      </c>
      <c r="L58" s="72">
        <f t="shared" si="24"/>
        <v>44137</v>
      </c>
      <c r="M58" s="43">
        <f>SUM(C287:C293)</f>
        <v>5940</v>
      </c>
      <c r="N58" s="54">
        <f t="shared" si="6"/>
        <v>0.28794449262792715</v>
      </c>
      <c r="O58" s="43">
        <f t="shared" si="45"/>
        <v>104639</v>
      </c>
      <c r="P58" s="54">
        <f t="shared" si="47"/>
        <v>3.6567270582216337E-2</v>
      </c>
      <c r="Q58" s="43">
        <f>SUM(H287:H293)</f>
        <v>46</v>
      </c>
      <c r="R58" s="54">
        <f t="shared" si="12"/>
        <v>-0.16363636363636364</v>
      </c>
      <c r="S58" s="43">
        <f t="shared" si="46"/>
        <v>1848</v>
      </c>
      <c r="T58" s="59">
        <f t="shared" si="48"/>
        <v>1.7660719234702166E-2</v>
      </c>
      <c r="U58" s="43">
        <f>SUM(F287:F293)</f>
        <v>140243</v>
      </c>
      <c r="V58" s="38">
        <f t="shared" si="7"/>
        <v>2861548</v>
      </c>
      <c r="W58" s="29"/>
      <c r="X58" s="27">
        <v>43</v>
      </c>
      <c r="Y58" s="72">
        <v>44137</v>
      </c>
      <c r="Z58" s="22">
        <f t="shared" si="25"/>
        <v>5.94</v>
      </c>
      <c r="AA58" s="29"/>
      <c r="AB58" s="49">
        <f t="shared" si="26"/>
        <v>9.9000000000000021</v>
      </c>
      <c r="AC58" s="24">
        <f t="shared" si="27"/>
        <v>49.972392970458358</v>
      </c>
      <c r="AD58" s="25">
        <f t="shared" si="28"/>
        <v>-6.5962107615839564E-3</v>
      </c>
      <c r="AE58" s="24">
        <f t="shared" si="29"/>
        <v>1.0934286014419484E-2</v>
      </c>
      <c r="AF58" s="26">
        <f t="shared" si="30"/>
        <v>2.3728054131383859E-3</v>
      </c>
      <c r="AG58" s="32"/>
      <c r="AH58" s="49">
        <f t="shared" si="31"/>
        <v>4.07</v>
      </c>
      <c r="AI58" s="76"/>
      <c r="AJ58" s="22"/>
      <c r="AK58" s="60"/>
      <c r="AL58" s="45"/>
      <c r="AM58" s="35"/>
      <c r="AN58" s="49">
        <f t="shared" si="32"/>
        <v>5.5</v>
      </c>
      <c r="AO58" s="22"/>
      <c r="AP58" s="22"/>
      <c r="AQ58" s="60"/>
      <c r="AR58" s="45"/>
      <c r="AS58" s="5"/>
      <c r="AT58" s="49">
        <f t="shared" si="33"/>
        <v>2.6400000000000006</v>
      </c>
      <c r="AU58" s="22"/>
      <c r="AV58" s="22"/>
      <c r="AW58" s="60">
        <v>0</v>
      </c>
      <c r="AX58" s="45"/>
      <c r="AY58" s="29"/>
      <c r="AZ58" s="18">
        <f t="shared" si="34"/>
        <v>2.6400000000000006</v>
      </c>
      <c r="BA58" s="22"/>
      <c r="BB58" s="22"/>
      <c r="BC58" s="60"/>
      <c r="BD58" s="45"/>
      <c r="BE58" s="35"/>
      <c r="BF58" s="18">
        <f t="shared" si="35"/>
        <v>2.1999999999999997</v>
      </c>
      <c r="BG58" s="22"/>
      <c r="BH58" s="22"/>
      <c r="BI58" s="60"/>
      <c r="BJ58" s="45"/>
      <c r="BK58" s="70"/>
      <c r="BL58" s="18">
        <f t="shared" si="36"/>
        <v>5.0600000000000005</v>
      </c>
      <c r="BM58" s="22"/>
      <c r="BN58" s="22"/>
      <c r="BO58" s="60"/>
      <c r="BP58" s="45"/>
      <c r="BQ58" s="70"/>
      <c r="BR58" s="18">
        <f t="shared" si="37"/>
        <v>5.0600000000000005</v>
      </c>
      <c r="BS58" s="22"/>
      <c r="BT58" s="22"/>
      <c r="BU58" s="60"/>
      <c r="BV58" s="45"/>
      <c r="BW58" s="89"/>
      <c r="BX58" s="18">
        <f t="shared" si="38"/>
        <v>5.0600000000000005</v>
      </c>
      <c r="BY58" s="22"/>
      <c r="BZ58" s="22"/>
      <c r="CA58" s="60"/>
      <c r="CB58" s="45"/>
      <c r="CC58" s="29"/>
      <c r="CD58" s="20">
        <f t="shared" si="39"/>
        <v>9.9000000000000021</v>
      </c>
      <c r="CE58" s="61">
        <f t="shared" si="15"/>
        <v>2.0974916859744973E-2</v>
      </c>
      <c r="CF58" s="61">
        <f t="shared" si="16"/>
        <v>0</v>
      </c>
      <c r="CG58" s="61">
        <f t="shared" si="17"/>
        <v>0</v>
      </c>
      <c r="CH58" s="60">
        <f t="shared" si="18"/>
        <v>0</v>
      </c>
      <c r="CI58" s="60">
        <f t="shared" si="19"/>
        <v>0</v>
      </c>
      <c r="CJ58" s="60">
        <f t="shared" si="20"/>
        <v>0</v>
      </c>
      <c r="CK58" s="60">
        <f t="shared" si="21"/>
        <v>0</v>
      </c>
      <c r="CL58" s="60">
        <f t="shared" si="22"/>
        <v>0</v>
      </c>
      <c r="CM58" s="61">
        <f t="shared" si="23"/>
        <v>2.0974916859744973E-2</v>
      </c>
      <c r="CN58" s="35"/>
    </row>
    <row r="59" spans="2:92" x14ac:dyDescent="0.65">
      <c r="B59" s="44">
        <v>43904</v>
      </c>
      <c r="C59" s="38">
        <f t="shared" si="40"/>
        <v>63</v>
      </c>
      <c r="D59" s="46">
        <v>777</v>
      </c>
      <c r="E59" s="101">
        <f t="shared" si="41"/>
        <v>6.0143973991795031E-2</v>
      </c>
      <c r="F59" s="38">
        <f t="shared" si="42"/>
        <v>859</v>
      </c>
      <c r="G59" s="46">
        <v>12919</v>
      </c>
      <c r="H59" s="46">
        <f t="shared" si="43"/>
        <v>2</v>
      </c>
      <c r="I59" s="46">
        <v>21</v>
      </c>
      <c r="J59" s="100">
        <f t="shared" si="44"/>
        <v>2.7027027027027029E-2</v>
      </c>
      <c r="L59" s="72">
        <f t="shared" si="24"/>
        <v>44144</v>
      </c>
      <c r="M59" s="43">
        <f>SUM(C294:C300)</f>
        <v>9591</v>
      </c>
      <c r="N59" s="54">
        <f t="shared" si="6"/>
        <v>0.61464646464646466</v>
      </c>
      <c r="O59" s="43">
        <f t="shared" si="45"/>
        <v>114230</v>
      </c>
      <c r="P59" s="54">
        <f t="shared" si="47"/>
        <v>3.7633544227897914E-2</v>
      </c>
      <c r="Q59" s="43">
        <f>SUM(H294:H300)</f>
        <v>71</v>
      </c>
      <c r="R59" s="54">
        <f t="shared" si="12"/>
        <v>0.54347826086956519</v>
      </c>
      <c r="S59" s="43">
        <f t="shared" si="46"/>
        <v>1919</v>
      </c>
      <c r="T59" s="59">
        <f t="shared" si="48"/>
        <v>1.6799439726866847E-2</v>
      </c>
      <c r="U59" s="43">
        <f>SUM(F294:F300)</f>
        <v>173776</v>
      </c>
      <c r="V59" s="38">
        <f t="shared" si="7"/>
        <v>3035324</v>
      </c>
      <c r="W59" s="29"/>
      <c r="X59" s="27">
        <v>44</v>
      </c>
      <c r="Y59" s="72">
        <v>44144</v>
      </c>
      <c r="Z59" s="22">
        <f t="shared" si="25"/>
        <v>9.5909999999999993</v>
      </c>
      <c r="AA59" s="29"/>
      <c r="AB59" s="49">
        <f t="shared" si="26"/>
        <v>10.800000000000002</v>
      </c>
      <c r="AC59" s="24">
        <f t="shared" si="27"/>
        <v>49.965016402551242</v>
      </c>
      <c r="AD59" s="25">
        <f t="shared" si="28"/>
        <v>-8.1961865634593602E-3</v>
      </c>
      <c r="AE59" s="24">
        <f t="shared" si="29"/>
        <v>1.3587242363303692E-2</v>
      </c>
      <c r="AF59" s="26">
        <f t="shared" si="30"/>
        <v>2.9477292765380083E-3</v>
      </c>
      <c r="AG59" s="32"/>
      <c r="AH59" s="49">
        <f t="shared" si="31"/>
        <v>4.4400000000000004</v>
      </c>
      <c r="AI59" s="76"/>
      <c r="AJ59" s="22"/>
      <c r="AK59" s="60"/>
      <c r="AL59" s="45"/>
      <c r="AM59" s="35"/>
      <c r="AN59" s="49">
        <f t="shared" si="32"/>
        <v>6</v>
      </c>
      <c r="AO59" s="22"/>
      <c r="AP59" s="22"/>
      <c r="AQ59" s="60"/>
      <c r="AR59" s="45"/>
      <c r="AS59" s="5"/>
      <c r="AT59" s="49">
        <f t="shared" si="33"/>
        <v>2.8800000000000008</v>
      </c>
      <c r="AU59" s="22"/>
      <c r="AV59" s="22"/>
      <c r="AW59" s="60">
        <v>0</v>
      </c>
      <c r="AX59" s="45"/>
      <c r="AY59" s="29"/>
      <c r="AZ59" s="18">
        <f t="shared" si="34"/>
        <v>2.8800000000000008</v>
      </c>
      <c r="BA59" s="22"/>
      <c r="BB59" s="22"/>
      <c r="BC59" s="60"/>
      <c r="BD59" s="45"/>
      <c r="BE59" s="35"/>
      <c r="BF59" s="18">
        <f t="shared" si="35"/>
        <v>2.4</v>
      </c>
      <c r="BG59" s="22"/>
      <c r="BH59" s="22"/>
      <c r="BI59" s="60"/>
      <c r="BJ59" s="45"/>
      <c r="BK59" s="70"/>
      <c r="BL59" s="18">
        <f t="shared" si="36"/>
        <v>5.5200000000000005</v>
      </c>
      <c r="BM59" s="22"/>
      <c r="BN59" s="22"/>
      <c r="BO59" s="60"/>
      <c r="BP59" s="45"/>
      <c r="BQ59" s="70"/>
      <c r="BR59" s="18">
        <f t="shared" si="37"/>
        <v>5.5200000000000005</v>
      </c>
      <c r="BS59" s="22"/>
      <c r="BT59" s="22"/>
      <c r="BU59" s="60"/>
      <c r="BV59" s="45"/>
      <c r="BW59" s="89"/>
      <c r="BX59" s="18">
        <f t="shared" si="38"/>
        <v>5.5200000000000005</v>
      </c>
      <c r="BY59" s="22"/>
      <c r="BZ59" s="22"/>
      <c r="CA59" s="60"/>
      <c r="CB59" s="45"/>
      <c r="CC59" s="29"/>
      <c r="CD59" s="20">
        <f t="shared" si="39"/>
        <v>10.800000000000002</v>
      </c>
      <c r="CE59" s="61">
        <f t="shared" si="15"/>
        <v>2.6056096512809618E-2</v>
      </c>
      <c r="CF59" s="61">
        <f t="shared" si="16"/>
        <v>0</v>
      </c>
      <c r="CG59" s="61">
        <f t="shared" si="17"/>
        <v>0</v>
      </c>
      <c r="CH59" s="60">
        <f t="shared" si="18"/>
        <v>0</v>
      </c>
      <c r="CI59" s="60">
        <f t="shared" si="19"/>
        <v>0</v>
      </c>
      <c r="CJ59" s="60">
        <f t="shared" si="20"/>
        <v>0</v>
      </c>
      <c r="CK59" s="60">
        <f t="shared" si="21"/>
        <v>0</v>
      </c>
      <c r="CL59" s="60">
        <f t="shared" si="22"/>
        <v>0</v>
      </c>
      <c r="CM59" s="61">
        <f t="shared" si="23"/>
        <v>2.6056096512809618E-2</v>
      </c>
      <c r="CN59" s="35"/>
    </row>
    <row r="60" spans="2:92" x14ac:dyDescent="0.65">
      <c r="B60" s="44">
        <v>43905</v>
      </c>
      <c r="C60" s="38">
        <f t="shared" si="40"/>
        <v>32</v>
      </c>
      <c r="D60" s="46">
        <v>809</v>
      </c>
      <c r="E60" s="101">
        <f t="shared" si="41"/>
        <v>6.2106556118532164E-2</v>
      </c>
      <c r="F60" s="38">
        <f t="shared" si="42"/>
        <v>107</v>
      </c>
      <c r="G60" s="46">
        <v>13026</v>
      </c>
      <c r="H60" s="46">
        <f t="shared" si="43"/>
        <v>1</v>
      </c>
      <c r="I60" s="46">
        <v>22</v>
      </c>
      <c r="J60" s="100">
        <f t="shared" si="44"/>
        <v>2.7194066749072928E-2</v>
      </c>
      <c r="L60" s="72">
        <f t="shared" si="24"/>
        <v>44151</v>
      </c>
      <c r="M60" s="43">
        <f>SUM(C301:C307)</f>
        <v>13502</v>
      </c>
      <c r="N60" s="54">
        <f t="shared" si="6"/>
        <v>0.4077781253258263</v>
      </c>
      <c r="O60" s="43">
        <f t="shared" si="45"/>
        <v>127732</v>
      </c>
      <c r="P60" s="54">
        <f t="shared" si="47"/>
        <v>3.9271666949011581E-2</v>
      </c>
      <c r="Q60" s="43">
        <f>SUM(H301:H307)</f>
        <v>91</v>
      </c>
      <c r="R60" s="54">
        <f t="shared" si="12"/>
        <v>0.28169014084507044</v>
      </c>
      <c r="S60" s="43">
        <f t="shared" si="46"/>
        <v>2010</v>
      </c>
      <c r="T60" s="59">
        <f t="shared" si="48"/>
        <v>1.573607240159083E-2</v>
      </c>
      <c r="U60" s="43">
        <f>SUM(F301:F307)</f>
        <v>217199</v>
      </c>
      <c r="V60" s="38">
        <f t="shared" si="7"/>
        <v>3252523</v>
      </c>
      <c r="W60" s="29"/>
      <c r="X60" s="27">
        <v>45</v>
      </c>
      <c r="Y60" s="72">
        <v>44151</v>
      </c>
      <c r="Z60" s="22">
        <f t="shared" si="25"/>
        <v>13.502000000000001</v>
      </c>
      <c r="AA60" s="29"/>
      <c r="AB60" s="49">
        <f t="shared" si="26"/>
        <v>11.700000000000003</v>
      </c>
      <c r="AC60" s="24">
        <f t="shared" si="27"/>
        <v>49.955851430919346</v>
      </c>
      <c r="AD60" s="25">
        <f t="shared" si="28"/>
        <v>-1.0183301813218621E-2</v>
      </c>
      <c r="AE60" s="24">
        <f t="shared" si="29"/>
        <v>1.6882525294253256E-2</v>
      </c>
      <c r="AF60" s="26">
        <f t="shared" si="30"/>
        <v>3.6614254788328495E-3</v>
      </c>
      <c r="AG60" s="32"/>
      <c r="AH60" s="49">
        <f t="shared" si="31"/>
        <v>4.8100000000000005</v>
      </c>
      <c r="AI60" s="76"/>
      <c r="AJ60" s="22"/>
      <c r="AK60" s="60"/>
      <c r="AL60" s="45"/>
      <c r="AM60" s="35"/>
      <c r="AN60" s="49">
        <f t="shared" si="32"/>
        <v>6.5</v>
      </c>
      <c r="AO60" s="22"/>
      <c r="AP60" s="22"/>
      <c r="AQ60" s="60"/>
      <c r="AR60" s="45"/>
      <c r="AS60" s="5"/>
      <c r="AT60" s="49">
        <f t="shared" si="33"/>
        <v>3.120000000000001</v>
      </c>
      <c r="AU60" s="22"/>
      <c r="AV60" s="22"/>
      <c r="AW60" s="60">
        <v>0</v>
      </c>
      <c r="AX60" s="45"/>
      <c r="AY60" s="29"/>
      <c r="AZ60" s="18">
        <f t="shared" si="34"/>
        <v>3.120000000000001</v>
      </c>
      <c r="BA60" s="22"/>
      <c r="BB60" s="22"/>
      <c r="BC60" s="60"/>
      <c r="BD60" s="45"/>
      <c r="BE60" s="35"/>
      <c r="BF60" s="18">
        <f t="shared" si="35"/>
        <v>2.6</v>
      </c>
      <c r="BG60" s="22"/>
      <c r="BH60" s="22"/>
      <c r="BI60" s="60"/>
      <c r="BJ60" s="45"/>
      <c r="BK60" s="70"/>
      <c r="BL60" s="18">
        <f t="shared" si="36"/>
        <v>5.98</v>
      </c>
      <c r="BM60" s="22"/>
      <c r="BN60" s="22"/>
      <c r="BO60" s="60"/>
      <c r="BP60" s="45"/>
      <c r="BQ60" s="70"/>
      <c r="BR60" s="18">
        <f t="shared" si="37"/>
        <v>5.98</v>
      </c>
      <c r="BS60" s="22"/>
      <c r="BT60" s="22"/>
      <c r="BU60" s="60"/>
      <c r="BV60" s="45"/>
      <c r="BW60" s="89"/>
      <c r="BX60" s="18">
        <f t="shared" si="38"/>
        <v>5.98</v>
      </c>
      <c r="BY60" s="22"/>
      <c r="BZ60" s="22"/>
      <c r="CA60" s="60"/>
      <c r="CB60" s="45"/>
      <c r="CC60" s="29"/>
      <c r="CD60" s="20">
        <f t="shared" si="39"/>
        <v>11.700000000000003</v>
      </c>
      <c r="CE60" s="61">
        <f t="shared" si="15"/>
        <v>3.236321872824964E-2</v>
      </c>
      <c r="CF60" s="61">
        <f t="shared" si="16"/>
        <v>0</v>
      </c>
      <c r="CG60" s="61">
        <f t="shared" si="17"/>
        <v>0</v>
      </c>
      <c r="CH60" s="60">
        <f t="shared" si="18"/>
        <v>0</v>
      </c>
      <c r="CI60" s="60">
        <f t="shared" si="19"/>
        <v>0</v>
      </c>
      <c r="CJ60" s="60">
        <f t="shared" si="20"/>
        <v>0</v>
      </c>
      <c r="CK60" s="60">
        <f t="shared" si="21"/>
        <v>0</v>
      </c>
      <c r="CL60" s="60">
        <f t="shared" si="22"/>
        <v>0</v>
      </c>
      <c r="CM60" s="61">
        <f t="shared" si="23"/>
        <v>3.236321872824964E-2</v>
      </c>
      <c r="CN60" s="72">
        <f>L21</f>
        <v>43878</v>
      </c>
    </row>
    <row r="61" spans="2:92" ht="18.45" customHeight="1" x14ac:dyDescent="0.65">
      <c r="B61" s="44">
        <v>43906</v>
      </c>
      <c r="C61" s="38">
        <f t="shared" si="40"/>
        <v>15</v>
      </c>
      <c r="D61" s="46">
        <v>824</v>
      </c>
      <c r="E61" s="101">
        <f t="shared" si="41"/>
        <v>6.3054790327517596E-2</v>
      </c>
      <c r="F61" s="38">
        <f t="shared" si="42"/>
        <v>42</v>
      </c>
      <c r="G61" s="46">
        <v>13068</v>
      </c>
      <c r="H61" s="46">
        <f t="shared" ref="H61:H65" si="49">I61-I60</f>
        <v>2</v>
      </c>
      <c r="I61" s="46">
        <v>24</v>
      </c>
      <c r="J61" s="100">
        <f t="shared" si="44"/>
        <v>2.9126213592233011E-2</v>
      </c>
      <c r="L61" s="72">
        <f t="shared" si="24"/>
        <v>44158</v>
      </c>
      <c r="M61" s="43">
        <f>SUM(C308:C314)</f>
        <v>14474</v>
      </c>
      <c r="N61" s="54">
        <f t="shared" si="6"/>
        <v>7.1989334913346165E-2</v>
      </c>
      <c r="O61" s="43">
        <f t="shared" si="45"/>
        <v>142206</v>
      </c>
      <c r="P61" s="54">
        <f t="shared" si="47"/>
        <v>4.0762285641560411E-2</v>
      </c>
      <c r="Q61" s="43">
        <f>SUM(H308:H314)</f>
        <v>132</v>
      </c>
      <c r="R61" s="54">
        <f t="shared" si="12"/>
        <v>0.45054945054945056</v>
      </c>
      <c r="S61" s="43">
        <f t="shared" si="46"/>
        <v>2142</v>
      </c>
      <c r="T61" s="59">
        <f t="shared" si="48"/>
        <v>1.5062655584152568E-2</v>
      </c>
      <c r="U61" s="43">
        <f>SUM(F308:F314)</f>
        <v>236143</v>
      </c>
      <c r="V61" s="38">
        <f t="shared" si="7"/>
        <v>3488666</v>
      </c>
      <c r="W61" s="29"/>
      <c r="X61" s="27">
        <v>46</v>
      </c>
      <c r="Y61" s="72">
        <v>44158</v>
      </c>
      <c r="Z61" s="22">
        <f t="shared" si="25"/>
        <v>14.474</v>
      </c>
      <c r="AA61" s="29"/>
      <c r="AB61" s="49">
        <f t="shared" si="26"/>
        <v>12.600000000000003</v>
      </c>
      <c r="AC61" s="24">
        <f t="shared" si="27"/>
        <v>49.944465788426733</v>
      </c>
      <c r="AD61" s="25">
        <f t="shared" si="28"/>
        <v>-1.2650713880676802E-2</v>
      </c>
      <c r="AE61" s="24">
        <f t="shared" si="29"/>
        <v>2.0974916859744973E-2</v>
      </c>
      <c r="AF61" s="26">
        <f t="shared" si="30"/>
        <v>4.5471017394352383E-3</v>
      </c>
      <c r="AG61" s="32"/>
      <c r="AH61" s="49">
        <f t="shared" si="31"/>
        <v>5.1800000000000006</v>
      </c>
      <c r="AI61" s="76"/>
      <c r="AJ61" s="22"/>
      <c r="AK61" s="60"/>
      <c r="AL61" s="45"/>
      <c r="AM61" s="35"/>
      <c r="AN61" s="49">
        <f t="shared" si="32"/>
        <v>7</v>
      </c>
      <c r="AO61" s="22"/>
      <c r="AP61" s="22"/>
      <c r="AQ61" s="60"/>
      <c r="AR61" s="45"/>
      <c r="AS61" s="5"/>
      <c r="AT61" s="49">
        <f t="shared" si="33"/>
        <v>3.3600000000000012</v>
      </c>
      <c r="AU61" s="22"/>
      <c r="AV61" s="22"/>
      <c r="AW61" s="60">
        <v>0</v>
      </c>
      <c r="AX61" s="45"/>
      <c r="AY61" s="29"/>
      <c r="AZ61" s="18">
        <f t="shared" si="34"/>
        <v>3.3600000000000012</v>
      </c>
      <c r="BA61" s="22"/>
      <c r="BB61" s="22"/>
      <c r="BC61" s="60"/>
      <c r="BD61" s="45"/>
      <c r="BE61" s="35"/>
      <c r="BF61" s="18">
        <f t="shared" si="35"/>
        <v>2.8000000000000003</v>
      </c>
      <c r="BG61" s="22"/>
      <c r="BH61" s="22"/>
      <c r="BI61" s="60"/>
      <c r="BJ61" s="45"/>
      <c r="BK61" s="70"/>
      <c r="BL61" s="18">
        <f t="shared" si="36"/>
        <v>6.44</v>
      </c>
      <c r="BM61" s="22"/>
      <c r="BN61" s="22"/>
      <c r="BO61" s="60"/>
      <c r="BP61" s="45"/>
      <c r="BQ61" s="70"/>
      <c r="BR61" s="18">
        <f t="shared" si="37"/>
        <v>6.44</v>
      </c>
      <c r="BS61" s="22"/>
      <c r="BT61" s="22"/>
      <c r="BU61" s="60"/>
      <c r="BV61" s="45"/>
      <c r="BW61" s="89"/>
      <c r="BX61" s="18">
        <f t="shared" si="38"/>
        <v>6.44</v>
      </c>
      <c r="BY61" s="22"/>
      <c r="BZ61" s="22"/>
      <c r="CA61" s="60"/>
      <c r="CB61" s="45"/>
      <c r="CC61" s="29"/>
      <c r="CD61" s="20">
        <f t="shared" si="39"/>
        <v>12.600000000000003</v>
      </c>
      <c r="CE61" s="61">
        <f t="shared" si="15"/>
        <v>4.0189365460778143E-2</v>
      </c>
      <c r="CF61" s="61">
        <f t="shared" si="16"/>
        <v>0</v>
      </c>
      <c r="CG61" s="61">
        <f t="shared" si="17"/>
        <v>0</v>
      </c>
      <c r="CH61" s="60">
        <f t="shared" si="18"/>
        <v>0</v>
      </c>
      <c r="CI61" s="60">
        <f t="shared" si="19"/>
        <v>0</v>
      </c>
      <c r="CJ61" s="60">
        <f t="shared" si="20"/>
        <v>0</v>
      </c>
      <c r="CK61" s="60">
        <f t="shared" si="21"/>
        <v>0</v>
      </c>
      <c r="CL61" s="60">
        <f t="shared" si="22"/>
        <v>0</v>
      </c>
      <c r="CM61" s="61">
        <f t="shared" si="23"/>
        <v>4.0189365460778143E-2</v>
      </c>
      <c r="CN61" s="35"/>
    </row>
    <row r="62" spans="2:92" x14ac:dyDescent="0.65">
      <c r="B62" s="44">
        <v>43907</v>
      </c>
      <c r="C62" s="38">
        <f t="shared" si="40"/>
        <v>44</v>
      </c>
      <c r="D62" s="46">
        <v>868</v>
      </c>
      <c r="E62" s="101">
        <f t="shared" si="41"/>
        <v>5.7289947858227178E-2</v>
      </c>
      <c r="F62" s="38">
        <f t="shared" si="42"/>
        <v>2083</v>
      </c>
      <c r="G62" s="46">
        <v>15151</v>
      </c>
      <c r="H62" s="46">
        <f t="shared" si="49"/>
        <v>4</v>
      </c>
      <c r="I62" s="46">
        <v>28</v>
      </c>
      <c r="J62" s="100">
        <f t="shared" si="44"/>
        <v>3.2258064516129031E-2</v>
      </c>
      <c r="L62" s="72">
        <f t="shared" si="24"/>
        <v>44165</v>
      </c>
      <c r="M62" s="43">
        <f>SUM(C315:C321)</f>
        <v>15445</v>
      </c>
      <c r="N62" s="54">
        <f t="shared" si="6"/>
        <v>6.7085809036893734E-2</v>
      </c>
      <c r="O62" s="43">
        <f t="shared" si="45"/>
        <v>157651</v>
      </c>
      <c r="P62" s="54">
        <f t="shared" si="47"/>
        <v>4.2151028328840635E-2</v>
      </c>
      <c r="Q62" s="43">
        <f>SUM(H315:H321)</f>
        <v>209</v>
      </c>
      <c r="R62" s="54">
        <f t="shared" si="12"/>
        <v>0.58333333333333337</v>
      </c>
      <c r="S62" s="43">
        <f t="shared" si="46"/>
        <v>2351</v>
      </c>
      <c r="T62" s="59">
        <f t="shared" si="48"/>
        <v>1.4912686884320429E-2</v>
      </c>
      <c r="U62" s="43">
        <f>SUM(F315:F321)</f>
        <v>251480</v>
      </c>
      <c r="V62" s="38">
        <f t="shared" si="7"/>
        <v>3740146</v>
      </c>
      <c r="W62" s="29"/>
      <c r="X62" s="27">
        <v>47</v>
      </c>
      <c r="Y62" s="72">
        <v>44165</v>
      </c>
      <c r="Z62" s="22">
        <f t="shared" si="25"/>
        <v>15.445</v>
      </c>
      <c r="AA62" s="29"/>
      <c r="AB62" s="49">
        <f t="shared" si="26"/>
        <v>13.500000000000004</v>
      </c>
      <c r="AC62" s="24">
        <f t="shared" si="27"/>
        <v>49.930323444690259</v>
      </c>
      <c r="AD62" s="25">
        <f t="shared" si="28"/>
        <v>-1.5713715262749416E-2</v>
      </c>
      <c r="AE62" s="24">
        <f t="shared" si="29"/>
        <v>2.6056096512809618E-2</v>
      </c>
      <c r="AF62" s="26">
        <f t="shared" si="30"/>
        <v>5.6457551700718287E-3</v>
      </c>
      <c r="AG62" s="32"/>
      <c r="AH62" s="49">
        <f t="shared" si="31"/>
        <v>5.5500000000000007</v>
      </c>
      <c r="AI62" s="76"/>
      <c r="AJ62" s="22"/>
      <c r="AK62" s="60"/>
      <c r="AL62" s="45"/>
      <c r="AM62" s="35"/>
      <c r="AN62" s="49">
        <f t="shared" si="32"/>
        <v>7.5</v>
      </c>
      <c r="AO62" s="22"/>
      <c r="AP62" s="22"/>
      <c r="AQ62" s="60"/>
      <c r="AR62" s="45"/>
      <c r="AS62" s="5"/>
      <c r="AT62" s="49">
        <f t="shared" si="33"/>
        <v>3.6000000000000014</v>
      </c>
      <c r="AU62" s="22"/>
      <c r="AV62" s="22"/>
      <c r="AW62" s="60">
        <v>0</v>
      </c>
      <c r="AX62" s="45"/>
      <c r="AY62" s="29"/>
      <c r="AZ62" s="18">
        <f t="shared" si="34"/>
        <v>3.6000000000000014</v>
      </c>
      <c r="BA62" s="22"/>
      <c r="BB62" s="22"/>
      <c r="BC62" s="60"/>
      <c r="BD62" s="45"/>
      <c r="BE62" s="35"/>
      <c r="BF62" s="18">
        <f t="shared" si="35"/>
        <v>3.0000000000000004</v>
      </c>
      <c r="BG62" s="22"/>
      <c r="BH62" s="22"/>
      <c r="BI62" s="60"/>
      <c r="BJ62" s="45"/>
      <c r="BK62" s="70"/>
      <c r="BL62" s="18">
        <f t="shared" si="36"/>
        <v>6.9</v>
      </c>
      <c r="BM62" s="22"/>
      <c r="BN62" s="22"/>
      <c r="BO62" s="60"/>
      <c r="BP62" s="45"/>
      <c r="BQ62" s="70"/>
      <c r="BR62" s="18">
        <f t="shared" si="37"/>
        <v>6.9</v>
      </c>
      <c r="BS62" s="22"/>
      <c r="BT62" s="22"/>
      <c r="BU62" s="60"/>
      <c r="BV62" s="45"/>
      <c r="BW62" s="89"/>
      <c r="BX62" s="18">
        <f t="shared" si="38"/>
        <v>6.9</v>
      </c>
      <c r="BY62" s="22"/>
      <c r="BZ62" s="22"/>
      <c r="CA62" s="60"/>
      <c r="CB62" s="45"/>
      <c r="CC62" s="29"/>
      <c r="CD62" s="20">
        <f t="shared" si="39"/>
        <v>13.500000000000004</v>
      </c>
      <c r="CE62" s="61">
        <f t="shared" si="15"/>
        <v>4.989621713344139E-2</v>
      </c>
      <c r="CF62" s="61">
        <f t="shared" si="16"/>
        <v>0</v>
      </c>
      <c r="CG62" s="61">
        <f t="shared" si="17"/>
        <v>0</v>
      </c>
      <c r="CH62" s="60">
        <f t="shared" si="18"/>
        <v>0</v>
      </c>
      <c r="CI62" s="60">
        <f t="shared" si="19"/>
        <v>0</v>
      </c>
      <c r="CJ62" s="60">
        <f t="shared" si="20"/>
        <v>0</v>
      </c>
      <c r="CK62" s="60">
        <f t="shared" si="21"/>
        <v>0</v>
      </c>
      <c r="CL62" s="60">
        <f t="shared" si="22"/>
        <v>0</v>
      </c>
      <c r="CM62" s="61">
        <f t="shared" si="23"/>
        <v>4.989621713344139E-2</v>
      </c>
      <c r="CN62" s="35"/>
    </row>
    <row r="63" spans="2:92" x14ac:dyDescent="0.65">
      <c r="B63" s="44">
        <v>43908</v>
      </c>
      <c r="C63" s="38">
        <f t="shared" si="40"/>
        <v>39</v>
      </c>
      <c r="D63" s="46">
        <v>907</v>
      </c>
      <c r="E63" s="101">
        <f t="shared" si="41"/>
        <v>5.9072554383222613E-2</v>
      </c>
      <c r="F63" s="38">
        <f t="shared" si="42"/>
        <v>203</v>
      </c>
      <c r="G63" s="46">
        <v>15354</v>
      </c>
      <c r="H63" s="46">
        <f t="shared" si="49"/>
        <v>1</v>
      </c>
      <c r="I63" s="46">
        <v>29</v>
      </c>
      <c r="J63" s="100">
        <f t="shared" si="44"/>
        <v>3.1973539140022052E-2</v>
      </c>
      <c r="L63" s="72">
        <f t="shared" si="24"/>
        <v>44172</v>
      </c>
      <c r="M63" s="43">
        <f>SUM(C322:C328)</f>
        <v>17189</v>
      </c>
      <c r="N63" s="54">
        <f t="shared" si="6"/>
        <v>0.11291680155390094</v>
      </c>
      <c r="O63" s="43">
        <f t="shared" si="45"/>
        <v>174840</v>
      </c>
      <c r="P63" s="54">
        <f t="shared" si="47"/>
        <v>4.3354321149291213E-2</v>
      </c>
      <c r="Q63" s="43">
        <f>SUM(H322:H328)</f>
        <v>247</v>
      </c>
      <c r="R63" s="54">
        <f t="shared" si="12"/>
        <v>0.18181818181818182</v>
      </c>
      <c r="S63" s="43">
        <f t="shared" si="46"/>
        <v>2598</v>
      </c>
      <c r="T63" s="59">
        <f t="shared" si="48"/>
        <v>1.4859299931365821E-2</v>
      </c>
      <c r="U63" s="43">
        <f>SUM(F322:F328)</f>
        <v>292670</v>
      </c>
      <c r="V63" s="38">
        <f t="shared" si="7"/>
        <v>4032816</v>
      </c>
      <c r="W63" s="29"/>
      <c r="X63" s="27">
        <v>48</v>
      </c>
      <c r="Y63" s="72">
        <v>44172</v>
      </c>
      <c r="Z63" s="22">
        <f t="shared" si="25"/>
        <v>17.189</v>
      </c>
      <c r="AA63" s="29"/>
      <c r="AB63" s="49">
        <f t="shared" si="26"/>
        <v>14.400000000000004</v>
      </c>
      <c r="AC63" s="24">
        <f t="shared" si="27"/>
        <v>49.912760088781283</v>
      </c>
      <c r="AD63" s="25">
        <f t="shared" si="28"/>
        <v>-1.9514839898859753E-2</v>
      </c>
      <c r="AE63" s="24">
        <f t="shared" si="29"/>
        <v>3.236321872824964E-2</v>
      </c>
      <c r="AF63" s="26">
        <f t="shared" si="30"/>
        <v>7.0079135727111365E-3</v>
      </c>
      <c r="AG63" s="32"/>
      <c r="AH63" s="49">
        <f t="shared" si="31"/>
        <v>5.9200000000000008</v>
      </c>
      <c r="AI63" s="76"/>
      <c r="AJ63" s="22"/>
      <c r="AK63" s="60"/>
      <c r="AL63" s="45"/>
      <c r="AM63" s="35"/>
      <c r="AN63" s="49">
        <f t="shared" si="32"/>
        <v>8</v>
      </c>
      <c r="AO63" s="22"/>
      <c r="AP63" s="22"/>
      <c r="AQ63" s="60"/>
      <c r="AR63" s="45"/>
      <c r="AS63" s="5"/>
      <c r="AT63" s="49">
        <f t="shared" si="33"/>
        <v>3.8400000000000016</v>
      </c>
      <c r="AU63" s="22"/>
      <c r="AV63" s="22"/>
      <c r="AW63" s="60">
        <v>0</v>
      </c>
      <c r="AX63" s="45"/>
      <c r="AY63" s="29"/>
      <c r="AZ63" s="18">
        <f t="shared" si="34"/>
        <v>3.8400000000000016</v>
      </c>
      <c r="BA63" s="22"/>
      <c r="BB63" s="22"/>
      <c r="BC63" s="60"/>
      <c r="BD63" s="45"/>
      <c r="BE63" s="35"/>
      <c r="BF63" s="18">
        <f t="shared" si="35"/>
        <v>3.2000000000000006</v>
      </c>
      <c r="BG63" s="22"/>
      <c r="BH63" s="22"/>
      <c r="BI63" s="60"/>
      <c r="BJ63" s="45"/>
      <c r="BK63" s="70"/>
      <c r="BL63" s="18">
        <f t="shared" si="36"/>
        <v>7.36</v>
      </c>
      <c r="BM63" s="22"/>
      <c r="BN63" s="22"/>
      <c r="BO63" s="60"/>
      <c r="BP63" s="45"/>
      <c r="BQ63" s="70"/>
      <c r="BR63" s="18">
        <f t="shared" si="37"/>
        <v>7.36</v>
      </c>
      <c r="BS63" s="22"/>
      <c r="BT63" s="22"/>
      <c r="BU63" s="60"/>
      <c r="BV63" s="45"/>
      <c r="BW63" s="89"/>
      <c r="BX63" s="18">
        <f t="shared" si="38"/>
        <v>7.36</v>
      </c>
      <c r="BY63" s="22"/>
      <c r="BZ63" s="22"/>
      <c r="CA63" s="60"/>
      <c r="CB63" s="45"/>
      <c r="CC63" s="29"/>
      <c r="CD63" s="20">
        <f t="shared" si="39"/>
        <v>14.400000000000004</v>
      </c>
      <c r="CE63" s="61">
        <f t="shared" si="15"/>
        <v>6.1929310556664952E-2</v>
      </c>
      <c r="CF63" s="61">
        <f t="shared" si="16"/>
        <v>0</v>
      </c>
      <c r="CG63" s="61">
        <f t="shared" si="17"/>
        <v>0</v>
      </c>
      <c r="CH63" s="60">
        <f t="shared" si="18"/>
        <v>0</v>
      </c>
      <c r="CI63" s="60">
        <f t="shared" si="19"/>
        <v>0</v>
      </c>
      <c r="CJ63" s="60">
        <f t="shared" si="20"/>
        <v>0</v>
      </c>
      <c r="CK63" s="60">
        <f t="shared" si="21"/>
        <v>0</v>
      </c>
      <c r="CL63" s="60">
        <f t="shared" si="22"/>
        <v>0</v>
      </c>
      <c r="CM63" s="61">
        <f t="shared" si="23"/>
        <v>6.1929310556664952E-2</v>
      </c>
      <c r="CN63" s="72">
        <f>L22</f>
        <v>43885</v>
      </c>
    </row>
    <row r="64" spans="2:92" x14ac:dyDescent="0.65">
      <c r="B64" s="44">
        <v>43909</v>
      </c>
      <c r="C64" s="38">
        <f t="shared" si="40"/>
        <v>36</v>
      </c>
      <c r="D64" s="46">
        <v>943</v>
      </c>
      <c r="E64" s="101">
        <f t="shared" si="41"/>
        <v>6.3284343332662238E-2</v>
      </c>
      <c r="F64" s="53">
        <f t="shared" si="42"/>
        <v>-453</v>
      </c>
      <c r="G64" s="46">
        <v>14901</v>
      </c>
      <c r="H64" s="46">
        <f t="shared" si="49"/>
        <v>2</v>
      </c>
      <c r="I64" s="46">
        <v>31</v>
      </c>
      <c r="J64" s="100">
        <f t="shared" si="44"/>
        <v>3.2873806998939555E-2</v>
      </c>
      <c r="L64" s="72">
        <f t="shared" si="24"/>
        <v>44179</v>
      </c>
      <c r="M64" s="43">
        <f>SUM(C329:C335)</f>
        <v>18593</v>
      </c>
      <c r="N64" s="54">
        <f t="shared" si="6"/>
        <v>8.1680144278317532E-2</v>
      </c>
      <c r="O64" s="43">
        <f t="shared" si="45"/>
        <v>193433</v>
      </c>
      <c r="P64" s="54">
        <f t="shared" si="47"/>
        <v>4.433601978140158E-2</v>
      </c>
      <c r="Q64" s="43">
        <f>SUM(H329:H335)</f>
        <v>311</v>
      </c>
      <c r="R64" s="54">
        <f t="shared" si="12"/>
        <v>0.25910931174089069</v>
      </c>
      <c r="S64" s="43">
        <f t="shared" si="46"/>
        <v>2909</v>
      </c>
      <c r="T64" s="59">
        <f t="shared" si="48"/>
        <v>1.503879896398236E-2</v>
      </c>
      <c r="U64" s="43">
        <f>SUM(F329:F335)</f>
        <v>330070</v>
      </c>
      <c r="V64" s="38">
        <f t="shared" si="7"/>
        <v>4362886</v>
      </c>
      <c r="W64" s="29"/>
      <c r="X64" s="27">
        <v>49</v>
      </c>
      <c r="Y64" s="72">
        <v>44179</v>
      </c>
      <c r="Z64" s="22">
        <f t="shared" si="25"/>
        <v>18.593</v>
      </c>
      <c r="AA64" s="29"/>
      <c r="AB64" s="49">
        <f t="shared" si="26"/>
        <v>15.300000000000004</v>
      </c>
      <c r="AC64" s="24">
        <f t="shared" si="27"/>
        <v>49.890953031558148</v>
      </c>
      <c r="AD64" s="25">
        <f t="shared" si="28"/>
        <v>-2.4230063581258163E-2</v>
      </c>
      <c r="AE64" s="24">
        <f t="shared" si="29"/>
        <v>4.0189365460778143E-2</v>
      </c>
      <c r="AF64" s="26">
        <f t="shared" si="30"/>
        <v>8.695718591698336E-3</v>
      </c>
      <c r="AG64" s="32"/>
      <c r="AH64" s="49">
        <f t="shared" si="31"/>
        <v>6.2900000000000009</v>
      </c>
      <c r="AI64" s="76"/>
      <c r="AJ64" s="22"/>
      <c r="AK64" s="60"/>
      <c r="AL64" s="45"/>
      <c r="AM64" s="35"/>
      <c r="AN64" s="49">
        <f t="shared" si="32"/>
        <v>8.5</v>
      </c>
      <c r="AO64" s="22"/>
      <c r="AP64" s="22"/>
      <c r="AQ64" s="60"/>
      <c r="AR64" s="45"/>
      <c r="AS64" s="5"/>
      <c r="AT64" s="49">
        <f t="shared" si="33"/>
        <v>4.0800000000000018</v>
      </c>
      <c r="AU64" s="22"/>
      <c r="AV64" s="22"/>
      <c r="AW64" s="60">
        <v>0</v>
      </c>
      <c r="AX64" s="45"/>
      <c r="AY64" s="29"/>
      <c r="AZ64" s="18">
        <f t="shared" si="34"/>
        <v>4.0800000000000018</v>
      </c>
      <c r="BA64" s="22"/>
      <c r="BB64" s="22"/>
      <c r="BC64" s="60"/>
      <c r="BD64" s="45"/>
      <c r="BE64" s="35"/>
      <c r="BF64" s="18">
        <f t="shared" si="35"/>
        <v>3.4000000000000008</v>
      </c>
      <c r="BG64" s="22"/>
      <c r="BH64" s="22"/>
      <c r="BI64" s="60"/>
      <c r="BJ64" s="45"/>
      <c r="BK64" s="70"/>
      <c r="BL64" s="18">
        <f t="shared" si="36"/>
        <v>7.82</v>
      </c>
      <c r="BM64" s="22"/>
      <c r="BN64" s="22"/>
      <c r="BO64" s="60"/>
      <c r="BP64" s="45"/>
      <c r="BQ64" s="70"/>
      <c r="BR64" s="18">
        <f t="shared" si="37"/>
        <v>7.82</v>
      </c>
      <c r="BS64" s="22"/>
      <c r="BT64" s="22"/>
      <c r="BU64" s="60"/>
      <c r="BV64" s="45"/>
      <c r="BW64" s="89"/>
      <c r="BX64" s="18">
        <f t="shared" si="38"/>
        <v>7.82</v>
      </c>
      <c r="BY64" s="22"/>
      <c r="BZ64" s="22"/>
      <c r="CA64" s="60"/>
      <c r="CB64" s="45"/>
      <c r="CC64" s="29"/>
      <c r="CD64" s="20">
        <f t="shared" si="39"/>
        <v>15.300000000000004</v>
      </c>
      <c r="CE64" s="61">
        <f t="shared" si="15"/>
        <v>7.6836252819694612E-2</v>
      </c>
      <c r="CF64" s="61">
        <f t="shared" si="16"/>
        <v>0</v>
      </c>
      <c r="CG64" s="61">
        <f t="shared" si="17"/>
        <v>0</v>
      </c>
      <c r="CH64" s="60">
        <f t="shared" si="18"/>
        <v>0</v>
      </c>
      <c r="CI64" s="60">
        <f t="shared" si="19"/>
        <v>0</v>
      </c>
      <c r="CJ64" s="60">
        <f t="shared" si="20"/>
        <v>0</v>
      </c>
      <c r="CK64" s="60">
        <f t="shared" si="21"/>
        <v>0</v>
      </c>
      <c r="CL64" s="60">
        <f t="shared" si="22"/>
        <v>0</v>
      </c>
      <c r="CM64" s="61">
        <f t="shared" si="23"/>
        <v>7.6836252819694612E-2</v>
      </c>
      <c r="CN64" s="35"/>
    </row>
    <row r="65" spans="2:92" x14ac:dyDescent="0.65">
      <c r="B65" s="44">
        <v>43910</v>
      </c>
      <c r="C65" s="38">
        <f t="shared" si="40"/>
        <v>64</v>
      </c>
      <c r="D65" s="46">
        <v>1007</v>
      </c>
      <c r="E65" s="101">
        <f t="shared" si="41"/>
        <v>5.3438760348121415E-2</v>
      </c>
      <c r="F65" s="38">
        <f t="shared" si="42"/>
        <v>3943</v>
      </c>
      <c r="G65" s="46">
        <v>18844</v>
      </c>
      <c r="H65" s="46">
        <f t="shared" si="49"/>
        <v>2</v>
      </c>
      <c r="I65" s="46">
        <v>33</v>
      </c>
      <c r="J65" s="100">
        <f t="shared" si="44"/>
        <v>3.2770605759682221E-2</v>
      </c>
      <c r="L65" s="72">
        <f t="shared" si="24"/>
        <v>44186</v>
      </c>
      <c r="M65" s="43">
        <f>SUM(C336:C342)</f>
        <v>21432</v>
      </c>
      <c r="N65" s="54">
        <f t="shared" si="6"/>
        <v>0.15269187328564512</v>
      </c>
      <c r="O65" s="43">
        <f t="shared" si="45"/>
        <v>214865</v>
      </c>
      <c r="P65" s="54">
        <f t="shared" si="47"/>
        <v>4.5600975073277997E-2</v>
      </c>
      <c r="Q65" s="43">
        <f>SUM(H336:H342)</f>
        <v>340</v>
      </c>
      <c r="R65" s="54">
        <f t="shared" si="12"/>
        <v>9.3247588424437297E-2</v>
      </c>
      <c r="S65" s="43">
        <f t="shared" si="46"/>
        <v>3249</v>
      </c>
      <c r="T65" s="59">
        <f t="shared" si="48"/>
        <v>1.512112256533172E-2</v>
      </c>
      <c r="U65" s="43">
        <f>SUM(F336:F342)</f>
        <v>348965</v>
      </c>
      <c r="V65" s="38">
        <f t="shared" si="7"/>
        <v>4711851</v>
      </c>
      <c r="W65" s="29"/>
      <c r="X65" s="27">
        <v>50</v>
      </c>
      <c r="Y65" s="72">
        <v>44186</v>
      </c>
      <c r="Z65" s="22">
        <f t="shared" si="25"/>
        <v>21.431999999999999</v>
      </c>
      <c r="AA65" s="29"/>
      <c r="AB65" s="49">
        <f t="shared" si="26"/>
        <v>16.200000000000003</v>
      </c>
      <c r="AC65" s="24">
        <f t="shared" si="27"/>
        <v>49.863884374006432</v>
      </c>
      <c r="AD65" s="25">
        <f t="shared" si="28"/>
        <v>-3.0076286168577115E-2</v>
      </c>
      <c r="AE65" s="24">
        <f t="shared" si="29"/>
        <v>4.989621713344139E-2</v>
      </c>
      <c r="AF65" s="26">
        <f t="shared" si="30"/>
        <v>1.0785390747403607E-2</v>
      </c>
      <c r="AG65" s="32"/>
      <c r="AH65" s="49">
        <f t="shared" si="31"/>
        <v>6.660000000000001</v>
      </c>
      <c r="AI65" s="76"/>
      <c r="AJ65" s="22"/>
      <c r="AK65" s="60"/>
      <c r="AL65" s="45"/>
      <c r="AM65" s="35"/>
      <c r="AN65" s="49">
        <f t="shared" si="32"/>
        <v>9</v>
      </c>
      <c r="AO65" s="22"/>
      <c r="AP65" s="22"/>
      <c r="AQ65" s="60"/>
      <c r="AR65" s="45"/>
      <c r="AS65" s="5"/>
      <c r="AT65" s="49">
        <f t="shared" si="33"/>
        <v>4.3200000000000021</v>
      </c>
      <c r="AU65" s="22"/>
      <c r="AV65" s="22"/>
      <c r="AW65" s="60">
        <v>0</v>
      </c>
      <c r="AX65" s="45"/>
      <c r="AY65" s="29"/>
      <c r="AZ65" s="18">
        <f t="shared" si="34"/>
        <v>4.3200000000000021</v>
      </c>
      <c r="BA65" s="22"/>
      <c r="BB65" s="22"/>
      <c r="BC65" s="60"/>
      <c r="BD65" s="45"/>
      <c r="BE65" s="35"/>
      <c r="BF65" s="18">
        <f t="shared" si="35"/>
        <v>3.600000000000001</v>
      </c>
      <c r="BG65" s="22"/>
      <c r="BH65" s="22"/>
      <c r="BI65" s="60"/>
      <c r="BJ65" s="45"/>
      <c r="BK65" s="70"/>
      <c r="BL65" s="18">
        <f t="shared" si="36"/>
        <v>8.2800000000000011</v>
      </c>
      <c r="BM65" s="22"/>
      <c r="BN65" s="22"/>
      <c r="BO65" s="60"/>
      <c r="BP65" s="45"/>
      <c r="BQ65" s="70"/>
      <c r="BR65" s="18">
        <f t="shared" si="37"/>
        <v>8.2800000000000011</v>
      </c>
      <c r="BS65" s="22"/>
      <c r="BT65" s="22"/>
      <c r="BU65" s="60"/>
      <c r="BV65" s="45"/>
      <c r="BW65" s="89"/>
      <c r="BX65" s="18">
        <f t="shared" si="38"/>
        <v>8.2800000000000011</v>
      </c>
      <c r="BY65" s="22"/>
      <c r="BZ65" s="22"/>
      <c r="CA65" s="60"/>
      <c r="CB65" s="45"/>
      <c r="CC65" s="29"/>
      <c r="CD65" s="20">
        <f t="shared" si="39"/>
        <v>16.200000000000003</v>
      </c>
      <c r="CE65" s="61">
        <f t="shared" si="15"/>
        <v>9.5288216314934615E-2</v>
      </c>
      <c r="CF65" s="61">
        <f t="shared" si="16"/>
        <v>0</v>
      </c>
      <c r="CG65" s="61">
        <f t="shared" si="17"/>
        <v>0</v>
      </c>
      <c r="CH65" s="60">
        <f t="shared" si="18"/>
        <v>0</v>
      </c>
      <c r="CI65" s="60">
        <f t="shared" si="19"/>
        <v>0</v>
      </c>
      <c r="CJ65" s="60">
        <f t="shared" si="20"/>
        <v>0</v>
      </c>
      <c r="CK65" s="60">
        <f t="shared" si="21"/>
        <v>0</v>
      </c>
      <c r="CL65" s="60">
        <f t="shared" si="22"/>
        <v>0</v>
      </c>
      <c r="CM65" s="61">
        <f t="shared" si="23"/>
        <v>9.5288216314934615E-2</v>
      </c>
      <c r="CN65" s="35"/>
    </row>
    <row r="66" spans="2:92" x14ac:dyDescent="0.65">
      <c r="B66" s="44">
        <v>43911</v>
      </c>
      <c r="C66" s="38">
        <f t="shared" ref="C66:C81" si="50">D66-D65</f>
        <v>23</v>
      </c>
      <c r="D66" s="46">
        <v>1030</v>
      </c>
      <c r="E66" s="101">
        <f t="shared" ref="E66:E79" si="51">IF(D66="","",D66/G66)</f>
        <v>5.4316300163476244E-2</v>
      </c>
      <c r="F66" s="38">
        <f t="shared" ref="F66:F79" si="52">IF(G66="","",G66-G65)</f>
        <v>119</v>
      </c>
      <c r="G66" s="46">
        <v>18963</v>
      </c>
      <c r="H66" s="46">
        <f t="shared" ref="H66:H79" si="53">I66-I65</f>
        <v>2</v>
      </c>
      <c r="I66" s="46">
        <v>35</v>
      </c>
      <c r="J66" s="100">
        <f t="shared" ref="J66:J79" si="54">IF(D66="","",I66/D66)</f>
        <v>3.3980582524271843E-2</v>
      </c>
      <c r="L66" s="72">
        <f t="shared" si="24"/>
        <v>44193</v>
      </c>
      <c r="M66" s="43">
        <f>SUM(C343:C349)</f>
        <v>23642</v>
      </c>
      <c r="N66" s="54">
        <f t="shared" si="6"/>
        <v>0.10311683463979096</v>
      </c>
      <c r="O66" s="43">
        <f t="shared" ref="O66:O75" si="55">O65+M66</f>
        <v>238507</v>
      </c>
      <c r="P66" s="54">
        <f t="shared" si="47"/>
        <v>4.8378358368652556E-2</v>
      </c>
      <c r="Q66" s="43">
        <f>SUM(H343:H349)</f>
        <v>335</v>
      </c>
      <c r="R66" s="54">
        <f t="shared" si="12"/>
        <v>-1.4705882352941176E-2</v>
      </c>
      <c r="S66" s="43">
        <f t="shared" ref="S66:S75" si="56">S65+Q66</f>
        <v>3584</v>
      </c>
      <c r="T66" s="59">
        <f t="shared" si="48"/>
        <v>1.5026812630237267E-2</v>
      </c>
      <c r="U66" s="43">
        <f>SUM(F343:F349)</f>
        <v>218184</v>
      </c>
      <c r="V66" s="38">
        <f t="shared" ref="V66:V75" si="57">V65+U66</f>
        <v>4930035</v>
      </c>
      <c r="W66" s="29"/>
      <c r="X66" s="27">
        <v>51</v>
      </c>
      <c r="Y66" s="72">
        <v>44193</v>
      </c>
      <c r="Z66" s="22">
        <f t="shared" si="25"/>
        <v>23.641999999999999</v>
      </c>
      <c r="AA66" s="29"/>
      <c r="AB66" s="49">
        <f t="shared" si="26"/>
        <v>17.100000000000001</v>
      </c>
      <c r="AC66" s="24">
        <f t="shared" si="27"/>
        <v>49.830296114781561</v>
      </c>
      <c r="AD66" s="25">
        <f t="shared" si="28"/>
        <v>-3.7320288027633604E-2</v>
      </c>
      <c r="AE66" s="24">
        <f t="shared" si="29"/>
        <v>6.1929310556664952E-2</v>
      </c>
      <c r="AF66" s="26">
        <f t="shared" si="30"/>
        <v>1.3370103803581737E-2</v>
      </c>
      <c r="AG66" s="32"/>
      <c r="AH66" s="49">
        <f t="shared" si="31"/>
        <v>7.0300000000000011</v>
      </c>
      <c r="AI66" s="76"/>
      <c r="AJ66" s="22"/>
      <c r="AK66" s="60"/>
      <c r="AL66" s="45"/>
      <c r="AM66" s="35"/>
      <c r="AN66" s="49">
        <f t="shared" si="32"/>
        <v>9.5</v>
      </c>
      <c r="AO66" s="22"/>
      <c r="AP66" s="22"/>
      <c r="AQ66" s="60"/>
      <c r="AR66" s="45"/>
      <c r="AS66" s="5"/>
      <c r="AT66" s="49">
        <f t="shared" si="33"/>
        <v>4.5600000000000023</v>
      </c>
      <c r="AU66" s="22"/>
      <c r="AV66" s="22"/>
      <c r="AW66" s="60">
        <v>0</v>
      </c>
      <c r="AX66" s="45"/>
      <c r="AY66" s="29"/>
      <c r="AZ66" s="18">
        <f t="shared" si="34"/>
        <v>4.5600000000000023</v>
      </c>
      <c r="BA66" s="22"/>
      <c r="BB66" s="22"/>
      <c r="BC66" s="60"/>
      <c r="BD66" s="45"/>
      <c r="BE66" s="35"/>
      <c r="BF66" s="18">
        <f t="shared" si="35"/>
        <v>3.8000000000000012</v>
      </c>
      <c r="BG66" s="22"/>
      <c r="BH66" s="22"/>
      <c r="BI66" s="60"/>
      <c r="BJ66" s="45"/>
      <c r="BK66" s="70"/>
      <c r="BL66" s="18">
        <f t="shared" si="36"/>
        <v>8.740000000000002</v>
      </c>
      <c r="BM66" s="22"/>
      <c r="BN66" s="22"/>
      <c r="BO66" s="60"/>
      <c r="BP66" s="45"/>
      <c r="BQ66" s="70"/>
      <c r="BR66" s="18">
        <f t="shared" si="37"/>
        <v>8.740000000000002</v>
      </c>
      <c r="BS66" s="22"/>
      <c r="BT66" s="22"/>
      <c r="BU66" s="60"/>
      <c r="BV66" s="45"/>
      <c r="BW66" s="89"/>
      <c r="BX66" s="18">
        <f t="shared" si="38"/>
        <v>8.740000000000002</v>
      </c>
      <c r="BY66" s="22"/>
      <c r="BZ66" s="22"/>
      <c r="CA66" s="60"/>
      <c r="CB66" s="45"/>
      <c r="CC66" s="29"/>
      <c r="CD66" s="20">
        <f t="shared" si="39"/>
        <v>17.100000000000001</v>
      </c>
      <c r="CE66" s="61">
        <f t="shared" si="15"/>
        <v>0.11810491982825728</v>
      </c>
      <c r="CF66" s="61">
        <f t="shared" si="16"/>
        <v>0</v>
      </c>
      <c r="CG66" s="61">
        <f t="shared" si="17"/>
        <v>0</v>
      </c>
      <c r="CH66" s="60">
        <f t="shared" si="18"/>
        <v>0</v>
      </c>
      <c r="CI66" s="60">
        <f t="shared" si="19"/>
        <v>0</v>
      </c>
      <c r="CJ66" s="60">
        <f t="shared" si="20"/>
        <v>0</v>
      </c>
      <c r="CK66" s="60">
        <f t="shared" si="21"/>
        <v>0</v>
      </c>
      <c r="CL66" s="60">
        <f t="shared" si="22"/>
        <v>0</v>
      </c>
      <c r="CM66" s="61">
        <f t="shared" si="23"/>
        <v>0.11810491982825728</v>
      </c>
      <c r="CN66" s="72">
        <f>L23</f>
        <v>43892</v>
      </c>
    </row>
    <row r="67" spans="2:92" x14ac:dyDescent="0.65">
      <c r="B67" s="44">
        <v>43912</v>
      </c>
      <c r="C67" s="38">
        <f t="shared" si="50"/>
        <v>42</v>
      </c>
      <c r="D67" s="46">
        <v>1072</v>
      </c>
      <c r="E67" s="101">
        <f t="shared" si="51"/>
        <v>5.2995847340320347E-2</v>
      </c>
      <c r="F67" s="38">
        <f t="shared" si="52"/>
        <v>1265</v>
      </c>
      <c r="G67" s="46">
        <v>20228</v>
      </c>
      <c r="H67" s="46">
        <f t="shared" si="53"/>
        <v>1</v>
      </c>
      <c r="I67" s="46">
        <v>36</v>
      </c>
      <c r="J67" s="100">
        <f t="shared" si="54"/>
        <v>3.3582089552238806E-2</v>
      </c>
      <c r="L67" s="72">
        <f t="shared" si="24"/>
        <v>44200</v>
      </c>
      <c r="M67" s="43">
        <f>SUM(C350:C356)</f>
        <v>39821</v>
      </c>
      <c r="N67" s="54">
        <f t="shared" si="6"/>
        <v>0.68433296675408173</v>
      </c>
      <c r="O67" s="43">
        <f t="shared" si="55"/>
        <v>278328</v>
      </c>
      <c r="P67" s="54">
        <f t="shared" si="47"/>
        <v>5.1628403412659576E-2</v>
      </c>
      <c r="Q67" s="43">
        <f>SUM(H350:H356)</f>
        <v>448</v>
      </c>
      <c r="R67" s="54">
        <f t="shared" si="12"/>
        <v>0.33731343283582088</v>
      </c>
      <c r="S67" s="43">
        <f t="shared" si="56"/>
        <v>4032</v>
      </c>
      <c r="T67" s="59">
        <f t="shared" si="48"/>
        <v>1.4486505130637234E-2</v>
      </c>
      <c r="U67" s="43">
        <f>SUM(F350:F356)</f>
        <v>460951</v>
      </c>
      <c r="V67" s="38">
        <f t="shared" si="57"/>
        <v>5390986</v>
      </c>
      <c r="W67" s="29"/>
      <c r="X67" s="27">
        <v>52</v>
      </c>
      <c r="Y67" s="72">
        <v>44200</v>
      </c>
      <c r="Z67" s="22">
        <f t="shared" si="25"/>
        <v>39.820999999999998</v>
      </c>
      <c r="AA67" s="29"/>
      <c r="AB67" s="49">
        <f t="shared" si="26"/>
        <v>18</v>
      </c>
      <c r="AC67" s="24">
        <f t="shared" si="27"/>
        <v>49.788635710358051</v>
      </c>
      <c r="AD67" s="25">
        <f t="shared" si="28"/>
        <v>-4.6289338248343234E-2</v>
      </c>
      <c r="AE67" s="24">
        <f t="shared" si="29"/>
        <v>7.6836252819694612E-2</v>
      </c>
      <c r="AF67" s="26">
        <f t="shared" si="30"/>
        <v>1.656326918114406E-2</v>
      </c>
      <c r="AG67" s="32"/>
      <c r="AH67" s="49">
        <f t="shared" si="31"/>
        <v>7.4000000000000012</v>
      </c>
      <c r="AI67" s="76"/>
      <c r="AJ67" s="22"/>
      <c r="AK67" s="60"/>
      <c r="AL67" s="45"/>
      <c r="AM67" s="35"/>
      <c r="AN67" s="49">
        <f t="shared" si="32"/>
        <v>10</v>
      </c>
      <c r="AO67" s="22"/>
      <c r="AP67" s="22"/>
      <c r="AQ67" s="60"/>
      <c r="AR67" s="45"/>
      <c r="AS67" s="5"/>
      <c r="AT67" s="49">
        <f t="shared" si="33"/>
        <v>4.8000000000000025</v>
      </c>
      <c r="AU67" s="22"/>
      <c r="AV67" s="22"/>
      <c r="AW67" s="60">
        <v>0</v>
      </c>
      <c r="AX67" s="45"/>
      <c r="AY67" s="29"/>
      <c r="AZ67" s="18">
        <f t="shared" si="34"/>
        <v>4.8000000000000025</v>
      </c>
      <c r="BA67" s="22"/>
      <c r="BB67" s="22"/>
      <c r="BC67" s="60"/>
      <c r="BD67" s="45"/>
      <c r="BE67" s="35"/>
      <c r="BF67" s="18">
        <f t="shared" si="35"/>
        <v>4.0000000000000009</v>
      </c>
      <c r="BG67" s="22"/>
      <c r="BH67" s="22"/>
      <c r="BI67" s="60"/>
      <c r="BJ67" s="45"/>
      <c r="BK67" s="70"/>
      <c r="BL67" s="18">
        <f t="shared" si="36"/>
        <v>9.2000000000000028</v>
      </c>
      <c r="BM67" s="22"/>
      <c r="BN67" s="22"/>
      <c r="BO67" s="60"/>
      <c r="BP67" s="45"/>
      <c r="BQ67" s="70"/>
      <c r="BR67" s="18">
        <f t="shared" si="37"/>
        <v>9.2000000000000028</v>
      </c>
      <c r="BS67" s="22"/>
      <c r="BT67" s="22"/>
      <c r="BU67" s="60"/>
      <c r="BV67" s="45"/>
      <c r="BW67" s="89"/>
      <c r="BX67" s="18">
        <f t="shared" si="38"/>
        <v>9.2000000000000028</v>
      </c>
      <c r="BY67" s="22"/>
      <c r="BZ67" s="22"/>
      <c r="CA67" s="60"/>
      <c r="CB67" s="45"/>
      <c r="CC67" s="29"/>
      <c r="CD67" s="20">
        <f t="shared" si="39"/>
        <v>18</v>
      </c>
      <c r="CE67" s="61">
        <f t="shared" si="15"/>
        <v>0.1462830559624605</v>
      </c>
      <c r="CF67" s="61">
        <f t="shared" si="16"/>
        <v>0</v>
      </c>
      <c r="CG67" s="61">
        <f t="shared" si="17"/>
        <v>0</v>
      </c>
      <c r="CH67" s="60">
        <f t="shared" si="18"/>
        <v>0</v>
      </c>
      <c r="CI67" s="60">
        <f t="shared" si="19"/>
        <v>0</v>
      </c>
      <c r="CJ67" s="60">
        <f t="shared" si="20"/>
        <v>0</v>
      </c>
      <c r="CK67" s="60">
        <f t="shared" si="21"/>
        <v>0</v>
      </c>
      <c r="CL67" s="60">
        <f t="shared" si="22"/>
        <v>0</v>
      </c>
      <c r="CM67" s="61">
        <f t="shared" si="23"/>
        <v>0.1462830559624605</v>
      </c>
      <c r="CN67" s="35"/>
    </row>
    <row r="68" spans="2:92" x14ac:dyDescent="0.65">
      <c r="B68" s="44">
        <v>43913</v>
      </c>
      <c r="C68" s="38">
        <f t="shared" si="50"/>
        <v>38</v>
      </c>
      <c r="D68" s="46">
        <v>1110</v>
      </c>
      <c r="E68" s="101">
        <f t="shared" si="51"/>
        <v>5.4572271386430678E-2</v>
      </c>
      <c r="F68" s="38">
        <f t="shared" si="52"/>
        <v>112</v>
      </c>
      <c r="G68" s="46">
        <v>20340</v>
      </c>
      <c r="H68" s="46">
        <f t="shared" si="53"/>
        <v>5</v>
      </c>
      <c r="I68" s="46">
        <v>41</v>
      </c>
      <c r="J68" s="100">
        <f t="shared" si="54"/>
        <v>3.6936936936936934E-2</v>
      </c>
      <c r="L68" s="72">
        <f t="shared" si="24"/>
        <v>44207</v>
      </c>
      <c r="M68" s="43">
        <f>SUM(C357:C363)</f>
        <v>41521</v>
      </c>
      <c r="N68" s="54">
        <f t="shared" si="6"/>
        <v>4.2691042414806257E-2</v>
      </c>
      <c r="O68" s="43">
        <f t="shared" si="55"/>
        <v>319849</v>
      </c>
      <c r="P68" s="54">
        <f t="shared" si="47"/>
        <v>5.4759156543709706E-2</v>
      </c>
      <c r="Q68" s="43">
        <f>SUM(H357:H363)</f>
        <v>450</v>
      </c>
      <c r="R68" s="54">
        <f t="shared" si="12"/>
        <v>4.464285714285714E-3</v>
      </c>
      <c r="S68" s="43">
        <f t="shared" si="56"/>
        <v>4482</v>
      </c>
      <c r="T68" s="59">
        <f t="shared" si="48"/>
        <v>1.4012862319406971E-2</v>
      </c>
      <c r="U68" s="43">
        <f>SUM(F357:F363)</f>
        <v>450028</v>
      </c>
      <c r="V68" s="38">
        <f t="shared" si="57"/>
        <v>5841014</v>
      </c>
      <c r="W68" s="29"/>
      <c r="X68" s="27">
        <v>53</v>
      </c>
      <c r="Y68" s="72">
        <v>44207</v>
      </c>
      <c r="Z68" s="22">
        <f t="shared" si="25"/>
        <v>41.521000000000001</v>
      </c>
      <c r="AA68" s="29"/>
      <c r="AB68" s="49">
        <f t="shared" si="26"/>
        <v>18.899999999999999</v>
      </c>
      <c r="AC68" s="24">
        <f t="shared" si="27"/>
        <v>49.736990485644704</v>
      </c>
      <c r="AD68" s="25">
        <f t="shared" si="28"/>
        <v>-5.7383583014831194E-2</v>
      </c>
      <c r="AE68" s="24">
        <f t="shared" si="29"/>
        <v>9.5288216314934615E-2</v>
      </c>
      <c r="AF68" s="26">
        <f t="shared" si="30"/>
        <v>2.050218166137778E-2</v>
      </c>
      <c r="AG68" s="32"/>
      <c r="AH68" s="49">
        <f t="shared" si="31"/>
        <v>7.7700000000000014</v>
      </c>
      <c r="AI68" s="76"/>
      <c r="AJ68" s="22"/>
      <c r="AK68" s="60"/>
      <c r="AL68" s="45"/>
      <c r="AM68" s="35"/>
      <c r="AN68" s="49">
        <f t="shared" si="32"/>
        <v>10.5</v>
      </c>
      <c r="AO68" s="22"/>
      <c r="AP68" s="22"/>
      <c r="AQ68" s="60"/>
      <c r="AR68" s="45"/>
      <c r="AS68" s="5"/>
      <c r="AT68" s="49">
        <f t="shared" si="33"/>
        <v>5.0400000000000027</v>
      </c>
      <c r="AU68" s="22"/>
      <c r="AV68" s="22"/>
      <c r="AW68" s="60">
        <v>0</v>
      </c>
      <c r="AX68" s="45"/>
      <c r="AY68" s="29"/>
      <c r="AZ68" s="18">
        <f t="shared" si="34"/>
        <v>5.0400000000000027</v>
      </c>
      <c r="BA68" s="22"/>
      <c r="BB68" s="22"/>
      <c r="BC68" s="60"/>
      <c r="BD68" s="45"/>
      <c r="BE68" s="35"/>
      <c r="BF68" s="18">
        <f t="shared" si="35"/>
        <v>4.2000000000000011</v>
      </c>
      <c r="BG68" s="22"/>
      <c r="BH68" s="22"/>
      <c r="BI68" s="60"/>
      <c r="BJ68" s="45"/>
      <c r="BK68" s="70"/>
      <c r="BL68" s="18">
        <f t="shared" si="36"/>
        <v>9.6600000000000037</v>
      </c>
      <c r="BM68" s="22"/>
      <c r="BN68" s="22"/>
      <c r="BO68" s="60"/>
      <c r="BP68" s="45"/>
      <c r="BQ68" s="70"/>
      <c r="BR68" s="18">
        <f t="shared" si="37"/>
        <v>9.6600000000000037</v>
      </c>
      <c r="BS68" s="22"/>
      <c r="BT68" s="22"/>
      <c r="BU68" s="60"/>
      <c r="BV68" s="45"/>
      <c r="BW68" s="89"/>
      <c r="BX68" s="18">
        <f t="shared" si="38"/>
        <v>9.6600000000000037</v>
      </c>
      <c r="BY68" s="22"/>
      <c r="BZ68" s="22"/>
      <c r="CA68" s="60"/>
      <c r="CB68" s="45"/>
      <c r="CC68" s="29"/>
      <c r="CD68" s="20">
        <f t="shared" si="39"/>
        <v>18.899999999999999</v>
      </c>
      <c r="CE68" s="61">
        <f t="shared" si="15"/>
        <v>0.18102768554269041</v>
      </c>
      <c r="CF68" s="61">
        <f t="shared" si="16"/>
        <v>0</v>
      </c>
      <c r="CG68" s="61">
        <f t="shared" si="17"/>
        <v>0</v>
      </c>
      <c r="CH68" s="60">
        <f t="shared" si="18"/>
        <v>0</v>
      </c>
      <c r="CI68" s="60">
        <f t="shared" si="19"/>
        <v>0</v>
      </c>
      <c r="CJ68" s="60">
        <f t="shared" si="20"/>
        <v>0</v>
      </c>
      <c r="CK68" s="60">
        <f t="shared" si="21"/>
        <v>0</v>
      </c>
      <c r="CL68" s="60">
        <f t="shared" si="22"/>
        <v>0</v>
      </c>
      <c r="CM68" s="61">
        <f t="shared" si="23"/>
        <v>0.18102768554269041</v>
      </c>
      <c r="CN68" s="35"/>
    </row>
    <row r="69" spans="2:92" x14ac:dyDescent="0.65">
      <c r="B69" s="44">
        <v>43914</v>
      </c>
      <c r="C69" s="38">
        <f t="shared" si="50"/>
        <v>65</v>
      </c>
      <c r="D69" s="46">
        <v>1175</v>
      </c>
      <c r="E69" s="101">
        <f t="shared" si="51"/>
        <v>4.8096602537863284E-2</v>
      </c>
      <c r="F69" s="38">
        <f t="shared" si="52"/>
        <v>4090</v>
      </c>
      <c r="G69" s="46">
        <v>24430</v>
      </c>
      <c r="H69" s="46">
        <f t="shared" si="53"/>
        <v>1</v>
      </c>
      <c r="I69" s="46">
        <v>42</v>
      </c>
      <c r="J69" s="100">
        <f t="shared" si="54"/>
        <v>3.5744680851063831E-2</v>
      </c>
      <c r="L69" s="72">
        <f t="shared" si="24"/>
        <v>44214</v>
      </c>
      <c r="M69" s="43">
        <f>SUM(C364:C370)</f>
        <v>38365</v>
      </c>
      <c r="N69" s="54">
        <f t="shared" si="6"/>
        <v>-7.6009730016136409E-2</v>
      </c>
      <c r="O69" s="43">
        <f t="shared" si="55"/>
        <v>358214</v>
      </c>
      <c r="P69" s="54">
        <f t="shared" si="47"/>
        <v>5.616841335451405E-2</v>
      </c>
      <c r="Q69" s="43">
        <f>SUM(H364:H370)</f>
        <v>573</v>
      </c>
      <c r="R69" s="54">
        <f t="shared" si="12"/>
        <v>0.27333333333333332</v>
      </c>
      <c r="S69" s="43">
        <f t="shared" si="56"/>
        <v>5055</v>
      </c>
      <c r="T69" s="59">
        <f t="shared" si="48"/>
        <v>1.4111676260559331E-2</v>
      </c>
      <c r="U69" s="43">
        <f>SUM(F364:F370)</f>
        <v>536485</v>
      </c>
      <c r="V69" s="38">
        <f t="shared" si="57"/>
        <v>6377499</v>
      </c>
      <c r="W69" s="29"/>
      <c r="X69" s="27">
        <v>54</v>
      </c>
      <c r="Y69" s="72">
        <v>44214</v>
      </c>
      <c r="Z69" s="22">
        <f t="shared" si="25"/>
        <v>38.365000000000002</v>
      </c>
      <c r="AA69" s="29"/>
      <c r="AB69" s="49">
        <f t="shared" si="26"/>
        <v>19.799999999999997</v>
      </c>
      <c r="AC69" s="24">
        <f t="shared" si="27"/>
        <v>49.673009272683331</v>
      </c>
      <c r="AD69" s="25">
        <f t="shared" si="28"/>
        <v>-7.1090236623749359E-2</v>
      </c>
      <c r="AE69" s="24">
        <f t="shared" si="29"/>
        <v>0.11810491982825728</v>
      </c>
      <c r="AF69" s="26">
        <f t="shared" si="30"/>
        <v>2.5351892792580745E-2</v>
      </c>
      <c r="AG69" s="32"/>
      <c r="AH69" s="49">
        <f t="shared" si="31"/>
        <v>8.14</v>
      </c>
      <c r="AI69" s="76"/>
      <c r="AJ69" s="22"/>
      <c r="AK69" s="60"/>
      <c r="AL69" s="45"/>
      <c r="AM69" s="35"/>
      <c r="AN69" s="49">
        <f t="shared" si="32"/>
        <v>11</v>
      </c>
      <c r="AO69" s="22"/>
      <c r="AP69" s="22"/>
      <c r="AQ69" s="60"/>
      <c r="AR69" s="45"/>
      <c r="AS69" s="5"/>
      <c r="AT69" s="49">
        <f t="shared" si="33"/>
        <v>5.2800000000000029</v>
      </c>
      <c r="AU69" s="22"/>
      <c r="AV69" s="22"/>
      <c r="AW69" s="60">
        <v>0</v>
      </c>
      <c r="AX69" s="45"/>
      <c r="AY69" s="29"/>
      <c r="AZ69" s="18">
        <f t="shared" si="34"/>
        <v>5.2800000000000029</v>
      </c>
      <c r="BA69" s="22"/>
      <c r="BB69" s="22"/>
      <c r="BC69" s="60"/>
      <c r="BD69" s="45"/>
      <c r="BE69" s="35"/>
      <c r="BF69" s="18">
        <f t="shared" si="35"/>
        <v>4.4000000000000012</v>
      </c>
      <c r="BG69" s="22"/>
      <c r="BH69" s="22"/>
      <c r="BI69" s="60"/>
      <c r="BJ69" s="45"/>
      <c r="BK69" s="70"/>
      <c r="BL69" s="18">
        <f t="shared" si="36"/>
        <v>10.120000000000005</v>
      </c>
      <c r="BM69" s="22"/>
      <c r="BN69" s="22"/>
      <c r="BO69" s="60"/>
      <c r="BP69" s="45"/>
      <c r="BQ69" s="70"/>
      <c r="BR69" s="18">
        <f t="shared" si="37"/>
        <v>10.120000000000005</v>
      </c>
      <c r="BS69" s="22"/>
      <c r="BT69" s="22"/>
      <c r="BU69" s="60"/>
      <c r="BV69" s="45"/>
      <c r="BW69" s="89"/>
      <c r="BX69" s="18">
        <f t="shared" si="38"/>
        <v>10.120000000000005</v>
      </c>
      <c r="BY69" s="22"/>
      <c r="BZ69" s="22"/>
      <c r="CA69" s="60"/>
      <c r="CB69" s="45"/>
      <c r="CC69" s="29"/>
      <c r="CD69" s="20">
        <f t="shared" si="39"/>
        <v>19.799999999999997</v>
      </c>
      <c r="CE69" s="61">
        <f t="shared" si="15"/>
        <v>0.22378538525651814</v>
      </c>
      <c r="CF69" s="61">
        <f t="shared" si="16"/>
        <v>0</v>
      </c>
      <c r="CG69" s="61">
        <f t="shared" si="17"/>
        <v>0</v>
      </c>
      <c r="CH69" s="60">
        <f t="shared" si="18"/>
        <v>0</v>
      </c>
      <c r="CI69" s="60">
        <f t="shared" si="19"/>
        <v>0</v>
      </c>
      <c r="CJ69" s="60">
        <f t="shared" si="20"/>
        <v>0</v>
      </c>
      <c r="CK69" s="60">
        <f t="shared" si="21"/>
        <v>0</v>
      </c>
      <c r="CL69" s="60">
        <f t="shared" si="22"/>
        <v>0</v>
      </c>
      <c r="CM69" s="61">
        <f t="shared" si="23"/>
        <v>0.22378538525651814</v>
      </c>
      <c r="CN69" s="72">
        <f>L24</f>
        <v>43899</v>
      </c>
    </row>
    <row r="70" spans="2:92" x14ac:dyDescent="0.65">
      <c r="B70" s="44">
        <v>43915</v>
      </c>
      <c r="C70" s="38">
        <f t="shared" si="50"/>
        <v>116</v>
      </c>
      <c r="D70" s="46">
        <v>1291</v>
      </c>
      <c r="E70" s="101">
        <f t="shared" si="51"/>
        <v>5.4887122146167255E-2</v>
      </c>
      <c r="F70" s="53">
        <f t="shared" si="52"/>
        <v>-909</v>
      </c>
      <c r="G70" s="46">
        <v>23521</v>
      </c>
      <c r="H70" s="46">
        <f t="shared" si="53"/>
        <v>1</v>
      </c>
      <c r="I70" s="46">
        <v>43</v>
      </c>
      <c r="J70" s="100">
        <f t="shared" si="54"/>
        <v>3.3307513555383424E-2</v>
      </c>
      <c r="L70" s="72">
        <f t="shared" si="24"/>
        <v>44221</v>
      </c>
      <c r="M70" s="43">
        <f>SUM(C371:C377)</f>
        <v>26081</v>
      </c>
      <c r="N70" s="54">
        <f t="shared" si="6"/>
        <v>-0.32018767105434642</v>
      </c>
      <c r="O70" s="43">
        <f t="shared" si="55"/>
        <v>384295</v>
      </c>
      <c r="P70" s="54">
        <f t="shared" si="47"/>
        <v>5.6248057894538864E-2</v>
      </c>
      <c r="Q70" s="43">
        <f>SUM(H371:H377)</f>
        <v>635</v>
      </c>
      <c r="R70" s="54">
        <f t="shared" si="12"/>
        <v>0.10820244328097731</v>
      </c>
      <c r="S70" s="43">
        <f t="shared" si="56"/>
        <v>5690</v>
      </c>
      <c r="T70" s="59">
        <f t="shared" si="48"/>
        <v>1.4806333675952068E-2</v>
      </c>
      <c r="U70" s="43">
        <f>SUM(F371:F377)</f>
        <v>454648</v>
      </c>
      <c r="V70" s="38">
        <f t="shared" si="57"/>
        <v>6832147</v>
      </c>
      <c r="W70" s="29"/>
      <c r="X70" s="27">
        <v>55</v>
      </c>
      <c r="Y70" s="72">
        <v>44221</v>
      </c>
      <c r="Z70" s="22">
        <f t="shared" si="25"/>
        <v>26.081</v>
      </c>
      <c r="AA70" s="29"/>
      <c r="AB70" s="49">
        <f t="shared" si="26"/>
        <v>20.699999999999996</v>
      </c>
      <c r="AC70" s="24">
        <f t="shared" si="27"/>
        <v>49.59380981118332</v>
      </c>
      <c r="AD70" s="25">
        <f t="shared" si="28"/>
        <v>-8.7999401666678176E-2</v>
      </c>
      <c r="AE70" s="24">
        <f t="shared" si="29"/>
        <v>0.1462830559624605</v>
      </c>
      <c r="AF70" s="26">
        <f t="shared" si="30"/>
        <v>3.1309040149114682E-2</v>
      </c>
      <c r="AG70" s="32"/>
      <c r="AH70" s="49">
        <f t="shared" si="31"/>
        <v>8.51</v>
      </c>
      <c r="AI70" s="76"/>
      <c r="AJ70" s="22"/>
      <c r="AK70" s="60"/>
      <c r="AL70" s="45"/>
      <c r="AM70" s="35"/>
      <c r="AN70" s="49">
        <f t="shared" si="32"/>
        <v>11.5</v>
      </c>
      <c r="AO70" s="22"/>
      <c r="AP70" s="22"/>
      <c r="AQ70" s="60"/>
      <c r="AR70" s="45"/>
      <c r="AS70" s="5"/>
      <c r="AT70" s="49">
        <f t="shared" si="33"/>
        <v>5.5200000000000031</v>
      </c>
      <c r="AU70" s="22"/>
      <c r="AV70" s="22"/>
      <c r="AW70" s="60">
        <v>0</v>
      </c>
      <c r="AX70" s="45"/>
      <c r="AY70" s="29"/>
      <c r="AZ70" s="18">
        <f t="shared" si="34"/>
        <v>5.5200000000000031</v>
      </c>
      <c r="BA70" s="22"/>
      <c r="BB70" s="22"/>
      <c r="BC70" s="60"/>
      <c r="BD70" s="45"/>
      <c r="BE70" s="35"/>
      <c r="BF70" s="18">
        <f t="shared" si="35"/>
        <v>4.6000000000000014</v>
      </c>
      <c r="BG70" s="22"/>
      <c r="BH70" s="22"/>
      <c r="BI70" s="60"/>
      <c r="BJ70" s="45"/>
      <c r="BK70" s="70"/>
      <c r="BL70" s="18">
        <f t="shared" si="36"/>
        <v>10.580000000000005</v>
      </c>
      <c r="BM70" s="22"/>
      <c r="BN70" s="22"/>
      <c r="BO70" s="60"/>
      <c r="BP70" s="45"/>
      <c r="BQ70" s="70"/>
      <c r="BR70" s="18">
        <f t="shared" si="37"/>
        <v>10.580000000000005</v>
      </c>
      <c r="BS70" s="22"/>
      <c r="BT70" s="22"/>
      <c r="BU70" s="60"/>
      <c r="BV70" s="45"/>
      <c r="BW70" s="89"/>
      <c r="BX70" s="18">
        <f t="shared" si="38"/>
        <v>10.580000000000005</v>
      </c>
      <c r="BY70" s="22"/>
      <c r="BZ70" s="22"/>
      <c r="CA70" s="60"/>
      <c r="CB70" s="45"/>
      <c r="CC70" s="29"/>
      <c r="CD70" s="20">
        <f t="shared" si="39"/>
        <v>20.699999999999996</v>
      </c>
      <c r="CE70" s="61">
        <f t="shared" si="15"/>
        <v>0.27627677049517907</v>
      </c>
      <c r="CF70" s="61">
        <f t="shared" si="16"/>
        <v>0</v>
      </c>
      <c r="CG70" s="61">
        <f t="shared" si="17"/>
        <v>0</v>
      </c>
      <c r="CH70" s="60">
        <f t="shared" si="18"/>
        <v>0</v>
      </c>
      <c r="CI70" s="60">
        <f t="shared" si="19"/>
        <v>0</v>
      </c>
      <c r="CJ70" s="60">
        <f t="shared" si="20"/>
        <v>0</v>
      </c>
      <c r="CK70" s="60">
        <f t="shared" si="21"/>
        <v>0</v>
      </c>
      <c r="CL70" s="60">
        <f t="shared" si="22"/>
        <v>0</v>
      </c>
      <c r="CM70" s="61">
        <f t="shared" si="23"/>
        <v>0.27627677049517907</v>
      </c>
      <c r="CN70" s="35"/>
    </row>
    <row r="71" spans="2:92" x14ac:dyDescent="0.65">
      <c r="B71" s="44">
        <v>43916</v>
      </c>
      <c r="C71" s="38">
        <f t="shared" si="50"/>
        <v>96</v>
      </c>
      <c r="D71" s="46">
        <v>1387</v>
      </c>
      <c r="E71" s="101">
        <f t="shared" si="51"/>
        <v>5.510309483135354E-2</v>
      </c>
      <c r="F71" s="38">
        <f t="shared" si="52"/>
        <v>1650</v>
      </c>
      <c r="G71" s="46">
        <v>25171</v>
      </c>
      <c r="H71" s="46">
        <f t="shared" si="53"/>
        <v>2</v>
      </c>
      <c r="I71" s="46">
        <v>45</v>
      </c>
      <c r="J71" s="100">
        <f t="shared" si="54"/>
        <v>3.2444124008651765E-2</v>
      </c>
      <c r="L71" s="72">
        <f t="shared" si="24"/>
        <v>44228</v>
      </c>
      <c r="M71" s="43">
        <f>SUM(C378:C384)</f>
        <v>16693</v>
      </c>
      <c r="N71" s="54">
        <f t="shared" si="6"/>
        <v>-0.35995552317779228</v>
      </c>
      <c r="O71" s="43">
        <f t="shared" si="55"/>
        <v>400988</v>
      </c>
      <c r="P71" s="54">
        <f t="shared" si="47"/>
        <v>5.552570709465298E-2</v>
      </c>
      <c r="Q71" s="43">
        <f>SUM(H378:H384)</f>
        <v>684</v>
      </c>
      <c r="R71" s="54">
        <f t="shared" si="12"/>
        <v>7.716535433070866E-2</v>
      </c>
      <c r="S71" s="43">
        <f t="shared" si="56"/>
        <v>6374</v>
      </c>
      <c r="T71" s="59">
        <f t="shared" si="48"/>
        <v>1.5895737528305087E-2</v>
      </c>
      <c r="U71" s="43">
        <f>SUM(F378:F384)</f>
        <v>389517</v>
      </c>
      <c r="V71" s="38">
        <f t="shared" si="57"/>
        <v>7221664</v>
      </c>
      <c r="W71" s="29"/>
      <c r="X71" s="27">
        <v>56</v>
      </c>
      <c r="Y71" s="72">
        <v>44228</v>
      </c>
      <c r="Z71" s="22">
        <f t="shared" si="25"/>
        <v>16.693000000000001</v>
      </c>
      <c r="AA71" s="29"/>
      <c r="AB71" s="49">
        <f t="shared" si="26"/>
        <v>21.599999999999994</v>
      </c>
      <c r="AC71" s="24">
        <f t="shared" si="27"/>
        <v>49.49587090142731</v>
      </c>
      <c r="AD71" s="25">
        <f t="shared" si="28"/>
        <v>-0.10882101084001428</v>
      </c>
      <c r="AE71" s="24">
        <f t="shared" si="29"/>
        <v>0.18102768554269041</v>
      </c>
      <c r="AF71" s="26">
        <f t="shared" si="30"/>
        <v>3.8605143978033246E-2</v>
      </c>
      <c r="AG71" s="32"/>
      <c r="AH71" s="49">
        <f t="shared" si="31"/>
        <v>8.879999999999999</v>
      </c>
      <c r="AI71" s="76"/>
      <c r="AJ71" s="22"/>
      <c r="AK71" s="60"/>
      <c r="AL71" s="45"/>
      <c r="AM71" s="35"/>
      <c r="AN71" s="49">
        <f t="shared" si="32"/>
        <v>12</v>
      </c>
      <c r="AO71" s="22"/>
      <c r="AP71" s="22"/>
      <c r="AQ71" s="60"/>
      <c r="AR71" s="45"/>
      <c r="AS71" s="5"/>
      <c r="AT71" s="49">
        <f t="shared" si="33"/>
        <v>5.7600000000000033</v>
      </c>
      <c r="AU71" s="22"/>
      <c r="AV71" s="22"/>
      <c r="AW71" s="60">
        <v>0</v>
      </c>
      <c r="AX71" s="45"/>
      <c r="AY71" s="29"/>
      <c r="AZ71" s="18">
        <f t="shared" si="34"/>
        <v>5.7600000000000033</v>
      </c>
      <c r="BA71" s="22"/>
      <c r="BB71" s="22"/>
      <c r="BC71" s="60"/>
      <c r="BD71" s="45"/>
      <c r="BE71" s="35"/>
      <c r="BF71" s="18">
        <f t="shared" si="35"/>
        <v>4.8000000000000016</v>
      </c>
      <c r="BG71" s="22"/>
      <c r="BH71" s="22"/>
      <c r="BI71" s="60"/>
      <c r="BJ71" s="45"/>
      <c r="BK71" s="70"/>
      <c r="BL71" s="18">
        <f t="shared" si="36"/>
        <v>11.040000000000006</v>
      </c>
      <c r="BM71" s="22"/>
      <c r="BN71" s="22"/>
      <c r="BO71" s="60"/>
      <c r="BP71" s="45"/>
      <c r="BQ71" s="70"/>
      <c r="BR71" s="18">
        <f t="shared" si="37"/>
        <v>11.040000000000006</v>
      </c>
      <c r="BS71" s="22"/>
      <c r="BT71" s="22"/>
      <c r="BU71" s="60"/>
      <c r="BV71" s="45"/>
      <c r="BW71" s="89"/>
      <c r="BX71" s="18">
        <f t="shared" si="38"/>
        <v>11.040000000000006</v>
      </c>
      <c r="BY71" s="22"/>
      <c r="BZ71" s="22"/>
      <c r="CA71" s="60"/>
      <c r="CB71" s="45"/>
      <c r="CC71" s="29"/>
      <c r="CD71" s="20">
        <f t="shared" si="39"/>
        <v>21.599999999999994</v>
      </c>
      <c r="CE71" s="61">
        <f t="shared" si="15"/>
        <v>0.34052424960414968</v>
      </c>
      <c r="CF71" s="61">
        <f t="shared" si="16"/>
        <v>0</v>
      </c>
      <c r="CG71" s="61">
        <f t="shared" si="17"/>
        <v>0</v>
      </c>
      <c r="CH71" s="60">
        <f t="shared" si="18"/>
        <v>0</v>
      </c>
      <c r="CI71" s="60">
        <f t="shared" si="19"/>
        <v>0</v>
      </c>
      <c r="CJ71" s="60">
        <f t="shared" si="20"/>
        <v>0</v>
      </c>
      <c r="CK71" s="60">
        <f t="shared" si="21"/>
        <v>0</v>
      </c>
      <c r="CL71" s="60">
        <f t="shared" si="22"/>
        <v>0</v>
      </c>
      <c r="CM71" s="61">
        <f t="shared" si="23"/>
        <v>0.34052424960414968</v>
      </c>
      <c r="CN71" s="35"/>
    </row>
    <row r="72" spans="2:92" x14ac:dyDescent="0.65">
      <c r="B72" s="44">
        <v>43917</v>
      </c>
      <c r="C72" s="38">
        <f t="shared" si="50"/>
        <v>112</v>
      </c>
      <c r="D72" s="46">
        <v>1499</v>
      </c>
      <c r="E72" s="101">
        <f t="shared" si="51"/>
        <v>5.5508239214960189E-2</v>
      </c>
      <c r="F72" s="38">
        <f t="shared" si="52"/>
        <v>1834</v>
      </c>
      <c r="G72" s="46">
        <v>27005</v>
      </c>
      <c r="H72" s="46">
        <f t="shared" si="53"/>
        <v>1</v>
      </c>
      <c r="I72" s="46">
        <v>46</v>
      </c>
      <c r="J72" s="100">
        <f t="shared" si="54"/>
        <v>3.0687124749833223E-2</v>
      </c>
      <c r="L72" s="72">
        <f t="shared" si="24"/>
        <v>44235</v>
      </c>
      <c r="M72" s="43">
        <f>SUM(C385:C391)</f>
        <v>11037</v>
      </c>
      <c r="N72" s="54">
        <f t="shared" si="6"/>
        <v>-0.33882465704187387</v>
      </c>
      <c r="O72" s="43">
        <f t="shared" si="55"/>
        <v>412025</v>
      </c>
      <c r="P72" s="54">
        <f t="shared" si="47"/>
        <v>5.4420721942173567E-2</v>
      </c>
      <c r="Q72" s="43">
        <f>SUM(H385:H391)</f>
        <v>574</v>
      </c>
      <c r="R72" s="54">
        <f t="shared" si="12"/>
        <v>-0.16081871345029239</v>
      </c>
      <c r="S72" s="43">
        <f t="shared" si="56"/>
        <v>6948</v>
      </c>
      <c r="T72" s="59">
        <f t="shared" si="48"/>
        <v>1.6863054426309084E-2</v>
      </c>
      <c r="U72" s="43">
        <f>SUM(F385:F391)</f>
        <v>349441</v>
      </c>
      <c r="V72" s="38">
        <f t="shared" si="57"/>
        <v>7571105</v>
      </c>
      <c r="W72" s="29"/>
      <c r="X72" s="27">
        <v>57</v>
      </c>
      <c r="Y72" s="72">
        <v>44235</v>
      </c>
      <c r="Z72" s="22">
        <f t="shared" si="25"/>
        <v>11.037000000000001</v>
      </c>
      <c r="AA72" s="29"/>
      <c r="AB72" s="49">
        <f t="shared" si="26"/>
        <v>22.499999999999993</v>
      </c>
      <c r="AC72" s="24">
        <f t="shared" si="27"/>
        <v>49.374909241559038</v>
      </c>
      <c r="AD72" s="25">
        <f t="shared" si="28"/>
        <v>-0.13440184429807775</v>
      </c>
      <c r="AE72" s="24">
        <f t="shared" si="29"/>
        <v>0.22378538525651814</v>
      </c>
      <c r="AF72" s="26">
        <f t="shared" si="30"/>
        <v>4.7508555237586347E-2</v>
      </c>
      <c r="AG72" s="32"/>
      <c r="AH72" s="49">
        <f t="shared" si="31"/>
        <v>9.2499999999999982</v>
      </c>
      <c r="AI72" s="76"/>
      <c r="AJ72" s="22"/>
      <c r="AK72" s="60"/>
      <c r="AL72" s="45"/>
      <c r="AM72" s="35"/>
      <c r="AN72" s="49">
        <f t="shared" si="32"/>
        <v>12.5</v>
      </c>
      <c r="AO72" s="22"/>
      <c r="AP72" s="22"/>
      <c r="AQ72" s="60"/>
      <c r="AR72" s="45"/>
      <c r="AS72" s="5"/>
      <c r="AT72" s="49">
        <f t="shared" si="33"/>
        <v>6.0000000000000036</v>
      </c>
      <c r="AU72" s="22"/>
      <c r="AV72" s="22"/>
      <c r="AW72" s="60">
        <v>0</v>
      </c>
      <c r="AX72" s="45"/>
      <c r="AY72" s="29"/>
      <c r="AZ72" s="18">
        <f t="shared" si="34"/>
        <v>6.0000000000000036</v>
      </c>
      <c r="BA72" s="22"/>
      <c r="BB72" s="22"/>
      <c r="BC72" s="60"/>
      <c r="BD72" s="45"/>
      <c r="BE72" s="35"/>
      <c r="BF72" s="18">
        <f t="shared" si="35"/>
        <v>5.0000000000000018</v>
      </c>
      <c r="BG72" s="22"/>
      <c r="BH72" s="22"/>
      <c r="BI72" s="60"/>
      <c r="BJ72" s="45"/>
      <c r="BK72" s="70"/>
      <c r="BL72" s="18">
        <f t="shared" si="36"/>
        <v>11.500000000000007</v>
      </c>
      <c r="BM72" s="22"/>
      <c r="BN72" s="22"/>
      <c r="BO72" s="60"/>
      <c r="BP72" s="45"/>
      <c r="BQ72" s="70"/>
      <c r="BR72" s="18">
        <f t="shared" si="37"/>
        <v>11.500000000000007</v>
      </c>
      <c r="BS72" s="22"/>
      <c r="BT72" s="22"/>
      <c r="BU72" s="60"/>
      <c r="BV72" s="45"/>
      <c r="BW72" s="89"/>
      <c r="BX72" s="18">
        <f t="shared" si="38"/>
        <v>11.500000000000007</v>
      </c>
      <c r="BY72" s="22"/>
      <c r="BZ72" s="22"/>
      <c r="CA72" s="60"/>
      <c r="CB72" s="45"/>
      <c r="CC72" s="29"/>
      <c r="CD72" s="20">
        <f t="shared" si="39"/>
        <v>22.499999999999993</v>
      </c>
      <c r="CE72" s="61">
        <f t="shared" si="15"/>
        <v>0.41886830193761709</v>
      </c>
      <c r="CF72" s="61">
        <f t="shared" si="16"/>
        <v>0</v>
      </c>
      <c r="CG72" s="61">
        <f t="shared" si="17"/>
        <v>0</v>
      </c>
      <c r="CH72" s="60">
        <f t="shared" si="18"/>
        <v>0</v>
      </c>
      <c r="CI72" s="60">
        <f t="shared" si="19"/>
        <v>0</v>
      </c>
      <c r="CJ72" s="60">
        <f t="shared" si="20"/>
        <v>0</v>
      </c>
      <c r="CK72" s="60">
        <f t="shared" si="21"/>
        <v>0</v>
      </c>
      <c r="CL72" s="60">
        <f t="shared" si="22"/>
        <v>0</v>
      </c>
      <c r="CM72" s="61">
        <f t="shared" si="23"/>
        <v>0.41886830193761709</v>
      </c>
      <c r="CN72" s="72">
        <f>L25</f>
        <v>43906</v>
      </c>
    </row>
    <row r="73" spans="2:92" x14ac:dyDescent="0.65">
      <c r="B73" s="44">
        <v>43918</v>
      </c>
      <c r="C73" s="38">
        <f t="shared" si="50"/>
        <v>163</v>
      </c>
      <c r="D73" s="46">
        <v>1662</v>
      </c>
      <c r="E73" s="101">
        <f t="shared" si="51"/>
        <v>5.8389544688026984E-2</v>
      </c>
      <c r="F73" s="38">
        <f t="shared" si="52"/>
        <v>1459</v>
      </c>
      <c r="G73" s="46">
        <v>28464</v>
      </c>
      <c r="H73" s="46">
        <f t="shared" si="53"/>
        <v>3</v>
      </c>
      <c r="I73" s="46">
        <v>49</v>
      </c>
      <c r="J73" s="100">
        <f t="shared" si="54"/>
        <v>2.9482551143200964E-2</v>
      </c>
      <c r="L73" s="72">
        <f t="shared" si="24"/>
        <v>44242</v>
      </c>
      <c r="M73" s="43">
        <f>SUM(C392:C398)</f>
        <v>10035</v>
      </c>
      <c r="N73" s="54">
        <f t="shared" si="6"/>
        <v>-9.0785539548790428E-2</v>
      </c>
      <c r="O73" s="43">
        <f t="shared" si="55"/>
        <v>422060</v>
      </c>
      <c r="P73" s="54">
        <f t="shared" si="47"/>
        <v>5.3187232896592128E-2</v>
      </c>
      <c r="Q73" s="43">
        <f>SUM(H392:H398)</f>
        <v>505</v>
      </c>
      <c r="R73" s="54">
        <f t="shared" si="12"/>
        <v>-0.12020905923344948</v>
      </c>
      <c r="S73" s="43">
        <f t="shared" si="56"/>
        <v>7453</v>
      </c>
      <c r="T73" s="59">
        <f t="shared" si="48"/>
        <v>1.7658626735535234E-2</v>
      </c>
      <c r="U73" s="43">
        <f>SUM(F392:F398)</f>
        <v>364258</v>
      </c>
      <c r="V73" s="38">
        <f t="shared" si="57"/>
        <v>7935363</v>
      </c>
      <c r="W73" s="29"/>
      <c r="X73" s="27">
        <v>58</v>
      </c>
      <c r="Y73" s="72">
        <v>44242</v>
      </c>
      <c r="Z73" s="22">
        <f t="shared" si="25"/>
        <v>10.035</v>
      </c>
      <c r="AA73" s="29"/>
      <c r="AB73" s="49">
        <f t="shared" si="26"/>
        <v>23.399999999999991</v>
      </c>
      <c r="AC73" s="24">
        <f t="shared" si="27"/>
        <v>49.225742569889562</v>
      </c>
      <c r="AD73" s="25">
        <f t="shared" si="28"/>
        <v>-0.1657407462994186</v>
      </c>
      <c r="AE73" s="24">
        <f t="shared" si="29"/>
        <v>0.27627677049517907</v>
      </c>
      <c r="AF73" s="26">
        <f t="shared" si="30"/>
        <v>5.832376137628989E-2</v>
      </c>
      <c r="AG73" s="32"/>
      <c r="AH73" s="49">
        <f t="shared" si="31"/>
        <v>9.6199999999999974</v>
      </c>
      <c r="AI73" s="76"/>
      <c r="AJ73" s="22"/>
      <c r="AK73" s="60"/>
      <c r="AL73" s="45"/>
      <c r="AM73" s="35"/>
      <c r="AN73" s="49">
        <f t="shared" si="32"/>
        <v>13</v>
      </c>
      <c r="AO73" s="22"/>
      <c r="AP73" s="22"/>
      <c r="AQ73" s="60"/>
      <c r="AR73" s="45"/>
      <c r="AS73" s="5"/>
      <c r="AT73" s="49">
        <f t="shared" si="33"/>
        <v>6.2400000000000038</v>
      </c>
      <c r="AU73" s="22"/>
      <c r="AV73" s="22"/>
      <c r="AW73" s="60">
        <v>0</v>
      </c>
      <c r="AX73" s="45"/>
      <c r="AY73" s="29"/>
      <c r="AZ73" s="18">
        <f t="shared" si="34"/>
        <v>6.2400000000000038</v>
      </c>
      <c r="BA73" s="22"/>
      <c r="BB73" s="22"/>
      <c r="BC73" s="60"/>
      <c r="BD73" s="45"/>
      <c r="BE73" s="35"/>
      <c r="BF73" s="18">
        <f t="shared" si="35"/>
        <v>5.200000000000002</v>
      </c>
      <c r="BG73" s="22"/>
      <c r="BH73" s="22"/>
      <c r="BI73" s="60"/>
      <c r="BJ73" s="45"/>
      <c r="BK73" s="70"/>
      <c r="BL73" s="18">
        <f t="shared" si="36"/>
        <v>11.960000000000008</v>
      </c>
      <c r="BM73" s="22"/>
      <c r="BN73" s="22"/>
      <c r="BO73" s="60"/>
      <c r="BP73" s="45"/>
      <c r="BQ73" s="70"/>
      <c r="BR73" s="18">
        <f t="shared" si="37"/>
        <v>11.960000000000008</v>
      </c>
      <c r="BS73" s="22"/>
      <c r="BT73" s="22"/>
      <c r="BU73" s="60"/>
      <c r="BV73" s="45"/>
      <c r="BW73" s="89"/>
      <c r="BX73" s="18">
        <f t="shared" si="38"/>
        <v>11.960000000000008</v>
      </c>
      <c r="BY73" s="22"/>
      <c r="BZ73" s="22"/>
      <c r="CA73" s="60"/>
      <c r="CB73" s="45"/>
      <c r="CC73" s="29"/>
      <c r="CD73" s="20">
        <f t="shared" si="39"/>
        <v>23.399999999999991</v>
      </c>
      <c r="CE73" s="61">
        <f t="shared" si="15"/>
        <v>0.51396202708004324</v>
      </c>
      <c r="CF73" s="61">
        <f t="shared" si="16"/>
        <v>0</v>
      </c>
      <c r="CG73" s="61">
        <f t="shared" si="17"/>
        <v>0</v>
      </c>
      <c r="CH73" s="60">
        <f t="shared" si="18"/>
        <v>0</v>
      </c>
      <c r="CI73" s="60">
        <f t="shared" si="19"/>
        <v>0</v>
      </c>
      <c r="CJ73" s="60">
        <f t="shared" si="20"/>
        <v>0</v>
      </c>
      <c r="CK73" s="60">
        <f t="shared" si="21"/>
        <v>0</v>
      </c>
      <c r="CL73" s="60">
        <f t="shared" si="22"/>
        <v>0</v>
      </c>
      <c r="CM73" s="61">
        <f t="shared" si="23"/>
        <v>0.51396202708004324</v>
      </c>
      <c r="CN73" s="35"/>
    </row>
    <row r="74" spans="2:92" x14ac:dyDescent="0.65">
      <c r="B74" s="44">
        <v>43919</v>
      </c>
      <c r="C74" s="38">
        <f t="shared" si="50"/>
        <v>173</v>
      </c>
      <c r="D74" s="46">
        <v>1835</v>
      </c>
      <c r="E74" s="101">
        <f t="shared" si="51"/>
        <v>6.380389429763561E-2</v>
      </c>
      <c r="F74" s="38">
        <f t="shared" si="52"/>
        <v>296</v>
      </c>
      <c r="G74" s="46">
        <v>28760</v>
      </c>
      <c r="H74" s="46">
        <f t="shared" si="53"/>
        <v>3</v>
      </c>
      <c r="I74" s="46">
        <v>52</v>
      </c>
      <c r="J74" s="100">
        <f t="shared" si="54"/>
        <v>2.8337874659400544E-2</v>
      </c>
      <c r="L74" s="72">
        <f t="shared" si="24"/>
        <v>44249</v>
      </c>
      <c r="M74" s="43">
        <f>SUM(C399:C405)</f>
        <v>7233</v>
      </c>
      <c r="N74" s="54">
        <f t="shared" si="6"/>
        <v>-0.27922272047832586</v>
      </c>
      <c r="O74" s="43">
        <f t="shared" si="55"/>
        <v>429293</v>
      </c>
      <c r="P74" s="54">
        <f t="shared" si="47"/>
        <v>5.2130411456879931E-2</v>
      </c>
      <c r="Q74" s="43">
        <f>SUM(H399:H405)</f>
        <v>443</v>
      </c>
      <c r="R74" s="54">
        <f t="shared" si="12"/>
        <v>-0.12277227722772277</v>
      </c>
      <c r="S74" s="43">
        <f t="shared" si="56"/>
        <v>7896</v>
      </c>
      <c r="T74" s="59">
        <f t="shared" si="48"/>
        <v>1.8393032264677037E-2</v>
      </c>
      <c r="U74" s="43">
        <f>SUM(F399:F405)</f>
        <v>299619</v>
      </c>
      <c r="V74" s="38">
        <f t="shared" si="57"/>
        <v>8234982</v>
      </c>
      <c r="W74" s="29"/>
      <c r="X74" s="27">
        <v>59</v>
      </c>
      <c r="Y74" s="72">
        <v>44249</v>
      </c>
      <c r="Z74" s="22">
        <f t="shared" si="25"/>
        <v>7.2329999999999997</v>
      </c>
      <c r="AA74" s="29"/>
      <c r="AB74" s="49">
        <f t="shared" si="26"/>
        <v>24.29999999999999</v>
      </c>
      <c r="AC74" s="24">
        <f t="shared" si="27"/>
        <v>49.042143525926676</v>
      </c>
      <c r="AD74" s="25">
        <f t="shared" si="28"/>
        <v>-0.20399893773654218</v>
      </c>
      <c r="AE74" s="24">
        <f t="shared" si="29"/>
        <v>0.34052424960414968</v>
      </c>
      <c r="AF74" s="26">
        <f t="shared" si="30"/>
        <v>7.1386087898856226E-2</v>
      </c>
      <c r="AG74" s="32"/>
      <c r="AH74" s="49">
        <f t="shared" si="31"/>
        <v>9.9899999999999967</v>
      </c>
      <c r="AI74" s="76"/>
      <c r="AJ74" s="22"/>
      <c r="AK74" s="60"/>
      <c r="AL74" s="45"/>
      <c r="AM74" s="35"/>
      <c r="AN74" s="49">
        <f t="shared" si="32"/>
        <v>13.5</v>
      </c>
      <c r="AO74" s="22"/>
      <c r="AP74" s="22"/>
      <c r="AQ74" s="60"/>
      <c r="AR74" s="45"/>
      <c r="AS74" s="5"/>
      <c r="AT74" s="49">
        <f t="shared" si="33"/>
        <v>6.480000000000004</v>
      </c>
      <c r="AU74" s="22"/>
      <c r="AV74" s="22"/>
      <c r="AW74" s="60">
        <v>0</v>
      </c>
      <c r="AX74" s="45"/>
      <c r="AY74" s="29"/>
      <c r="AZ74" s="18">
        <f t="shared" si="34"/>
        <v>6.480000000000004</v>
      </c>
      <c r="BA74" s="22"/>
      <c r="BB74" s="22"/>
      <c r="BC74" s="60"/>
      <c r="BD74" s="45"/>
      <c r="BE74" s="35"/>
      <c r="BF74" s="18">
        <f t="shared" si="35"/>
        <v>5.4000000000000021</v>
      </c>
      <c r="BG74" s="22"/>
      <c r="BH74" s="22"/>
      <c r="BI74" s="60"/>
      <c r="BJ74" s="45"/>
      <c r="BK74" s="70"/>
      <c r="BL74" s="18">
        <f t="shared" si="36"/>
        <v>12.420000000000009</v>
      </c>
      <c r="BM74" s="22"/>
      <c r="BN74" s="22"/>
      <c r="BO74" s="60"/>
      <c r="BP74" s="45"/>
      <c r="BQ74" s="70"/>
      <c r="BR74" s="18">
        <f t="shared" si="37"/>
        <v>12.420000000000009</v>
      </c>
      <c r="BS74" s="22"/>
      <c r="BT74" s="22"/>
      <c r="BU74" s="60"/>
      <c r="BV74" s="45"/>
      <c r="BW74" s="89"/>
      <c r="BX74" s="18">
        <f t="shared" si="38"/>
        <v>12.420000000000009</v>
      </c>
      <c r="BY74" s="22"/>
      <c r="BZ74" s="22"/>
      <c r="CA74" s="60"/>
      <c r="CB74" s="45"/>
      <c r="CC74" s="29"/>
      <c r="CD74" s="20">
        <f t="shared" si="39"/>
        <v>24.29999999999999</v>
      </c>
      <c r="CE74" s="61">
        <f t="shared" si="15"/>
        <v>0.62872910539962967</v>
      </c>
      <c r="CF74" s="61">
        <f t="shared" si="16"/>
        <v>0</v>
      </c>
      <c r="CG74" s="61">
        <f t="shared" si="17"/>
        <v>0</v>
      </c>
      <c r="CH74" s="60">
        <f t="shared" si="18"/>
        <v>0</v>
      </c>
      <c r="CI74" s="60">
        <f t="shared" si="19"/>
        <v>0</v>
      </c>
      <c r="CJ74" s="60">
        <f t="shared" si="20"/>
        <v>0</v>
      </c>
      <c r="CK74" s="60">
        <f t="shared" si="21"/>
        <v>0</v>
      </c>
      <c r="CL74" s="60">
        <f t="shared" si="22"/>
        <v>0</v>
      </c>
      <c r="CM74" s="61">
        <f t="shared" si="23"/>
        <v>0.62872910539962967</v>
      </c>
      <c r="CN74" s="35"/>
    </row>
    <row r="75" spans="2:92" x14ac:dyDescent="0.65">
      <c r="B75" s="44">
        <v>43920</v>
      </c>
      <c r="C75" s="38">
        <f t="shared" si="50"/>
        <v>67</v>
      </c>
      <c r="D75" s="46">
        <v>1902</v>
      </c>
      <c r="E75" s="101">
        <f t="shared" si="51"/>
        <v>6.566319132776359E-2</v>
      </c>
      <c r="F75" s="38">
        <f t="shared" si="52"/>
        <v>206</v>
      </c>
      <c r="G75" s="46">
        <v>28966</v>
      </c>
      <c r="H75" s="46">
        <f t="shared" si="53"/>
        <v>2</v>
      </c>
      <c r="I75" s="46">
        <v>54</v>
      </c>
      <c r="J75" s="100">
        <f t="shared" si="54"/>
        <v>2.8391167192429023E-2</v>
      </c>
      <c r="L75" s="72">
        <f t="shared" si="24"/>
        <v>44256</v>
      </c>
      <c r="M75" s="43">
        <f>SUM(C406:C412)</f>
        <v>7216</v>
      </c>
      <c r="N75" s="54">
        <f t="shared" si="6"/>
        <v>-2.3503387252868796E-3</v>
      </c>
      <c r="O75" s="43">
        <f t="shared" si="55"/>
        <v>436509</v>
      </c>
      <c r="P75" s="54">
        <f t="shared" si="47"/>
        <v>5.0838728552526039E-2</v>
      </c>
      <c r="Q75" s="43">
        <f>SUM(H406:H412)</f>
        <v>367</v>
      </c>
      <c r="R75" s="54">
        <f t="shared" si="12"/>
        <v>-0.17155756207674944</v>
      </c>
      <c r="S75" s="43">
        <f t="shared" si="56"/>
        <v>8263</v>
      </c>
      <c r="T75" s="59">
        <f t="shared" si="48"/>
        <v>1.8929735698462118E-2</v>
      </c>
      <c r="U75" s="43">
        <f>SUM(F406:F412)</f>
        <v>351169</v>
      </c>
      <c r="V75" s="38">
        <f t="shared" si="57"/>
        <v>8586151</v>
      </c>
      <c r="W75" s="29"/>
      <c r="X75" s="27">
        <v>60</v>
      </c>
      <c r="Y75" s="72">
        <v>44256</v>
      </c>
      <c r="Z75" s="22">
        <f t="shared" si="25"/>
        <v>7.2160000000000002</v>
      </c>
      <c r="AA75" s="29"/>
      <c r="AB75" s="49">
        <f t="shared" si="26"/>
        <v>25.199999999999989</v>
      </c>
      <c r="AC75" s="24">
        <f t="shared" si="27"/>
        <v>48.816692997764214</v>
      </c>
      <c r="AD75" s="25">
        <f t="shared" si="28"/>
        <v>-0.25050058684717785</v>
      </c>
      <c r="AE75" s="24">
        <f t="shared" si="29"/>
        <v>0.41886830193761709</v>
      </c>
      <c r="AF75" s="26">
        <f t="shared" si="30"/>
        <v>8.704894703718602E-2</v>
      </c>
      <c r="AG75" s="32"/>
      <c r="AH75" s="49">
        <f t="shared" si="31"/>
        <v>10.359999999999996</v>
      </c>
      <c r="AI75" s="76"/>
      <c r="AJ75" s="22"/>
      <c r="AK75" s="60"/>
      <c r="AL75" s="45"/>
      <c r="AM75" s="35"/>
      <c r="AN75" s="49">
        <f t="shared" si="32"/>
        <v>14</v>
      </c>
      <c r="AO75" s="22"/>
      <c r="AP75" s="22"/>
      <c r="AQ75" s="60"/>
      <c r="AR75" s="45"/>
      <c r="AS75" s="5"/>
      <c r="AT75" s="49">
        <f t="shared" si="33"/>
        <v>6.7200000000000042</v>
      </c>
      <c r="AU75" s="22"/>
      <c r="AV75" s="22"/>
      <c r="AW75" s="60">
        <v>0</v>
      </c>
      <c r="AX75" s="45"/>
      <c r="AY75" s="29"/>
      <c r="AZ75" s="18">
        <f t="shared" si="34"/>
        <v>6.7200000000000042</v>
      </c>
      <c r="BA75" s="22"/>
      <c r="BB75" s="22"/>
      <c r="BC75" s="60"/>
      <c r="BD75" s="45"/>
      <c r="BE75" s="35"/>
      <c r="BF75" s="18">
        <f t="shared" si="35"/>
        <v>5.6000000000000023</v>
      </c>
      <c r="BG75" s="22"/>
      <c r="BH75" s="22"/>
      <c r="BI75" s="60"/>
      <c r="BJ75" s="45"/>
      <c r="BK75" s="70"/>
      <c r="BL75" s="18">
        <f t="shared" si="36"/>
        <v>12.88000000000001</v>
      </c>
      <c r="BM75" s="22"/>
      <c r="BN75" s="22"/>
      <c r="BO75" s="60"/>
      <c r="BP75" s="45"/>
      <c r="BQ75" s="70"/>
      <c r="BR75" s="18">
        <f t="shared" si="37"/>
        <v>12.88000000000001</v>
      </c>
      <c r="BS75" s="22"/>
      <c r="BT75" s="22"/>
      <c r="BU75" s="60"/>
      <c r="BV75" s="45"/>
      <c r="BW75" s="89"/>
      <c r="BX75" s="18">
        <f t="shared" si="38"/>
        <v>12.88000000000001</v>
      </c>
      <c r="BY75" s="22"/>
      <c r="BZ75" s="22"/>
      <c r="CA75" s="60"/>
      <c r="CB75" s="45"/>
      <c r="CC75" s="29"/>
      <c r="CD75" s="20">
        <f t="shared" si="39"/>
        <v>25.199999999999989</v>
      </c>
      <c r="CE75" s="61">
        <f t="shared" si="15"/>
        <v>0.76626483463537154</v>
      </c>
      <c r="CF75" s="61">
        <f t="shared" si="16"/>
        <v>0</v>
      </c>
      <c r="CG75" s="61">
        <f t="shared" si="17"/>
        <v>0</v>
      </c>
      <c r="CH75" s="60">
        <f t="shared" si="18"/>
        <v>0</v>
      </c>
      <c r="CI75" s="60">
        <f t="shared" si="19"/>
        <v>0</v>
      </c>
      <c r="CJ75" s="60">
        <f t="shared" si="20"/>
        <v>0</v>
      </c>
      <c r="CK75" s="60">
        <f t="shared" si="21"/>
        <v>0</v>
      </c>
      <c r="CL75" s="60">
        <f t="shared" si="22"/>
        <v>0</v>
      </c>
      <c r="CM75" s="61">
        <f t="shared" si="23"/>
        <v>0.76626483463537154</v>
      </c>
      <c r="CN75" s="72">
        <f>L26</f>
        <v>43913</v>
      </c>
    </row>
    <row r="76" spans="2:92" x14ac:dyDescent="0.65">
      <c r="B76" s="44">
        <v>43921</v>
      </c>
      <c r="C76" s="38">
        <f t="shared" si="50"/>
        <v>276</v>
      </c>
      <c r="D76" s="46">
        <v>2178</v>
      </c>
      <c r="E76" s="101">
        <f t="shared" si="51"/>
        <v>6.7021571221958953E-2</v>
      </c>
      <c r="F76" s="38">
        <f t="shared" si="52"/>
        <v>3531</v>
      </c>
      <c r="G76" s="46">
        <v>32497</v>
      </c>
      <c r="H76" s="46">
        <f t="shared" si="53"/>
        <v>2</v>
      </c>
      <c r="I76" s="46">
        <v>56</v>
      </c>
      <c r="J76" s="100">
        <f t="shared" si="54"/>
        <v>2.5711662075298437E-2</v>
      </c>
      <c r="L76" s="72">
        <f t="shared" si="24"/>
        <v>44263</v>
      </c>
      <c r="M76" s="43">
        <f>SUM(C413:C419)</f>
        <v>7917</v>
      </c>
      <c r="N76" s="54">
        <f t="shared" si="6"/>
        <v>9.714523281596453E-2</v>
      </c>
      <c r="O76" s="43">
        <f t="shared" ref="O76:O139" si="58">O75+M76</f>
        <v>444426</v>
      </c>
      <c r="P76" s="54">
        <f t="shared" ref="P76:P83" si="59">O76/V76</f>
        <v>4.977167292919845E-2</v>
      </c>
      <c r="Q76" s="43">
        <f>SUM(H413:H419)</f>
        <v>333</v>
      </c>
      <c r="R76" s="54">
        <f t="shared" si="12"/>
        <v>-9.264305177111716E-2</v>
      </c>
      <c r="S76" s="43">
        <f t="shared" ref="S76:S83" si="60">S75+Q76</f>
        <v>8596</v>
      </c>
      <c r="T76" s="59">
        <f t="shared" ref="T76:T83" si="61">S76/O76</f>
        <v>1.9341802684811421E-2</v>
      </c>
      <c r="U76" s="43">
        <f>SUM(F413:F419)</f>
        <v>343145</v>
      </c>
      <c r="V76" s="38">
        <f t="shared" ref="V76:V83" si="62">V75+U76</f>
        <v>8929296</v>
      </c>
      <c r="W76" s="29"/>
      <c r="X76" s="27">
        <v>61</v>
      </c>
      <c r="Y76" s="72">
        <v>44263</v>
      </c>
      <c r="Z76" s="22">
        <f t="shared" si="25"/>
        <v>7.9169999999999998</v>
      </c>
      <c r="AA76" s="29"/>
      <c r="AB76" s="49">
        <f t="shared" si="26"/>
        <v>26.099999999999987</v>
      </c>
      <c r="AC76" s="24">
        <f t="shared" si="27"/>
        <v>48.540648166184738</v>
      </c>
      <c r="AD76" s="25">
        <f t="shared" si="28"/>
        <v>-0.30671647953275188</v>
      </c>
      <c r="AE76" s="24">
        <f t="shared" si="29"/>
        <v>0.51396202708004324</v>
      </c>
      <c r="AF76" s="26">
        <f t="shared" si="30"/>
        <v>0.1056596946026957</v>
      </c>
      <c r="AG76" s="32"/>
      <c r="AH76" s="49">
        <f t="shared" si="31"/>
        <v>10.729999999999995</v>
      </c>
      <c r="AI76" s="76"/>
      <c r="AJ76" s="22"/>
      <c r="AK76" s="60"/>
      <c r="AL76" s="45"/>
      <c r="AM76" s="35"/>
      <c r="AN76" s="49">
        <f t="shared" si="32"/>
        <v>14.5</v>
      </c>
      <c r="AO76" s="22"/>
      <c r="AP76" s="22"/>
      <c r="AQ76" s="60"/>
      <c r="AR76" s="45"/>
      <c r="AS76" s="5"/>
      <c r="AT76" s="49">
        <f t="shared" si="33"/>
        <v>6.9600000000000044</v>
      </c>
      <c r="AU76" s="22"/>
      <c r="AV76" s="22"/>
      <c r="AW76" s="60">
        <v>0</v>
      </c>
      <c r="AX76" s="45"/>
      <c r="AY76" s="29"/>
      <c r="AZ76" s="18">
        <f t="shared" si="34"/>
        <v>6.9600000000000044</v>
      </c>
      <c r="BA76" s="22"/>
      <c r="BB76" s="22"/>
      <c r="BC76" s="60"/>
      <c r="BD76" s="45"/>
      <c r="BE76" s="35"/>
      <c r="BF76" s="18">
        <f t="shared" si="35"/>
        <v>5.8000000000000025</v>
      </c>
      <c r="BG76" s="22"/>
      <c r="BH76" s="22"/>
      <c r="BI76" s="60"/>
      <c r="BJ76" s="45"/>
      <c r="BK76" s="70"/>
      <c r="BL76" s="18">
        <f t="shared" si="36"/>
        <v>13.340000000000011</v>
      </c>
      <c r="BM76" s="22"/>
      <c r="BN76" s="22"/>
      <c r="BO76" s="60"/>
      <c r="BP76" s="45"/>
      <c r="BQ76" s="70"/>
      <c r="BR76" s="18">
        <f t="shared" si="37"/>
        <v>13.340000000000011</v>
      </c>
      <c r="BS76" s="22"/>
      <c r="BT76" s="22"/>
      <c r="BU76" s="60"/>
      <c r="BV76" s="45"/>
      <c r="BW76" s="89"/>
      <c r="BX76" s="18">
        <f t="shared" si="38"/>
        <v>13.340000000000011</v>
      </c>
      <c r="BY76" s="22"/>
      <c r="BZ76" s="22"/>
      <c r="CA76" s="60"/>
      <c r="CB76" s="45"/>
      <c r="CC76" s="29"/>
      <c r="CD76" s="30">
        <f t="shared" si="39"/>
        <v>26.099999999999987</v>
      </c>
      <c r="CE76" s="63">
        <f t="shared" si="15"/>
        <v>0.92965432646931767</v>
      </c>
      <c r="CF76" s="63">
        <f t="shared" si="16"/>
        <v>0</v>
      </c>
      <c r="CG76" s="63">
        <f t="shared" si="17"/>
        <v>0</v>
      </c>
      <c r="CH76" s="85">
        <f t="shared" si="18"/>
        <v>0</v>
      </c>
      <c r="CI76" s="85">
        <f t="shared" si="19"/>
        <v>0</v>
      </c>
      <c r="CJ76" s="85">
        <f t="shared" si="20"/>
        <v>0</v>
      </c>
      <c r="CK76" s="60">
        <f t="shared" si="21"/>
        <v>0</v>
      </c>
      <c r="CL76" s="60">
        <f t="shared" si="22"/>
        <v>0</v>
      </c>
      <c r="CM76" s="61">
        <f t="shared" si="23"/>
        <v>0.92965432646931767</v>
      </c>
      <c r="CN76" s="35"/>
    </row>
    <row r="77" spans="2:92" x14ac:dyDescent="0.65">
      <c r="B77" s="44">
        <v>43922</v>
      </c>
      <c r="C77" s="38">
        <f t="shared" si="50"/>
        <v>146</v>
      </c>
      <c r="D77" s="46">
        <v>2324</v>
      </c>
      <c r="E77" s="101">
        <f t="shared" si="51"/>
        <v>6.734670221397937E-2</v>
      </c>
      <c r="F77" s="38">
        <f t="shared" si="52"/>
        <v>2011</v>
      </c>
      <c r="G77" s="46">
        <v>34508</v>
      </c>
      <c r="H77" s="46">
        <f t="shared" si="53"/>
        <v>1</v>
      </c>
      <c r="I77" s="46">
        <v>57</v>
      </c>
      <c r="J77" s="100">
        <f t="shared" si="54"/>
        <v>2.4526678141135974E-2</v>
      </c>
      <c r="L77" s="72">
        <f t="shared" si="24"/>
        <v>44270</v>
      </c>
      <c r="M77" s="43">
        <f>SUM(C420:C426)</f>
        <v>8765</v>
      </c>
      <c r="N77" s="54">
        <f t="shared" si="6"/>
        <v>0.10711127952507263</v>
      </c>
      <c r="O77" s="43">
        <f t="shared" si="58"/>
        <v>453191</v>
      </c>
      <c r="P77" s="54">
        <f t="shared" si="59"/>
        <v>4.8723294250354335E-2</v>
      </c>
      <c r="Q77" s="43">
        <f>SUM(H420:H426)</f>
        <v>252</v>
      </c>
      <c r="R77" s="54">
        <f t="shared" si="12"/>
        <v>-0.24324324324324326</v>
      </c>
      <c r="S77" s="43">
        <f t="shared" si="60"/>
        <v>8848</v>
      </c>
      <c r="T77" s="59">
        <f t="shared" si="61"/>
        <v>1.9523776950557271E-2</v>
      </c>
      <c r="U77" s="43">
        <f>SUM(F420:F426)</f>
        <v>372025</v>
      </c>
      <c r="V77" s="38">
        <f t="shared" si="62"/>
        <v>9301321</v>
      </c>
      <c r="W77" s="29"/>
      <c r="X77" s="27">
        <v>62</v>
      </c>
      <c r="Y77" s="72">
        <v>44270</v>
      </c>
      <c r="Z77" s="22">
        <f t="shared" si="25"/>
        <v>8.7650000000000006</v>
      </c>
      <c r="AA77" s="29"/>
      <c r="AB77" s="49">
        <f t="shared" si="26"/>
        <v>26.999999999999986</v>
      </c>
      <c r="AC77" s="24">
        <f t="shared" si="27"/>
        <v>48.203849492166576</v>
      </c>
      <c r="AD77" s="25">
        <f t="shared" si="28"/>
        <v>-0.37422074890907236</v>
      </c>
      <c r="AE77" s="24">
        <f t="shared" si="29"/>
        <v>0.62872910539962967</v>
      </c>
      <c r="AF77" s="26">
        <f t="shared" si="30"/>
        <v>0.12751897591065162</v>
      </c>
      <c r="AG77" s="32"/>
      <c r="AH77" s="49">
        <f t="shared" si="31"/>
        <v>11.099999999999994</v>
      </c>
      <c r="AI77" s="76"/>
      <c r="AJ77" s="22"/>
      <c r="AK77" s="60"/>
      <c r="AL77" s="45"/>
      <c r="AM77" s="35"/>
      <c r="AN77" s="49">
        <f t="shared" si="32"/>
        <v>15</v>
      </c>
      <c r="AO77" s="22"/>
      <c r="AP77" s="22"/>
      <c r="AQ77" s="60"/>
      <c r="AR77" s="45"/>
      <c r="AS77" s="5"/>
      <c r="AT77" s="49">
        <f t="shared" si="33"/>
        <v>7.2000000000000046</v>
      </c>
      <c r="AU77" s="22"/>
      <c r="AV77" s="22"/>
      <c r="AW77" s="60">
        <v>0</v>
      </c>
      <c r="AX77" s="45"/>
      <c r="AY77" s="29"/>
      <c r="AZ77" s="18">
        <f t="shared" si="34"/>
        <v>7.2000000000000046</v>
      </c>
      <c r="BA77" s="22"/>
      <c r="BB77" s="22"/>
      <c r="BC77" s="60"/>
      <c r="BD77" s="45"/>
      <c r="BE77" s="35"/>
      <c r="BF77" s="18">
        <f t="shared" si="35"/>
        <v>6.0000000000000027</v>
      </c>
      <c r="BG77" s="22"/>
      <c r="BH77" s="22"/>
      <c r="BI77" s="60"/>
      <c r="BJ77" s="45"/>
      <c r="BK77" s="70"/>
      <c r="BL77" s="18">
        <f t="shared" si="36"/>
        <v>13.800000000000011</v>
      </c>
      <c r="BM77" s="22"/>
      <c r="BN77" s="22"/>
      <c r="BO77" s="60"/>
      <c r="BP77" s="45"/>
      <c r="BQ77" s="70"/>
      <c r="BR77" s="18">
        <f t="shared" si="37"/>
        <v>13.800000000000011</v>
      </c>
      <c r="BS77" s="22"/>
      <c r="BT77" s="22"/>
      <c r="BU77" s="60"/>
      <c r="BV77" s="45"/>
      <c r="BW77" s="89"/>
      <c r="BX77" s="18">
        <f t="shared" si="38"/>
        <v>13.800000000000011</v>
      </c>
      <c r="BY77" s="22"/>
      <c r="BZ77" s="22"/>
      <c r="CA77" s="60"/>
      <c r="CB77" s="45"/>
      <c r="CC77" s="29"/>
      <c r="CD77" s="20">
        <f t="shared" si="39"/>
        <v>26.999999999999986</v>
      </c>
      <c r="CE77" s="61">
        <f t="shared" si="15"/>
        <v>1.1216780281541783</v>
      </c>
      <c r="CF77" s="61">
        <f t="shared" si="16"/>
        <v>0</v>
      </c>
      <c r="CG77" s="61">
        <f t="shared" si="17"/>
        <v>0</v>
      </c>
      <c r="CH77" s="60">
        <f t="shared" si="18"/>
        <v>0</v>
      </c>
      <c r="CI77" s="60">
        <f t="shared" si="19"/>
        <v>0</v>
      </c>
      <c r="CJ77" s="60">
        <f t="shared" si="20"/>
        <v>0</v>
      </c>
      <c r="CK77" s="60">
        <f t="shared" si="21"/>
        <v>0</v>
      </c>
      <c r="CL77" s="60">
        <f t="shared" si="22"/>
        <v>0</v>
      </c>
      <c r="CM77" s="61">
        <f t="shared" si="23"/>
        <v>1.1216780281541783</v>
      </c>
      <c r="CN77" s="35"/>
    </row>
    <row r="78" spans="2:92" x14ac:dyDescent="0.65">
      <c r="B78" s="44">
        <v>43923</v>
      </c>
      <c r="C78" s="38">
        <f t="shared" si="50"/>
        <v>232</v>
      </c>
      <c r="D78" s="46">
        <v>2556</v>
      </c>
      <c r="E78" s="101">
        <f t="shared" si="51"/>
        <v>7.4065488264271229E-2</v>
      </c>
      <c r="F78" s="38">
        <f t="shared" si="52"/>
        <v>2</v>
      </c>
      <c r="G78" s="46">
        <v>34510</v>
      </c>
      <c r="H78" s="46">
        <f t="shared" si="53"/>
        <v>3</v>
      </c>
      <c r="I78" s="46">
        <v>60</v>
      </c>
      <c r="J78" s="100">
        <f t="shared" si="54"/>
        <v>2.3474178403755867E-2</v>
      </c>
      <c r="L78" s="72">
        <f t="shared" si="24"/>
        <v>44277</v>
      </c>
      <c r="M78" s="43">
        <f>SUM(C427:C433)</f>
        <v>11211</v>
      </c>
      <c r="N78" s="54">
        <f t="shared" si="6"/>
        <v>0.27906446092413006</v>
      </c>
      <c r="O78" s="43">
        <f t="shared" si="58"/>
        <v>464402</v>
      </c>
      <c r="P78" s="54">
        <f t="shared" si="59"/>
        <v>4.8044735622152335E-2</v>
      </c>
      <c r="Q78" s="43">
        <f>SUM(H427:H433)</f>
        <v>219</v>
      </c>
      <c r="R78" s="54">
        <f t="shared" si="12"/>
        <v>-0.13095238095238096</v>
      </c>
      <c r="S78" s="43">
        <f t="shared" si="60"/>
        <v>9067</v>
      </c>
      <c r="T78" s="59">
        <f t="shared" si="61"/>
        <v>1.9524033057566503E-2</v>
      </c>
      <c r="U78" s="43">
        <f>SUM(F427:F433)</f>
        <v>364712</v>
      </c>
      <c r="V78" s="38">
        <f t="shared" si="62"/>
        <v>9666033</v>
      </c>
      <c r="W78" s="29"/>
      <c r="X78" s="27">
        <v>63</v>
      </c>
      <c r="Y78" s="72">
        <v>44277</v>
      </c>
      <c r="Z78" s="22">
        <f t="shared" si="25"/>
        <v>11.211</v>
      </c>
      <c r="AA78" s="29"/>
      <c r="AB78" s="49">
        <f t="shared" si="26"/>
        <v>27.899999999999984</v>
      </c>
      <c r="AC78" s="24">
        <f t="shared" si="27"/>
        <v>47.794702789398194</v>
      </c>
      <c r="AD78" s="25">
        <f t="shared" si="28"/>
        <v>-0.45460744752042426</v>
      </c>
      <c r="AE78" s="24">
        <f t="shared" si="29"/>
        <v>0.76626483463537154</v>
      </c>
      <c r="AF78" s="26">
        <f t="shared" si="30"/>
        <v>0.15281747692860204</v>
      </c>
      <c r="AG78" s="32"/>
      <c r="AH78" s="49">
        <f t="shared" si="31"/>
        <v>11.469999999999994</v>
      </c>
      <c r="AI78" s="76"/>
      <c r="AJ78" s="22"/>
      <c r="AK78" s="60"/>
      <c r="AL78" s="45"/>
      <c r="AM78" s="35"/>
      <c r="AN78" s="49">
        <f t="shared" si="32"/>
        <v>15.5</v>
      </c>
      <c r="AO78" s="22"/>
      <c r="AP78" s="22"/>
      <c r="AQ78" s="60"/>
      <c r="AR78" s="45"/>
      <c r="AS78" s="5"/>
      <c r="AT78" s="49">
        <f t="shared" si="33"/>
        <v>7.4400000000000048</v>
      </c>
      <c r="AU78" s="22"/>
      <c r="AV78" s="22"/>
      <c r="AW78" s="60">
        <v>0</v>
      </c>
      <c r="AX78" s="45"/>
      <c r="AY78" s="29"/>
      <c r="AZ78" s="18">
        <f t="shared" si="34"/>
        <v>7.4400000000000048</v>
      </c>
      <c r="BA78" s="22"/>
      <c r="BB78" s="22"/>
      <c r="BC78" s="60"/>
      <c r="BD78" s="45"/>
      <c r="BE78" s="35"/>
      <c r="BF78" s="18">
        <f t="shared" si="35"/>
        <v>6.2000000000000028</v>
      </c>
      <c r="BG78" s="22"/>
      <c r="BH78" s="22"/>
      <c r="BI78" s="60"/>
      <c r="BJ78" s="45"/>
      <c r="BK78" s="70"/>
      <c r="BL78" s="18">
        <f t="shared" si="36"/>
        <v>14.260000000000012</v>
      </c>
      <c r="BM78" s="22"/>
      <c r="BN78" s="22"/>
      <c r="BO78" s="60"/>
      <c r="BP78" s="45"/>
      <c r="BQ78" s="70"/>
      <c r="BR78" s="18">
        <f t="shared" si="37"/>
        <v>14.260000000000012</v>
      </c>
      <c r="BS78" s="22"/>
      <c r="BT78" s="22"/>
      <c r="BU78" s="60"/>
      <c r="BV78" s="45"/>
      <c r="BW78" s="89"/>
      <c r="BX78" s="18">
        <f t="shared" si="38"/>
        <v>14.260000000000012</v>
      </c>
      <c r="BY78" s="22"/>
      <c r="BZ78" s="22"/>
      <c r="CA78" s="60"/>
      <c r="CB78" s="45"/>
      <c r="CC78" s="29"/>
      <c r="CD78" s="20">
        <f t="shared" si="39"/>
        <v>27.899999999999984</v>
      </c>
      <c r="CE78" s="61">
        <f t="shared" si="15"/>
        <v>1.3443757696198264</v>
      </c>
      <c r="CF78" s="61">
        <f t="shared" si="16"/>
        <v>0</v>
      </c>
      <c r="CG78" s="61">
        <f t="shared" si="17"/>
        <v>0</v>
      </c>
      <c r="CH78" s="60">
        <f t="shared" si="18"/>
        <v>0</v>
      </c>
      <c r="CI78" s="60">
        <f t="shared" si="19"/>
        <v>0</v>
      </c>
      <c r="CJ78" s="60">
        <f t="shared" si="20"/>
        <v>0</v>
      </c>
      <c r="CK78" s="60">
        <f t="shared" si="21"/>
        <v>0</v>
      </c>
      <c r="CL78" s="60">
        <f t="shared" si="22"/>
        <v>0</v>
      </c>
      <c r="CM78" s="61">
        <f t="shared" si="23"/>
        <v>1.3443757696198264</v>
      </c>
      <c r="CN78" s="72">
        <f>L27</f>
        <v>43920</v>
      </c>
    </row>
    <row r="79" spans="2:92" x14ac:dyDescent="0.65">
      <c r="B79" s="44">
        <v>43924</v>
      </c>
      <c r="C79" s="38">
        <f t="shared" si="50"/>
        <v>299</v>
      </c>
      <c r="D79" s="46">
        <v>2855</v>
      </c>
      <c r="E79" s="101">
        <f t="shared" si="51"/>
        <v>7.2377427369061498E-2</v>
      </c>
      <c r="F79" s="38">
        <f t="shared" si="52"/>
        <v>4936</v>
      </c>
      <c r="G79" s="46">
        <v>39446</v>
      </c>
      <c r="H79" s="46">
        <f t="shared" si="53"/>
        <v>3</v>
      </c>
      <c r="I79" s="46">
        <v>63</v>
      </c>
      <c r="J79" s="100">
        <f t="shared" si="54"/>
        <v>2.2066549912434327E-2</v>
      </c>
      <c r="L79" s="72">
        <f t="shared" si="24"/>
        <v>44284</v>
      </c>
      <c r="M79" s="43">
        <f>SUM(C434:C440)</f>
        <v>16018</v>
      </c>
      <c r="N79" s="54">
        <f t="shared" si="6"/>
        <v>0.42877530996342877</v>
      </c>
      <c r="O79" s="43">
        <f t="shared" si="58"/>
        <v>480420</v>
      </c>
      <c r="P79" s="54">
        <f t="shared" si="59"/>
        <v>4.7807204476653813E-2</v>
      </c>
      <c r="Q79" s="43">
        <f>SUM(H434:H440)</f>
        <v>190</v>
      </c>
      <c r="R79" s="54">
        <f t="shared" si="12"/>
        <v>-0.13242009132420091</v>
      </c>
      <c r="S79" s="43">
        <f t="shared" si="60"/>
        <v>9257</v>
      </c>
      <c r="T79" s="59">
        <f t="shared" si="61"/>
        <v>1.926855667957204E-2</v>
      </c>
      <c r="U79" s="43">
        <f>SUM(F434:F440)</f>
        <v>383080</v>
      </c>
      <c r="V79" s="38">
        <f t="shared" si="62"/>
        <v>10049113</v>
      </c>
      <c r="W79" s="29"/>
      <c r="X79" s="27">
        <v>64</v>
      </c>
      <c r="Y79" s="72">
        <v>44284</v>
      </c>
      <c r="Z79" s="22">
        <f t="shared" si="25"/>
        <v>16.018000000000001</v>
      </c>
      <c r="AA79" s="29"/>
      <c r="AB79" s="49">
        <f t="shared" si="26"/>
        <v>28.799999999999983</v>
      </c>
      <c r="AC79" s="24">
        <f t="shared" si="27"/>
        <v>47.300286889001768</v>
      </c>
      <c r="AD79" s="25">
        <f t="shared" si="28"/>
        <v>-0.54935100044047402</v>
      </c>
      <c r="AE79" s="24">
        <f t="shared" si="29"/>
        <v>0.92965432646931767</v>
      </c>
      <c r="AF79" s="26">
        <f t="shared" si="30"/>
        <v>0.18154387981549569</v>
      </c>
      <c r="AG79" s="32"/>
      <c r="AH79" s="49">
        <f t="shared" si="31"/>
        <v>11.839999999999993</v>
      </c>
      <c r="AI79" s="76"/>
      <c r="AJ79" s="22"/>
      <c r="AK79" s="60"/>
      <c r="AL79" s="45"/>
      <c r="AM79" s="35"/>
      <c r="AN79" s="49">
        <f t="shared" si="32"/>
        <v>16</v>
      </c>
      <c r="AO79" s="22"/>
      <c r="AP79" s="22"/>
      <c r="AQ79" s="60"/>
      <c r="AR79" s="45"/>
      <c r="AS79" s="5"/>
      <c r="AT79" s="49">
        <f t="shared" si="33"/>
        <v>7.680000000000005</v>
      </c>
      <c r="AU79" s="22"/>
      <c r="AV79" s="22"/>
      <c r="AW79" s="60">
        <v>0</v>
      </c>
      <c r="AX79" s="45"/>
      <c r="AY79" s="29"/>
      <c r="AZ79" s="18">
        <f t="shared" si="34"/>
        <v>7.680000000000005</v>
      </c>
      <c r="BA79" s="22"/>
      <c r="BB79" s="22"/>
      <c r="BC79" s="60"/>
      <c r="BD79" s="45"/>
      <c r="BE79" s="35"/>
      <c r="BF79" s="18">
        <f t="shared" si="35"/>
        <v>6.400000000000003</v>
      </c>
      <c r="BG79" s="22"/>
      <c r="BH79" s="22"/>
      <c r="BI79" s="60"/>
      <c r="BJ79" s="45"/>
      <c r="BK79" s="70"/>
      <c r="BL79" s="18">
        <f t="shared" si="36"/>
        <v>14.720000000000013</v>
      </c>
      <c r="BM79" s="22"/>
      <c r="BN79" s="22"/>
      <c r="BO79" s="60"/>
      <c r="BP79" s="45"/>
      <c r="BQ79" s="70"/>
      <c r="BR79" s="18">
        <f t="shared" si="37"/>
        <v>14.720000000000013</v>
      </c>
      <c r="BS79" s="22"/>
      <c r="BT79" s="22"/>
      <c r="BU79" s="60"/>
      <c r="BV79" s="45"/>
      <c r="BW79" s="89"/>
      <c r="BX79" s="18">
        <f t="shared" si="38"/>
        <v>14.720000000000013</v>
      </c>
      <c r="BY79" s="22"/>
      <c r="BZ79" s="22"/>
      <c r="CA79" s="60"/>
      <c r="CB79" s="45"/>
      <c r="CC79" s="29"/>
      <c r="CD79" s="20">
        <f t="shared" si="39"/>
        <v>28.799999999999983</v>
      </c>
      <c r="CE79" s="61">
        <f t="shared" si="15"/>
        <v>1.598451716759701</v>
      </c>
      <c r="CF79" s="61">
        <f t="shared" si="16"/>
        <v>0</v>
      </c>
      <c r="CG79" s="61">
        <f t="shared" si="17"/>
        <v>0</v>
      </c>
      <c r="CH79" s="60">
        <f t="shared" si="18"/>
        <v>0</v>
      </c>
      <c r="CI79" s="60">
        <f t="shared" si="19"/>
        <v>0</v>
      </c>
      <c r="CJ79" s="60">
        <f t="shared" si="20"/>
        <v>0</v>
      </c>
      <c r="CK79" s="60">
        <f t="shared" si="21"/>
        <v>0</v>
      </c>
      <c r="CL79" s="60">
        <f t="shared" si="22"/>
        <v>0</v>
      </c>
      <c r="CM79" s="61">
        <f t="shared" si="23"/>
        <v>1.598451716759701</v>
      </c>
      <c r="CN79" s="35"/>
    </row>
    <row r="80" spans="2:92" x14ac:dyDescent="0.65">
      <c r="B80" s="44">
        <v>43925</v>
      </c>
      <c r="C80" s="38">
        <f t="shared" si="50"/>
        <v>336</v>
      </c>
      <c r="D80" s="46">
        <v>3191</v>
      </c>
      <c r="E80" s="101">
        <f t="shared" ref="E80:E102" si="63">IF(D80="","",D80/G80)</f>
        <v>7.4413506832703702E-2</v>
      </c>
      <c r="F80" s="38">
        <f t="shared" ref="F80:F102" si="64">IF(G80="","",G80-G79)</f>
        <v>3436</v>
      </c>
      <c r="G80" s="46">
        <v>42882</v>
      </c>
      <c r="H80" s="46">
        <f t="shared" ref="H80:H102" si="65">I80-I79</f>
        <v>6</v>
      </c>
      <c r="I80" s="46">
        <v>69</v>
      </c>
      <c r="J80" s="100">
        <f t="shared" ref="J80:J102" si="66">IF(D80="","",I80/D80)</f>
        <v>2.1623315575054841E-2</v>
      </c>
      <c r="L80" s="72">
        <f t="shared" ref="L80:L111" si="67">Y80</f>
        <v>44291</v>
      </c>
      <c r="M80" s="43">
        <f>SUM(C441:C447)</f>
        <v>20536</v>
      </c>
      <c r="N80" s="54">
        <f t="shared" si="6"/>
        <v>0.28205768510425772</v>
      </c>
      <c r="O80" s="43">
        <f t="shared" si="58"/>
        <v>500956</v>
      </c>
      <c r="P80" s="54">
        <f t="shared" si="59"/>
        <v>4.8028367796154686E-2</v>
      </c>
      <c r="Q80" s="43">
        <f>SUM(H441:H447)</f>
        <v>161</v>
      </c>
      <c r="R80" s="54">
        <f t="shared" si="12"/>
        <v>-0.15263157894736842</v>
      </c>
      <c r="S80" s="43">
        <f t="shared" si="60"/>
        <v>9418</v>
      </c>
      <c r="T80" s="59">
        <f t="shared" si="61"/>
        <v>1.8800054296185694E-2</v>
      </c>
      <c r="U80" s="43">
        <f>SUM(F441:F447)</f>
        <v>381306</v>
      </c>
      <c r="V80" s="38">
        <f t="shared" si="62"/>
        <v>10430419</v>
      </c>
      <c r="W80" s="29"/>
      <c r="X80" s="27">
        <v>65</v>
      </c>
      <c r="Y80" s="72">
        <v>44291</v>
      </c>
      <c r="Z80" s="22">
        <f t="shared" ref="Z80:Z88" si="68">M80/1000</f>
        <v>20.536000000000001</v>
      </c>
      <c r="AA80" s="29"/>
      <c r="AB80" s="49">
        <f t="shared" si="26"/>
        <v>29.699999999999982</v>
      </c>
      <c r="AC80" s="24">
        <f t="shared" si="27"/>
        <v>46.706652518282162</v>
      </c>
      <c r="AD80" s="25">
        <f t="shared" si="28"/>
        <v>-0.65959374524400649</v>
      </c>
      <c r="AE80" s="24">
        <f t="shared" si="29"/>
        <v>1.1216780281541783</v>
      </c>
      <c r="AF80" s="26">
        <f t="shared" si="30"/>
        <v>0.213359668538734</v>
      </c>
      <c r="AG80" s="32"/>
      <c r="AH80" s="49">
        <f t="shared" si="31"/>
        <v>12.209999999999992</v>
      </c>
      <c r="AI80" s="76"/>
      <c r="AJ80" s="22"/>
      <c r="AK80" s="60"/>
      <c r="AL80" s="45"/>
      <c r="AM80" s="35"/>
      <c r="AN80" s="49">
        <f t="shared" si="32"/>
        <v>16.5</v>
      </c>
      <c r="AO80" s="22"/>
      <c r="AP80" s="22"/>
      <c r="AQ80" s="60"/>
      <c r="AR80" s="45"/>
      <c r="AS80" s="5"/>
      <c r="AT80" s="49">
        <f t="shared" si="33"/>
        <v>7.9200000000000053</v>
      </c>
      <c r="AU80" s="22"/>
      <c r="AV80" s="22"/>
      <c r="AW80" s="60">
        <v>0</v>
      </c>
      <c r="AX80" s="45"/>
      <c r="AY80" s="29"/>
      <c r="AZ80" s="18">
        <f t="shared" si="34"/>
        <v>7.9200000000000053</v>
      </c>
      <c r="BA80" s="22"/>
      <c r="BB80" s="22"/>
      <c r="BC80" s="60"/>
      <c r="BD80" s="45"/>
      <c r="BE80" s="35"/>
      <c r="BF80" s="18">
        <f t="shared" si="35"/>
        <v>6.6000000000000032</v>
      </c>
      <c r="BG80" s="22"/>
      <c r="BH80" s="22"/>
      <c r="BI80" s="60"/>
      <c r="BJ80" s="45"/>
      <c r="BK80" s="70"/>
      <c r="BL80" s="18">
        <f t="shared" si="36"/>
        <v>15.180000000000014</v>
      </c>
      <c r="BM80" s="22"/>
      <c r="BN80" s="22"/>
      <c r="BO80" s="60"/>
      <c r="BP80" s="45"/>
      <c r="BQ80" s="70"/>
      <c r="BR80" s="18">
        <f t="shared" si="37"/>
        <v>15.180000000000014</v>
      </c>
      <c r="BS80" s="22"/>
      <c r="BT80" s="22"/>
      <c r="BU80" s="60"/>
      <c r="BV80" s="45"/>
      <c r="BW80" s="89"/>
      <c r="BX80" s="18">
        <f t="shared" si="38"/>
        <v>15.180000000000014</v>
      </c>
      <c r="BY80" s="22"/>
      <c r="BZ80" s="22"/>
      <c r="CA80" s="60"/>
      <c r="CB80" s="45"/>
      <c r="CC80" s="29"/>
      <c r="CD80" s="20">
        <f t="shared" si="39"/>
        <v>29.699999999999982</v>
      </c>
      <c r="CE80" s="61">
        <f t="shared" si="15"/>
        <v>1.8825306953131589</v>
      </c>
      <c r="CF80" s="61">
        <f t="shared" si="16"/>
        <v>0</v>
      </c>
      <c r="CG80" s="61">
        <f t="shared" si="17"/>
        <v>0</v>
      </c>
      <c r="CH80" s="60">
        <f t="shared" si="18"/>
        <v>0</v>
      </c>
      <c r="CI80" s="60">
        <f t="shared" si="19"/>
        <v>0</v>
      </c>
      <c r="CJ80" s="60">
        <f t="shared" si="20"/>
        <v>0</v>
      </c>
      <c r="CK80" s="60">
        <f t="shared" si="21"/>
        <v>0</v>
      </c>
      <c r="CL80" s="60">
        <f t="shared" si="22"/>
        <v>0</v>
      </c>
      <c r="CM80" s="61">
        <f t="shared" si="23"/>
        <v>1.8825306953131589</v>
      </c>
      <c r="CN80" s="35"/>
    </row>
    <row r="81" spans="2:92" x14ac:dyDescent="0.65">
      <c r="B81" s="44">
        <v>43926</v>
      </c>
      <c r="C81" s="38">
        <f t="shared" si="50"/>
        <v>378</v>
      </c>
      <c r="D81" s="46">
        <v>3569</v>
      </c>
      <c r="E81" s="101">
        <f t="shared" si="63"/>
        <v>7.9952507896682276E-2</v>
      </c>
      <c r="F81" s="38">
        <f t="shared" si="64"/>
        <v>1757</v>
      </c>
      <c r="G81" s="46">
        <v>44639</v>
      </c>
      <c r="H81" s="46">
        <f t="shared" si="65"/>
        <v>1</v>
      </c>
      <c r="I81" s="46">
        <v>70</v>
      </c>
      <c r="J81" s="100">
        <f t="shared" si="66"/>
        <v>1.9613337069207062E-2</v>
      </c>
      <c r="L81" s="72">
        <f t="shared" si="67"/>
        <v>44298</v>
      </c>
      <c r="M81" s="43">
        <f>SUM(C448:C454)</f>
        <v>26426</v>
      </c>
      <c r="N81" s="54">
        <f t="shared" si="6"/>
        <v>0.28681340085703155</v>
      </c>
      <c r="O81" s="43">
        <f t="shared" si="58"/>
        <v>527382</v>
      </c>
      <c r="P81" s="54">
        <f t="shared" si="59"/>
        <v>4.8442565217822621E-2</v>
      </c>
      <c r="Q81" s="43">
        <f>SUM(H448:H454)</f>
        <v>240</v>
      </c>
      <c r="R81" s="54">
        <f t="shared" si="12"/>
        <v>0.49068322981366458</v>
      </c>
      <c r="S81" s="43">
        <f t="shared" si="60"/>
        <v>9658</v>
      </c>
      <c r="T81" s="59">
        <f t="shared" si="61"/>
        <v>1.8313101319347266E-2</v>
      </c>
      <c r="U81" s="43">
        <f>SUM(F448:F454)</f>
        <v>456329</v>
      </c>
      <c r="V81" s="38">
        <f t="shared" si="62"/>
        <v>10886748</v>
      </c>
      <c r="W81" s="29"/>
      <c r="X81" s="27">
        <v>66</v>
      </c>
      <c r="Y81" s="72">
        <v>44298</v>
      </c>
      <c r="Z81" s="22">
        <f t="shared" si="68"/>
        <v>26.425999999999998</v>
      </c>
      <c r="AA81" s="29"/>
      <c r="AB81" s="49">
        <f t="shared" si="26"/>
        <v>30.59999999999998</v>
      </c>
      <c r="AC81" s="24">
        <f t="shared" si="27"/>
        <v>45.999389868653907</v>
      </c>
      <c r="AD81" s="25">
        <f t="shared" si="28"/>
        <v>-0.78584738847583679</v>
      </c>
      <c r="AE81" s="24">
        <f t="shared" si="29"/>
        <v>1.3443757696198264</v>
      </c>
      <c r="AF81" s="26">
        <f t="shared" si="30"/>
        <v>0.2474419349618312</v>
      </c>
      <c r="AG81" s="32"/>
      <c r="AH81" s="49">
        <f t="shared" si="31"/>
        <v>12.579999999999991</v>
      </c>
      <c r="AI81" s="76"/>
      <c r="AJ81" s="22"/>
      <c r="AK81" s="60"/>
      <c r="AL81" s="45"/>
      <c r="AM81" s="35"/>
      <c r="AN81" s="49">
        <f t="shared" si="32"/>
        <v>17</v>
      </c>
      <c r="AO81" s="22"/>
      <c r="AP81" s="22"/>
      <c r="AQ81" s="60"/>
      <c r="AR81" s="45"/>
      <c r="AS81" s="5"/>
      <c r="AT81" s="49">
        <f t="shared" si="33"/>
        <v>8.1600000000000055</v>
      </c>
      <c r="AU81" s="22"/>
      <c r="AV81" s="22"/>
      <c r="AW81" s="60">
        <v>0</v>
      </c>
      <c r="AX81" s="45"/>
      <c r="AY81" s="29"/>
      <c r="AZ81" s="18">
        <f t="shared" si="34"/>
        <v>8.1600000000000055</v>
      </c>
      <c r="BA81" s="22"/>
      <c r="BB81" s="22"/>
      <c r="BC81" s="60"/>
      <c r="BD81" s="45"/>
      <c r="BE81" s="35"/>
      <c r="BF81" s="18">
        <f t="shared" si="35"/>
        <v>6.8000000000000034</v>
      </c>
      <c r="BG81" s="22"/>
      <c r="BH81" s="22"/>
      <c r="BI81" s="60"/>
      <c r="BJ81" s="45"/>
      <c r="BK81" s="70"/>
      <c r="BL81" s="18">
        <f t="shared" si="36"/>
        <v>15.640000000000015</v>
      </c>
      <c r="BM81" s="22"/>
      <c r="BN81" s="22"/>
      <c r="BO81" s="60"/>
      <c r="BP81" s="45"/>
      <c r="BQ81" s="70"/>
      <c r="BR81" s="18">
        <f t="shared" si="37"/>
        <v>15.640000000000015</v>
      </c>
      <c r="BS81" s="22"/>
      <c r="BT81" s="22"/>
      <c r="BU81" s="60"/>
      <c r="BV81" s="45"/>
      <c r="BW81" s="89"/>
      <c r="BX81" s="18">
        <f t="shared" si="38"/>
        <v>15.640000000000015</v>
      </c>
      <c r="BY81" s="22"/>
      <c r="BZ81" s="22"/>
      <c r="CA81" s="60"/>
      <c r="CB81" s="45"/>
      <c r="CC81" s="29"/>
      <c r="CD81" s="20">
        <f t="shared" si="39"/>
        <v>30.59999999999998</v>
      </c>
      <c r="CE81" s="61">
        <f t="shared" si="15"/>
        <v>2.1923276683536495</v>
      </c>
      <c r="CF81" s="61">
        <f t="shared" si="16"/>
        <v>0</v>
      </c>
      <c r="CG81" s="61">
        <f t="shared" si="17"/>
        <v>0</v>
      </c>
      <c r="CH81" s="60">
        <f t="shared" si="18"/>
        <v>0</v>
      </c>
      <c r="CI81" s="60">
        <f t="shared" si="19"/>
        <v>0</v>
      </c>
      <c r="CJ81" s="60">
        <f t="shared" si="20"/>
        <v>0</v>
      </c>
      <c r="CK81" s="60">
        <f t="shared" si="21"/>
        <v>0</v>
      </c>
      <c r="CL81" s="60">
        <f t="shared" si="22"/>
        <v>0</v>
      </c>
      <c r="CM81" s="61">
        <f t="shared" si="23"/>
        <v>2.1923276683536495</v>
      </c>
      <c r="CN81" s="72">
        <f>L28</f>
        <v>43927</v>
      </c>
    </row>
    <row r="82" spans="2:92" x14ac:dyDescent="0.65">
      <c r="B82" s="44">
        <v>43927</v>
      </c>
      <c r="C82" s="38">
        <f t="shared" ref="C82:C102" si="69">D82-D81</f>
        <v>248</v>
      </c>
      <c r="D82" s="46">
        <v>3817</v>
      </c>
      <c r="E82" s="101">
        <f t="shared" si="63"/>
        <v>8.2669150134280514E-2</v>
      </c>
      <c r="F82" s="38">
        <f t="shared" si="64"/>
        <v>1533</v>
      </c>
      <c r="G82" s="46">
        <v>46172</v>
      </c>
      <c r="H82" s="46">
        <f t="shared" si="65"/>
        <v>3</v>
      </c>
      <c r="I82" s="46">
        <v>73</v>
      </c>
      <c r="J82" s="100">
        <f t="shared" si="66"/>
        <v>1.9124967251768404E-2</v>
      </c>
      <c r="L82" s="72">
        <f t="shared" si="67"/>
        <v>44305</v>
      </c>
      <c r="M82" s="43">
        <f>SUM(C455:C461)</f>
        <v>32312</v>
      </c>
      <c r="N82" s="54">
        <f t="shared" ref="N82:N140" si="70">IF(M82="","",(M82-M81)/M81)</f>
        <v>0.2227351850450314</v>
      </c>
      <c r="O82" s="43">
        <f t="shared" si="58"/>
        <v>559694</v>
      </c>
      <c r="P82" s="54">
        <f t="shared" si="59"/>
        <v>4.8982583122505557E-2</v>
      </c>
      <c r="Q82" s="43">
        <f>SUM(H455:H461)</f>
        <v>291</v>
      </c>
      <c r="R82" s="54">
        <f t="shared" ref="R82:R140" si="71">IF(Q82="","",(Q82-Q81)/Q81)</f>
        <v>0.21249999999999999</v>
      </c>
      <c r="S82" s="43">
        <f t="shared" si="60"/>
        <v>9949</v>
      </c>
      <c r="T82" s="59">
        <f t="shared" si="61"/>
        <v>1.7775784625170182E-2</v>
      </c>
      <c r="U82" s="43">
        <f>SUM(F455:F461)</f>
        <v>539640</v>
      </c>
      <c r="V82" s="38">
        <f t="shared" si="62"/>
        <v>11426388</v>
      </c>
      <c r="W82" s="29"/>
      <c r="X82" s="27">
        <v>67</v>
      </c>
      <c r="Y82" s="72">
        <v>44305</v>
      </c>
      <c r="Z82" s="22">
        <f t="shared" si="68"/>
        <v>32.311999999999998</v>
      </c>
      <c r="AA82" s="29"/>
      <c r="AB82" s="49">
        <f t="shared" si="26"/>
        <v>31.499999999999979</v>
      </c>
      <c r="AC82" s="24">
        <f t="shared" si="27"/>
        <v>45.164543589038267</v>
      </c>
      <c r="AD82" s="25">
        <f t="shared" si="28"/>
        <v>-0.92760697735071063</v>
      </c>
      <c r="AE82" s="24">
        <f t="shared" si="29"/>
        <v>1.598451716759701</v>
      </c>
      <c r="AF82" s="26">
        <f t="shared" si="30"/>
        <v>0.28230660793319395</v>
      </c>
      <c r="AG82" s="32"/>
      <c r="AH82" s="49">
        <f t="shared" si="31"/>
        <v>12.94999999999999</v>
      </c>
      <c r="AI82" s="76"/>
      <c r="AJ82" s="22"/>
      <c r="AK82" s="60"/>
      <c r="AL82" s="45"/>
      <c r="AM82" s="35"/>
      <c r="AN82" s="49">
        <f t="shared" si="32"/>
        <v>17.5</v>
      </c>
      <c r="AO82" s="22"/>
      <c r="AP82" s="22"/>
      <c r="AQ82" s="60"/>
      <c r="AR82" s="45"/>
      <c r="AS82" s="5"/>
      <c r="AT82" s="49">
        <f t="shared" si="33"/>
        <v>8.4000000000000057</v>
      </c>
      <c r="AU82" s="22"/>
      <c r="AV82" s="22"/>
      <c r="AW82" s="60">
        <v>0</v>
      </c>
      <c r="AX82" s="45"/>
      <c r="AY82" s="29"/>
      <c r="AZ82" s="18">
        <f t="shared" si="34"/>
        <v>8.4000000000000057</v>
      </c>
      <c r="BA82" s="22"/>
      <c r="BB82" s="22"/>
      <c r="BC82" s="60"/>
      <c r="BD82" s="45"/>
      <c r="BE82" s="35"/>
      <c r="BF82" s="18">
        <f t="shared" si="35"/>
        <v>7.0000000000000036</v>
      </c>
      <c r="BG82" s="22"/>
      <c r="BH82" s="22"/>
      <c r="BI82" s="60"/>
      <c r="BJ82" s="45"/>
      <c r="BK82" s="70"/>
      <c r="BL82" s="18">
        <f t="shared" si="36"/>
        <v>16.100000000000016</v>
      </c>
      <c r="BM82" s="22"/>
      <c r="BN82" s="22"/>
      <c r="BO82" s="60"/>
      <c r="BP82" s="45"/>
      <c r="BQ82" s="70"/>
      <c r="BR82" s="18">
        <f t="shared" si="37"/>
        <v>16.100000000000016</v>
      </c>
      <c r="BS82" s="22"/>
      <c r="BT82" s="22"/>
      <c r="BU82" s="60"/>
      <c r="BV82" s="45"/>
      <c r="BW82" s="89"/>
      <c r="BX82" s="18">
        <f t="shared" si="38"/>
        <v>16.100000000000016</v>
      </c>
      <c r="BY82" s="22"/>
      <c r="BZ82" s="22"/>
      <c r="CA82" s="60"/>
      <c r="CB82" s="45"/>
      <c r="CC82" s="29"/>
      <c r="CD82" s="30">
        <f t="shared" si="39"/>
        <v>31.499999999999979</v>
      </c>
      <c r="CE82" s="63">
        <f t="shared" si="15"/>
        <v>2.5198678316664922</v>
      </c>
      <c r="CF82" s="63">
        <f t="shared" si="16"/>
        <v>0</v>
      </c>
      <c r="CG82" s="63">
        <f t="shared" si="17"/>
        <v>0</v>
      </c>
      <c r="CH82" s="60">
        <f t="shared" si="18"/>
        <v>0</v>
      </c>
      <c r="CI82" s="60">
        <f t="shared" si="19"/>
        <v>0</v>
      </c>
      <c r="CJ82" s="60">
        <f t="shared" si="20"/>
        <v>0</v>
      </c>
      <c r="CK82" s="60">
        <f t="shared" si="21"/>
        <v>0</v>
      </c>
      <c r="CL82" s="60">
        <f t="shared" si="22"/>
        <v>0</v>
      </c>
      <c r="CM82" s="61">
        <f t="shared" si="23"/>
        <v>2.5198678316664922</v>
      </c>
      <c r="CN82" s="35"/>
    </row>
    <row r="83" spans="2:92" x14ac:dyDescent="0.65">
      <c r="B83" s="44">
        <v>43928</v>
      </c>
      <c r="C83" s="38">
        <f t="shared" si="69"/>
        <v>351</v>
      </c>
      <c r="D83" s="46">
        <v>4168</v>
      </c>
      <c r="E83" s="101">
        <f t="shared" si="63"/>
        <v>7.5355715861221098E-2</v>
      </c>
      <c r="F83" s="38">
        <f t="shared" si="64"/>
        <v>9139</v>
      </c>
      <c r="G83" s="46">
        <v>55311</v>
      </c>
      <c r="H83" s="46">
        <f t="shared" si="65"/>
        <v>7</v>
      </c>
      <c r="I83" s="46">
        <v>80</v>
      </c>
      <c r="J83" s="100">
        <f t="shared" si="66"/>
        <v>1.9193857965451054E-2</v>
      </c>
      <c r="L83" s="72">
        <f t="shared" si="67"/>
        <v>44312</v>
      </c>
      <c r="M83" s="43">
        <f>SUM(C462:C468)</f>
        <v>35084</v>
      </c>
      <c r="N83" s="54">
        <f t="shared" si="70"/>
        <v>8.578856152512998E-2</v>
      </c>
      <c r="O83" s="43">
        <f t="shared" si="58"/>
        <v>594778</v>
      </c>
      <c r="P83" s="54">
        <f t="shared" si="59"/>
        <v>4.9695495214125071E-2</v>
      </c>
      <c r="Q83" s="43">
        <f>SUM(H462:H468)</f>
        <v>383</v>
      </c>
      <c r="R83" s="54">
        <f t="shared" si="71"/>
        <v>0.31615120274914088</v>
      </c>
      <c r="S83" s="43">
        <f t="shared" si="60"/>
        <v>10332</v>
      </c>
      <c r="T83" s="59">
        <f t="shared" si="61"/>
        <v>1.7371187232883528E-2</v>
      </c>
      <c r="U83" s="43">
        <f>SUM(F462:F468)</f>
        <v>542061</v>
      </c>
      <c r="V83" s="38">
        <f t="shared" si="62"/>
        <v>11968449</v>
      </c>
      <c r="W83" s="29"/>
      <c r="X83" s="27">
        <v>68</v>
      </c>
      <c r="Y83" s="72">
        <v>44312</v>
      </c>
      <c r="Z83" s="22">
        <f t="shared" si="68"/>
        <v>35.084000000000003</v>
      </c>
      <c r="AA83" s="29"/>
      <c r="AB83" s="49">
        <f t="shared" si="26"/>
        <v>32.399999999999977</v>
      </c>
      <c r="AC83" s="24">
        <f t="shared" si="27"/>
        <v>44.189933468844622</v>
      </c>
      <c r="AD83" s="25">
        <f t="shared" si="28"/>
        <v>-1.0829001335484985</v>
      </c>
      <c r="AE83" s="24">
        <f t="shared" si="29"/>
        <v>1.8825306953131589</v>
      </c>
      <c r="AF83" s="26">
        <f t="shared" si="30"/>
        <v>0.31564330950384201</v>
      </c>
      <c r="AG83" s="32"/>
      <c r="AH83" s="49">
        <f t="shared" si="31"/>
        <v>13.31999999999999</v>
      </c>
      <c r="AI83" s="76"/>
      <c r="AJ83" s="22"/>
      <c r="AK83" s="60"/>
      <c r="AL83" s="45"/>
      <c r="AM83" s="35"/>
      <c r="AN83" s="49">
        <f t="shared" si="32"/>
        <v>18</v>
      </c>
      <c r="AO83" s="22"/>
      <c r="AP83" s="22"/>
      <c r="AQ83" s="60"/>
      <c r="AR83" s="45"/>
      <c r="AS83" s="5"/>
      <c r="AT83" s="49">
        <f t="shared" si="33"/>
        <v>8.6400000000000059</v>
      </c>
      <c r="AU83" s="22"/>
      <c r="AV83" s="22"/>
      <c r="AW83" s="60">
        <v>0</v>
      </c>
      <c r="AX83" s="45"/>
      <c r="AY83" s="29"/>
      <c r="AZ83" s="18">
        <f t="shared" si="34"/>
        <v>8.6400000000000059</v>
      </c>
      <c r="BA83" s="22"/>
      <c r="BB83" s="22"/>
      <c r="BC83" s="60"/>
      <c r="BD83" s="45"/>
      <c r="BE83" s="35"/>
      <c r="BF83" s="18">
        <f t="shared" si="35"/>
        <v>7.2000000000000037</v>
      </c>
      <c r="BG83" s="22"/>
      <c r="BH83" s="22"/>
      <c r="BI83" s="60"/>
      <c r="BJ83" s="45"/>
      <c r="BK83" s="70"/>
      <c r="BL83" s="18">
        <f t="shared" si="36"/>
        <v>16.560000000000016</v>
      </c>
      <c r="BM83" s="22"/>
      <c r="BN83" s="22"/>
      <c r="BO83" s="60"/>
      <c r="BP83" s="45"/>
      <c r="BQ83" s="70"/>
      <c r="BR83" s="18">
        <f t="shared" si="37"/>
        <v>16.560000000000016</v>
      </c>
      <c r="BS83" s="22"/>
      <c r="BT83" s="22"/>
      <c r="BU83" s="60"/>
      <c r="BV83" s="45"/>
      <c r="BW83" s="89"/>
      <c r="BX83" s="18">
        <f t="shared" si="38"/>
        <v>16.560000000000016</v>
      </c>
      <c r="BY83" s="22"/>
      <c r="BZ83" s="22"/>
      <c r="CA83" s="60"/>
      <c r="CB83" s="45"/>
      <c r="CC83" s="29"/>
      <c r="CD83" s="20">
        <f t="shared" si="39"/>
        <v>32.399999999999977</v>
      </c>
      <c r="CE83" s="61">
        <f t="shared" si="15"/>
        <v>2.8529829604202179</v>
      </c>
      <c r="CF83" s="61">
        <f t="shared" si="16"/>
        <v>0</v>
      </c>
      <c r="CG83" s="61">
        <f t="shared" si="17"/>
        <v>0</v>
      </c>
      <c r="CH83" s="60">
        <f t="shared" si="18"/>
        <v>0</v>
      </c>
      <c r="CI83" s="60">
        <f t="shared" si="19"/>
        <v>0</v>
      </c>
      <c r="CJ83" s="60">
        <f t="shared" si="20"/>
        <v>0</v>
      </c>
      <c r="CK83" s="60">
        <f t="shared" si="21"/>
        <v>0</v>
      </c>
      <c r="CL83" s="60">
        <f t="shared" si="22"/>
        <v>0</v>
      </c>
      <c r="CM83" s="61">
        <f t="shared" si="23"/>
        <v>2.8529829604202179</v>
      </c>
      <c r="CN83" s="35"/>
    </row>
    <row r="84" spans="2:92" x14ac:dyDescent="0.65">
      <c r="B84" s="44">
        <v>43929</v>
      </c>
      <c r="C84" s="38">
        <f t="shared" si="69"/>
        <v>499</v>
      </c>
      <c r="D84" s="46">
        <v>4667</v>
      </c>
      <c r="E84" s="101">
        <f t="shared" si="63"/>
        <v>7.5888646785261304E-2</v>
      </c>
      <c r="F84" s="38">
        <f t="shared" si="64"/>
        <v>6187</v>
      </c>
      <c r="G84" s="46">
        <v>61498</v>
      </c>
      <c r="H84" s="46">
        <f t="shared" si="65"/>
        <v>1</v>
      </c>
      <c r="I84" s="46">
        <v>81</v>
      </c>
      <c r="J84" s="100">
        <f t="shared" si="66"/>
        <v>1.7355903149775018E-2</v>
      </c>
      <c r="L84" s="72">
        <f t="shared" si="67"/>
        <v>44319</v>
      </c>
      <c r="M84" s="43">
        <f>SUM(C469:C475)</f>
        <v>35802</v>
      </c>
      <c r="N84" s="54">
        <f t="shared" si="70"/>
        <v>2.0465169307946642E-2</v>
      </c>
      <c r="O84" s="43">
        <f t="shared" si="58"/>
        <v>630580</v>
      </c>
      <c r="P84" s="54">
        <f t="shared" ref="P84:P97" si="72">O84/V84</f>
        <v>5.0753674928901552E-2</v>
      </c>
      <c r="Q84" s="43">
        <f>SUM(H469:H475)</f>
        <v>527</v>
      </c>
      <c r="R84" s="54">
        <f t="shared" si="71"/>
        <v>0.37597911227154046</v>
      </c>
      <c r="S84" s="43">
        <f t="shared" ref="S84:S88" si="73">S83+Q84</f>
        <v>10859</v>
      </c>
      <c r="T84" s="59">
        <f t="shared" ref="T84:T97" si="74">S84/O84</f>
        <v>1.7220654001078372E-2</v>
      </c>
      <c r="U84" s="43">
        <f>SUM(F469:F475)</f>
        <v>455873</v>
      </c>
      <c r="V84" s="38">
        <f t="shared" ref="V84:V97" si="75">V83+U84</f>
        <v>12424322</v>
      </c>
      <c r="W84" s="29"/>
      <c r="X84" s="27">
        <v>69</v>
      </c>
      <c r="Y84" s="72">
        <v>44319</v>
      </c>
      <c r="Z84" s="22">
        <f t="shared" si="68"/>
        <v>35.802</v>
      </c>
      <c r="AA84" s="29"/>
      <c r="AB84" s="49">
        <f t="shared" si="26"/>
        <v>33.299999999999976</v>
      </c>
      <c r="AC84" s="24">
        <f t="shared" si="27"/>
        <v>43.066883235428847</v>
      </c>
      <c r="AD84" s="25">
        <f t="shared" si="28"/>
        <v>-1.2478335926841944</v>
      </c>
      <c r="AE84" s="24">
        <f t="shared" si="29"/>
        <v>2.1923276683536495</v>
      </c>
      <c r="AF84" s="26">
        <f t="shared" si="30"/>
        <v>0.34421885893387816</v>
      </c>
      <c r="AG84" s="32"/>
      <c r="AH84" s="49">
        <f t="shared" si="31"/>
        <v>13.689999999999989</v>
      </c>
      <c r="AI84" s="76"/>
      <c r="AJ84" s="22"/>
      <c r="AK84" s="60"/>
      <c r="AL84" s="45"/>
      <c r="AM84" s="35"/>
      <c r="AN84" s="49">
        <f t="shared" si="32"/>
        <v>18.5</v>
      </c>
      <c r="AO84" s="22"/>
      <c r="AP84" s="22"/>
      <c r="AQ84" s="60"/>
      <c r="AR84" s="45"/>
      <c r="AS84" s="5"/>
      <c r="AT84" s="49">
        <f t="shared" si="33"/>
        <v>8.8800000000000061</v>
      </c>
      <c r="AU84" s="22"/>
      <c r="AV84" s="22"/>
      <c r="AW84" s="60">
        <v>0</v>
      </c>
      <c r="AX84" s="45"/>
      <c r="AY84" s="29"/>
      <c r="AZ84" s="18">
        <f t="shared" si="34"/>
        <v>8.8800000000000061</v>
      </c>
      <c r="BA84" s="22"/>
      <c r="BB84" s="22"/>
      <c r="BC84" s="60"/>
      <c r="BD84" s="45"/>
      <c r="BE84" s="35"/>
      <c r="BF84" s="18">
        <f t="shared" si="35"/>
        <v>7.4000000000000039</v>
      </c>
      <c r="BG84" s="22"/>
      <c r="BH84" s="22"/>
      <c r="BI84" s="60"/>
      <c r="BJ84" s="45"/>
      <c r="BK84" s="70"/>
      <c r="BL84" s="18">
        <f t="shared" si="36"/>
        <v>17.020000000000017</v>
      </c>
      <c r="BM84" s="22"/>
      <c r="BN84" s="22"/>
      <c r="BO84" s="60"/>
      <c r="BP84" s="45"/>
      <c r="BQ84" s="70"/>
      <c r="BR84" s="18">
        <f t="shared" si="37"/>
        <v>17.020000000000017</v>
      </c>
      <c r="BS84" s="22"/>
      <c r="BT84" s="22"/>
      <c r="BU84" s="60"/>
      <c r="BV84" s="45"/>
      <c r="BW84" s="89"/>
      <c r="BX84" s="18">
        <f t="shared" si="38"/>
        <v>17.020000000000017</v>
      </c>
      <c r="BY84" s="22"/>
      <c r="BZ84" s="22"/>
      <c r="CA84" s="60"/>
      <c r="CB84" s="45"/>
      <c r="CC84" s="29"/>
      <c r="CD84" s="20">
        <f t="shared" si="39"/>
        <v>33.299999999999976</v>
      </c>
      <c r="CE84" s="61">
        <f t="shared" si="15"/>
        <v>3.1753773188393657</v>
      </c>
      <c r="CF84" s="61">
        <f t="shared" si="16"/>
        <v>0</v>
      </c>
      <c r="CG84" s="61">
        <f t="shared" si="17"/>
        <v>0</v>
      </c>
      <c r="CH84" s="60">
        <f t="shared" si="18"/>
        <v>0</v>
      </c>
      <c r="CI84" s="60">
        <f t="shared" si="19"/>
        <v>0</v>
      </c>
      <c r="CJ84" s="60">
        <f t="shared" si="20"/>
        <v>0</v>
      </c>
      <c r="CK84" s="60">
        <f t="shared" si="21"/>
        <v>0</v>
      </c>
      <c r="CL84" s="60">
        <f t="shared" si="22"/>
        <v>0</v>
      </c>
      <c r="CM84" s="61">
        <f t="shared" si="23"/>
        <v>3.1753773188393657</v>
      </c>
      <c r="CN84" s="72">
        <f>L29</f>
        <v>43934</v>
      </c>
    </row>
    <row r="85" spans="2:92" x14ac:dyDescent="0.65">
      <c r="B85" s="44">
        <v>43930</v>
      </c>
      <c r="C85" s="38">
        <f t="shared" si="69"/>
        <v>579</v>
      </c>
      <c r="D85" s="46">
        <v>5246</v>
      </c>
      <c r="E85" s="101">
        <f t="shared" si="63"/>
        <v>8.1476074362837214E-2</v>
      </c>
      <c r="F85" s="38">
        <f t="shared" si="64"/>
        <v>2889</v>
      </c>
      <c r="G85" s="46">
        <v>64387</v>
      </c>
      <c r="H85" s="46">
        <f t="shared" si="65"/>
        <v>4</v>
      </c>
      <c r="I85" s="46">
        <v>85</v>
      </c>
      <c r="J85" s="100">
        <f t="shared" si="66"/>
        <v>1.6202821197102556E-2</v>
      </c>
      <c r="L85" s="72">
        <f t="shared" si="67"/>
        <v>44326</v>
      </c>
      <c r="M85" s="43">
        <f>SUM(C476:C482)</f>
        <v>44961</v>
      </c>
      <c r="N85" s="54">
        <f t="shared" si="70"/>
        <v>0.2558236970001676</v>
      </c>
      <c r="O85" s="43">
        <f t="shared" si="58"/>
        <v>675541</v>
      </c>
      <c r="P85" s="54">
        <f t="shared" si="72"/>
        <v>5.1629406967353471E-2</v>
      </c>
      <c r="Q85" s="43">
        <f>SUM(H476:H482)</f>
        <v>640</v>
      </c>
      <c r="R85" s="54">
        <f t="shared" si="71"/>
        <v>0.2144212523719165</v>
      </c>
      <c r="S85" s="43">
        <f t="shared" si="73"/>
        <v>11499</v>
      </c>
      <c r="T85" s="59">
        <f t="shared" si="74"/>
        <v>1.7021912807660824E-2</v>
      </c>
      <c r="U85" s="43">
        <f>SUM(F476:F482)</f>
        <v>660101</v>
      </c>
      <c r="V85" s="38">
        <f t="shared" si="75"/>
        <v>13084423</v>
      </c>
      <c r="W85" s="29"/>
      <c r="X85" s="27">
        <v>70</v>
      </c>
      <c r="Y85" s="72">
        <v>44326</v>
      </c>
      <c r="Z85" s="22">
        <f t="shared" si="68"/>
        <v>44.960999999999999</v>
      </c>
      <c r="AA85" s="29"/>
      <c r="AB85" s="83">
        <f t="shared" si="26"/>
        <v>34.199999999999974</v>
      </c>
      <c r="AC85" s="24">
        <f t="shared" si="27"/>
        <v>41.792257519387228</v>
      </c>
      <c r="AD85" s="25">
        <f t="shared" si="28"/>
        <v>-1.4162507956017989</v>
      </c>
      <c r="AE85" s="24">
        <f t="shared" si="29"/>
        <v>2.5198678316664922</v>
      </c>
      <c r="AF85" s="26">
        <f t="shared" si="30"/>
        <v>0.36393351479204727</v>
      </c>
      <c r="AG85" s="66"/>
      <c r="AH85" s="49">
        <f t="shared" si="31"/>
        <v>14.059999999999988</v>
      </c>
      <c r="AI85" s="76"/>
      <c r="AJ85" s="22"/>
      <c r="AK85" s="60"/>
      <c r="AL85" s="45"/>
      <c r="AM85" s="35"/>
      <c r="AN85" s="49">
        <f t="shared" si="32"/>
        <v>19</v>
      </c>
      <c r="AO85" s="22"/>
      <c r="AP85" s="22"/>
      <c r="AQ85" s="60"/>
      <c r="AR85" s="45"/>
      <c r="AS85" s="5"/>
      <c r="AT85" s="49">
        <f t="shared" si="33"/>
        <v>9.1200000000000063</v>
      </c>
      <c r="AU85" s="22"/>
      <c r="AV85" s="22"/>
      <c r="AW85" s="60">
        <v>0</v>
      </c>
      <c r="AX85" s="45"/>
      <c r="AY85" s="62"/>
      <c r="AZ85" s="18">
        <f t="shared" si="34"/>
        <v>9.1200000000000063</v>
      </c>
      <c r="BA85" s="22"/>
      <c r="BB85" s="22"/>
      <c r="BC85" s="60"/>
      <c r="BD85" s="45"/>
      <c r="BE85" s="35"/>
      <c r="BF85" s="18">
        <f t="shared" si="35"/>
        <v>7.6000000000000041</v>
      </c>
      <c r="BG85" s="22"/>
      <c r="BH85" s="22"/>
      <c r="BI85" s="60"/>
      <c r="BJ85" s="45"/>
      <c r="BK85" s="70"/>
      <c r="BL85" s="18">
        <f t="shared" si="36"/>
        <v>17.480000000000018</v>
      </c>
      <c r="BM85" s="22"/>
      <c r="BN85" s="22"/>
      <c r="BO85" s="60"/>
      <c r="BP85" s="45"/>
      <c r="BQ85" s="70"/>
      <c r="BR85" s="18">
        <f t="shared" si="37"/>
        <v>17.480000000000018</v>
      </c>
      <c r="BS85" s="22"/>
      <c r="BT85" s="22"/>
      <c r="BU85" s="60"/>
      <c r="BV85" s="45"/>
      <c r="BW85" s="89"/>
      <c r="BX85" s="18">
        <f t="shared" si="38"/>
        <v>17.480000000000018</v>
      </c>
      <c r="BY85" s="22"/>
      <c r="BZ85" s="22"/>
      <c r="CA85" s="60"/>
      <c r="CB85" s="45"/>
      <c r="CC85" s="29"/>
      <c r="CD85" s="20">
        <f t="shared" si="39"/>
        <v>34.199999999999974</v>
      </c>
      <c r="CE85" s="61">
        <f t="shared" si="15"/>
        <v>3.4675489701158271</v>
      </c>
      <c r="CF85" s="61">
        <f t="shared" si="16"/>
        <v>1E-3</v>
      </c>
      <c r="CG85" s="61">
        <f t="shared" si="17"/>
        <v>0</v>
      </c>
      <c r="CH85" s="60">
        <f t="shared" si="18"/>
        <v>0</v>
      </c>
      <c r="CI85" s="60">
        <f t="shared" si="19"/>
        <v>0</v>
      </c>
      <c r="CJ85" s="60">
        <f t="shared" si="20"/>
        <v>0</v>
      </c>
      <c r="CK85" s="60">
        <f t="shared" si="21"/>
        <v>0</v>
      </c>
      <c r="CL85" s="60">
        <f t="shared" si="22"/>
        <v>0</v>
      </c>
      <c r="CM85" s="61">
        <f t="shared" si="23"/>
        <v>3.468548970115827</v>
      </c>
      <c r="CN85" s="35"/>
    </row>
    <row r="86" spans="2:92" x14ac:dyDescent="0.65">
      <c r="B86" s="44">
        <v>43931</v>
      </c>
      <c r="C86" s="38">
        <f t="shared" si="69"/>
        <v>656</v>
      </c>
      <c r="D86" s="46">
        <v>5902</v>
      </c>
      <c r="E86" s="101">
        <f t="shared" si="63"/>
        <v>8.5821058294920829E-2</v>
      </c>
      <c r="F86" s="38">
        <f t="shared" si="64"/>
        <v>4384</v>
      </c>
      <c r="G86" s="46">
        <v>68771</v>
      </c>
      <c r="H86" s="46">
        <f t="shared" si="65"/>
        <v>3</v>
      </c>
      <c r="I86" s="46">
        <v>88</v>
      </c>
      <c r="J86" s="100">
        <f t="shared" si="66"/>
        <v>1.4910199932226365E-2</v>
      </c>
      <c r="L86" s="72">
        <f t="shared" si="67"/>
        <v>44333</v>
      </c>
      <c r="M86" s="43">
        <f>SUM(C483:C489)</f>
        <v>36286</v>
      </c>
      <c r="N86" s="54">
        <f t="shared" si="70"/>
        <v>-0.19294499677498275</v>
      </c>
      <c r="O86" s="43">
        <f t="shared" si="58"/>
        <v>711827</v>
      </c>
      <c r="P86" s="54">
        <f t="shared" si="72"/>
        <v>5.1790736110670525E-2</v>
      </c>
      <c r="Q86" s="43">
        <f>SUM(H483:H489)</f>
        <v>773</v>
      </c>
      <c r="R86" s="54">
        <f t="shared" si="71"/>
        <v>0.20781250000000001</v>
      </c>
      <c r="S86" s="43">
        <f t="shared" si="73"/>
        <v>12272</v>
      </c>
      <c r="T86" s="59">
        <f t="shared" si="74"/>
        <v>1.7240144023758581E-2</v>
      </c>
      <c r="U86" s="43">
        <f>SUM(F483:F489)</f>
        <v>659869</v>
      </c>
      <c r="V86" s="38">
        <f t="shared" si="75"/>
        <v>13744292</v>
      </c>
      <c r="W86" s="29"/>
      <c r="X86" s="27">
        <v>71</v>
      </c>
      <c r="Y86" s="72">
        <v>44333</v>
      </c>
      <c r="Z86" s="22">
        <f t="shared" si="68"/>
        <v>36.286000000000001</v>
      </c>
      <c r="AA86" s="29"/>
      <c r="AB86" s="49">
        <f t="shared" si="26"/>
        <v>35.099999999999973</v>
      </c>
      <c r="AC86" s="24">
        <f t="shared" si="27"/>
        <v>40.370559487353574</v>
      </c>
      <c r="AD86" s="25">
        <f t="shared" si="28"/>
        <v>-1.5796644800373894</v>
      </c>
      <c r="AE86" s="24">
        <f t="shared" si="29"/>
        <v>2.8529829604202179</v>
      </c>
      <c r="AF86" s="26">
        <f t="shared" si="30"/>
        <v>0.37012792083747303</v>
      </c>
      <c r="AG86" s="32"/>
      <c r="AH86" s="49">
        <f t="shared" si="31"/>
        <v>14.429999999999987</v>
      </c>
      <c r="AI86" s="76"/>
      <c r="AJ86" s="22"/>
      <c r="AK86" s="60"/>
      <c r="AL86" s="45"/>
      <c r="AM86" s="35"/>
      <c r="AN86" s="49">
        <f t="shared" si="32"/>
        <v>19.5</v>
      </c>
      <c r="AO86" s="22"/>
      <c r="AP86" s="22"/>
      <c r="AQ86" s="60"/>
      <c r="AR86" s="45"/>
      <c r="AS86" s="5"/>
      <c r="AT86" s="49">
        <f t="shared" si="33"/>
        <v>9.3600000000000065</v>
      </c>
      <c r="AU86" s="22"/>
      <c r="AV86" s="22"/>
      <c r="AW86" s="60">
        <v>0</v>
      </c>
      <c r="AX86" s="45"/>
      <c r="AY86" s="29"/>
      <c r="AZ86" s="18">
        <f t="shared" si="34"/>
        <v>9.3600000000000065</v>
      </c>
      <c r="BA86" s="22"/>
      <c r="BB86" s="22"/>
      <c r="BC86" s="60"/>
      <c r="BD86" s="45"/>
      <c r="BE86" s="35"/>
      <c r="BF86" s="18">
        <f t="shared" si="35"/>
        <v>7.8000000000000043</v>
      </c>
      <c r="BG86" s="22"/>
      <c r="BH86" s="22"/>
      <c r="BI86" s="60"/>
      <c r="BJ86" s="45"/>
      <c r="BK86" s="70"/>
      <c r="BL86" s="18">
        <f t="shared" si="36"/>
        <v>17.940000000000019</v>
      </c>
      <c r="BM86" s="22"/>
      <c r="BN86" s="22"/>
      <c r="BO86" s="60"/>
      <c r="BP86" s="45"/>
      <c r="BQ86" s="70"/>
      <c r="BR86" s="18">
        <f t="shared" si="37"/>
        <v>17.940000000000019</v>
      </c>
      <c r="BS86" s="22"/>
      <c r="BT86" s="22"/>
      <c r="BU86" s="60"/>
      <c r="BV86" s="45"/>
      <c r="BW86" s="89"/>
      <c r="BX86" s="18">
        <f t="shared" si="38"/>
        <v>17.940000000000019</v>
      </c>
      <c r="BY86" s="22"/>
      <c r="BZ86" s="22"/>
      <c r="CA86" s="60"/>
      <c r="CB86" s="45"/>
      <c r="CC86" s="29"/>
      <c r="CD86" s="20">
        <f t="shared" si="39"/>
        <v>35.099999999999973</v>
      </c>
      <c r="CE86" s="61">
        <f t="shared" si="15"/>
        <v>3.7087118509827532</v>
      </c>
      <c r="CF86" s="61">
        <f t="shared" si="16"/>
        <v>1.2146000000000001E-3</v>
      </c>
      <c r="CG86" s="61">
        <f t="shared" si="17"/>
        <v>0</v>
      </c>
      <c r="CH86" s="60">
        <f t="shared" si="18"/>
        <v>0</v>
      </c>
      <c r="CI86" s="60">
        <f t="shared" si="19"/>
        <v>0</v>
      </c>
      <c r="CJ86" s="60">
        <f t="shared" si="20"/>
        <v>0</v>
      </c>
      <c r="CK86" s="60">
        <f t="shared" si="21"/>
        <v>0</v>
      </c>
      <c r="CL86" s="60">
        <f t="shared" si="22"/>
        <v>0</v>
      </c>
      <c r="CM86" s="61">
        <f t="shared" si="23"/>
        <v>3.7099264509827532</v>
      </c>
      <c r="CN86" s="35"/>
    </row>
    <row r="87" spans="2:92" x14ac:dyDescent="0.65">
      <c r="B87" s="44">
        <v>43932</v>
      </c>
      <c r="C87" s="38">
        <f t="shared" si="69"/>
        <v>714</v>
      </c>
      <c r="D87" s="46">
        <v>6616</v>
      </c>
      <c r="E87" s="101">
        <f t="shared" si="63"/>
        <v>8.8341723304535921E-2</v>
      </c>
      <c r="F87" s="38">
        <f t="shared" si="64"/>
        <v>6120</v>
      </c>
      <c r="G87" s="46">
        <v>74891</v>
      </c>
      <c r="H87" s="46">
        <f t="shared" si="65"/>
        <v>6</v>
      </c>
      <c r="I87" s="46">
        <v>94</v>
      </c>
      <c r="J87" s="100">
        <f t="shared" si="66"/>
        <v>1.4207980652962516E-2</v>
      </c>
      <c r="L87" s="72">
        <f t="shared" si="67"/>
        <v>44340</v>
      </c>
      <c r="M87" s="43">
        <f>SUM(C490:C496)</f>
        <v>27400</v>
      </c>
      <c r="N87" s="54">
        <f t="shared" si="70"/>
        <v>-0.2448878355288541</v>
      </c>
      <c r="O87" s="43">
        <f t="shared" si="58"/>
        <v>739227</v>
      </c>
      <c r="P87" s="54">
        <f t="shared" si="72"/>
        <v>5.1572966873532383E-2</v>
      </c>
      <c r="Q87" s="43">
        <f>SUM(H490:H496)</f>
        <v>684</v>
      </c>
      <c r="R87" s="54">
        <f t="shared" si="71"/>
        <v>-0.11513583441138421</v>
      </c>
      <c r="S87" s="43">
        <f t="shared" si="73"/>
        <v>12956</v>
      </c>
      <c r="T87" s="59">
        <f t="shared" si="74"/>
        <v>1.752641610763676E-2</v>
      </c>
      <c r="U87" s="43">
        <f>SUM(F490:F496)</f>
        <v>589322</v>
      </c>
      <c r="V87" s="38">
        <f t="shared" si="75"/>
        <v>14333614</v>
      </c>
      <c r="W87" s="29"/>
      <c r="X87" s="27">
        <v>72</v>
      </c>
      <c r="Y87" s="72">
        <v>44340</v>
      </c>
      <c r="Z87" s="60">
        <f t="shared" si="68"/>
        <v>27.4</v>
      </c>
      <c r="AA87" s="29"/>
      <c r="AB87" s="49">
        <f t="shared" si="26"/>
        <v>35.999999999999972</v>
      </c>
      <c r="AC87" s="24">
        <f t="shared" si="27"/>
        <v>38.815676490032892</v>
      </c>
      <c r="AD87" s="25">
        <f t="shared" si="28"/>
        <v>-1.7276477748007577</v>
      </c>
      <c r="AE87" s="24">
        <f t="shared" si="29"/>
        <v>3.1753773188393657</v>
      </c>
      <c r="AF87" s="26">
        <f t="shared" si="30"/>
        <v>0.35821595379905324</v>
      </c>
      <c r="AG87" s="32"/>
      <c r="AH87" s="49">
        <f t="shared" si="31"/>
        <v>14.799999999999986</v>
      </c>
      <c r="AI87" s="76"/>
      <c r="AJ87" s="22"/>
      <c r="AK87" s="60"/>
      <c r="AL87" s="45"/>
      <c r="AM87" s="35"/>
      <c r="AN87" s="49">
        <f t="shared" si="32"/>
        <v>20</v>
      </c>
      <c r="AO87" s="22"/>
      <c r="AP87" s="22"/>
      <c r="AQ87" s="60"/>
      <c r="AR87" s="45"/>
      <c r="AS87" s="5"/>
      <c r="AT87" s="49">
        <f t="shared" si="33"/>
        <v>9.6000000000000068</v>
      </c>
      <c r="AU87" s="45"/>
      <c r="AV87" s="45"/>
      <c r="AW87" s="60">
        <v>0</v>
      </c>
      <c r="AX87" s="45"/>
      <c r="AY87" s="29"/>
      <c r="AZ87" s="18">
        <f t="shared" si="34"/>
        <v>9.6000000000000068</v>
      </c>
      <c r="BA87" s="45"/>
      <c r="BB87" s="45"/>
      <c r="BC87" s="60"/>
      <c r="BD87" s="45"/>
      <c r="BE87" s="35"/>
      <c r="BF87" s="18">
        <f t="shared" si="35"/>
        <v>8.0000000000000036</v>
      </c>
      <c r="BG87" s="45"/>
      <c r="BH87" s="45"/>
      <c r="BI87" s="60"/>
      <c r="BJ87" s="45"/>
      <c r="BK87" s="70"/>
      <c r="BL87" s="18">
        <f t="shared" si="36"/>
        <v>18.40000000000002</v>
      </c>
      <c r="BM87" s="45"/>
      <c r="BN87" s="45"/>
      <c r="BO87" s="60"/>
      <c r="BP87" s="45"/>
      <c r="BQ87" s="70"/>
      <c r="BR87" s="18">
        <f t="shared" si="37"/>
        <v>18.40000000000002</v>
      </c>
      <c r="BS87" s="45"/>
      <c r="BT87" s="45"/>
      <c r="BU87" s="60"/>
      <c r="BV87" s="45"/>
      <c r="BW87" s="89"/>
      <c r="BX87" s="18">
        <f t="shared" si="38"/>
        <v>18.40000000000002</v>
      </c>
      <c r="BY87" s="45"/>
      <c r="BZ87" s="45"/>
      <c r="CA87" s="60"/>
      <c r="CB87" s="45"/>
      <c r="CC87" s="29"/>
      <c r="CD87" s="20">
        <f t="shared" si="39"/>
        <v>35.999999999999972</v>
      </c>
      <c r="CE87" s="61">
        <f t="shared" si="15"/>
        <v>3.8795724667330864</v>
      </c>
      <c r="CF87" s="61">
        <f t="shared" si="16"/>
        <v>1.4752494935537832E-3</v>
      </c>
      <c r="CG87" s="61">
        <f t="shared" si="17"/>
        <v>1E-3</v>
      </c>
      <c r="CH87" s="60">
        <f t="shared" si="18"/>
        <v>0</v>
      </c>
      <c r="CI87" s="60">
        <f t="shared" si="19"/>
        <v>0</v>
      </c>
      <c r="CJ87" s="60">
        <f t="shared" si="20"/>
        <v>0</v>
      </c>
      <c r="CK87" s="60">
        <f t="shared" si="21"/>
        <v>0</v>
      </c>
      <c r="CL87" s="60">
        <f t="shared" si="22"/>
        <v>0</v>
      </c>
      <c r="CM87" s="61">
        <f t="shared" si="23"/>
        <v>3.8820477162266402</v>
      </c>
      <c r="CN87" s="72">
        <f>L30</f>
        <v>43941</v>
      </c>
    </row>
    <row r="88" spans="2:92" x14ac:dyDescent="0.65">
      <c r="B88" s="44">
        <v>43933</v>
      </c>
      <c r="C88" s="38">
        <f t="shared" si="69"/>
        <v>507</v>
      </c>
      <c r="D88" s="46">
        <v>7123</v>
      </c>
      <c r="E88" s="101">
        <f t="shared" si="63"/>
        <v>9.205102027629522E-2</v>
      </c>
      <c r="F88" s="38">
        <f t="shared" si="64"/>
        <v>2490</v>
      </c>
      <c r="G88" s="46">
        <v>77381</v>
      </c>
      <c r="H88" s="46">
        <f t="shared" si="65"/>
        <v>4</v>
      </c>
      <c r="I88" s="46">
        <v>98</v>
      </c>
      <c r="J88" s="100">
        <f t="shared" si="66"/>
        <v>1.3758247929243296E-2</v>
      </c>
      <c r="L88" s="72">
        <f t="shared" si="67"/>
        <v>44347</v>
      </c>
      <c r="M88" s="43">
        <f>SUM(C497:C503)</f>
        <v>18649</v>
      </c>
      <c r="N88" s="54">
        <f t="shared" si="70"/>
        <v>-0.31937956204379564</v>
      </c>
      <c r="O88" s="43">
        <f t="shared" si="58"/>
        <v>757876</v>
      </c>
      <c r="P88" s="54">
        <f t="shared" si="72"/>
        <v>5.074132959616081E-2</v>
      </c>
      <c r="Q88" s="43">
        <f>SUM(H497:H503)</f>
        <v>603</v>
      </c>
      <c r="R88" s="54">
        <f t="shared" si="71"/>
        <v>-0.11842105263157894</v>
      </c>
      <c r="S88" s="43">
        <f t="shared" si="73"/>
        <v>13559</v>
      </c>
      <c r="T88" s="59">
        <f t="shared" si="74"/>
        <v>1.7890789522296523E-2</v>
      </c>
      <c r="U88" s="43">
        <f>SUM(F497:F503)</f>
        <v>602455</v>
      </c>
      <c r="V88" s="38">
        <f t="shared" si="75"/>
        <v>14936069</v>
      </c>
      <c r="W88" s="29"/>
      <c r="X88" s="27">
        <v>73</v>
      </c>
      <c r="Y88" s="72">
        <v>44347</v>
      </c>
      <c r="Z88" s="60">
        <f t="shared" si="68"/>
        <v>18.649000000000001</v>
      </c>
      <c r="AA88" s="29"/>
      <c r="AB88" s="49">
        <f t="shared" si="26"/>
        <v>36.89999999999997</v>
      </c>
      <c r="AC88" s="24">
        <f t="shared" si="27"/>
        <v>37.151741837017823</v>
      </c>
      <c r="AD88" s="25">
        <f t="shared" si="28"/>
        <v>-1.8488162811278526</v>
      </c>
      <c r="AE88" s="24">
        <f t="shared" si="29"/>
        <v>3.4675489701158271</v>
      </c>
      <c r="AF88" s="26">
        <f t="shared" si="30"/>
        <v>0.32463516808495707</v>
      </c>
      <c r="AG88" s="32"/>
      <c r="AH88" s="49">
        <f t="shared" si="31"/>
        <v>15.169999999999986</v>
      </c>
      <c r="AI88" s="77">
        <f>$AK$42</f>
        <v>50</v>
      </c>
      <c r="AJ88" s="25"/>
      <c r="AK88" s="48">
        <f>$AK$43</f>
        <v>1E-3</v>
      </c>
      <c r="AL88" s="26"/>
      <c r="AM88" s="35"/>
      <c r="AN88" s="49">
        <f t="shared" si="32"/>
        <v>20.5</v>
      </c>
      <c r="AO88" s="22"/>
      <c r="AP88" s="22"/>
      <c r="AQ88" s="60"/>
      <c r="AR88" s="45"/>
      <c r="AS88" s="5"/>
      <c r="AT88" s="49">
        <f t="shared" si="33"/>
        <v>9.840000000000007</v>
      </c>
      <c r="AU88" s="45"/>
      <c r="AV88" s="45"/>
      <c r="AW88" s="60">
        <v>0</v>
      </c>
      <c r="AX88" s="45"/>
      <c r="AY88" s="29"/>
      <c r="AZ88" s="18">
        <f t="shared" si="34"/>
        <v>9.840000000000007</v>
      </c>
      <c r="BA88" s="45"/>
      <c r="BB88" s="45"/>
      <c r="BC88" s="60"/>
      <c r="BD88" s="45"/>
      <c r="BE88" s="35"/>
      <c r="BF88" s="18">
        <f t="shared" si="35"/>
        <v>8.2000000000000028</v>
      </c>
      <c r="BG88" s="45"/>
      <c r="BH88" s="45"/>
      <c r="BI88" s="60"/>
      <c r="BJ88" s="45"/>
      <c r="BK88" s="70"/>
      <c r="BL88" s="18">
        <f t="shared" si="36"/>
        <v>18.860000000000021</v>
      </c>
      <c r="BM88" s="45"/>
      <c r="BN88" s="45"/>
      <c r="BO88" s="60"/>
      <c r="BP88" s="45"/>
      <c r="BQ88" s="70"/>
      <c r="BR88" s="18">
        <f t="shared" si="37"/>
        <v>18.860000000000021</v>
      </c>
      <c r="BS88" s="45"/>
      <c r="BT88" s="45"/>
      <c r="BU88" s="60"/>
      <c r="BV88" s="45"/>
      <c r="BW88" s="89"/>
      <c r="BX88" s="18">
        <f t="shared" si="38"/>
        <v>18.860000000000021</v>
      </c>
      <c r="BY88" s="45"/>
      <c r="BZ88" s="45"/>
      <c r="CA88" s="60"/>
      <c r="CB88" s="45"/>
      <c r="CC88" s="29"/>
      <c r="CD88" s="20">
        <f t="shared" si="39"/>
        <v>36.89999999999997</v>
      </c>
      <c r="CE88" s="61">
        <f t="shared" si="15"/>
        <v>3.9654438722158623</v>
      </c>
      <c r="CF88" s="61">
        <f t="shared" si="16"/>
        <v>1.7918281727350202E-3</v>
      </c>
      <c r="CG88" s="61">
        <f t="shared" si="17"/>
        <v>1.1000000000000001E-3</v>
      </c>
      <c r="CH88" s="60">
        <f t="shared" si="18"/>
        <v>0</v>
      </c>
      <c r="CI88" s="60">
        <f t="shared" si="19"/>
        <v>0</v>
      </c>
      <c r="CJ88" s="60">
        <f t="shared" si="20"/>
        <v>0</v>
      </c>
      <c r="CK88" s="60">
        <f t="shared" si="21"/>
        <v>0</v>
      </c>
      <c r="CL88" s="60">
        <f t="shared" si="22"/>
        <v>0</v>
      </c>
      <c r="CM88" s="61">
        <f t="shared" si="23"/>
        <v>3.9683357003885975</v>
      </c>
      <c r="CN88" s="35"/>
    </row>
    <row r="89" spans="2:92" x14ac:dyDescent="0.65">
      <c r="B89" s="44">
        <v>43934</v>
      </c>
      <c r="C89" s="38">
        <f t="shared" si="69"/>
        <v>386</v>
      </c>
      <c r="D89" s="46">
        <v>7509</v>
      </c>
      <c r="E89" s="101">
        <f t="shared" si="63"/>
        <v>9.5410535945719299E-2</v>
      </c>
      <c r="F89" s="38">
        <f t="shared" si="64"/>
        <v>1321</v>
      </c>
      <c r="G89" s="46">
        <v>78702</v>
      </c>
      <c r="H89" s="46">
        <f t="shared" si="65"/>
        <v>4</v>
      </c>
      <c r="I89" s="46">
        <v>102</v>
      </c>
      <c r="J89" s="100">
        <f t="shared" si="66"/>
        <v>1.3583699560527367E-2</v>
      </c>
      <c r="L89" s="72">
        <f t="shared" si="67"/>
        <v>44354</v>
      </c>
      <c r="M89" s="43"/>
      <c r="N89" s="54" t="str">
        <f t="shared" si="70"/>
        <v/>
      </c>
      <c r="O89" s="43">
        <f t="shared" si="58"/>
        <v>757876</v>
      </c>
      <c r="P89" s="54">
        <f t="shared" si="72"/>
        <v>5.074132959616081E-2</v>
      </c>
      <c r="Q89" s="43"/>
      <c r="R89" s="54" t="str">
        <f t="shared" si="71"/>
        <v/>
      </c>
      <c r="S89" s="43"/>
      <c r="T89" s="59">
        <f t="shared" si="74"/>
        <v>0</v>
      </c>
      <c r="U89" s="43"/>
      <c r="V89" s="38">
        <f t="shared" si="75"/>
        <v>14936069</v>
      </c>
      <c r="W89" s="29"/>
      <c r="X89" s="27">
        <v>74</v>
      </c>
      <c r="Y89" s="72">
        <v>44354</v>
      </c>
      <c r="Z89" s="22"/>
      <c r="AA89" s="29"/>
      <c r="AB89" s="49">
        <f t="shared" si="26"/>
        <v>37.799999999999969</v>
      </c>
      <c r="AC89" s="24">
        <f t="shared" si="27"/>
        <v>35.412597801060862</v>
      </c>
      <c r="AD89" s="25">
        <f t="shared" si="28"/>
        <v>-1.9323822621744036</v>
      </c>
      <c r="AE89" s="24">
        <f t="shared" si="29"/>
        <v>3.7087118509827532</v>
      </c>
      <c r="AF89" s="26">
        <f t="shared" si="30"/>
        <v>0.26795875651880663</v>
      </c>
      <c r="AG89" s="32"/>
      <c r="AH89" s="49">
        <f t="shared" si="31"/>
        <v>15.539999999999985</v>
      </c>
      <c r="AI89" s="77">
        <f t="shared" ref="AI89:AI152" si="76">AI88+AJ89*$AI$45</f>
        <v>49.9996115</v>
      </c>
      <c r="AJ89" s="25">
        <f t="shared" ref="AJ89:AJ152" si="77">-$AK$39*AI88*AK88</f>
        <v>-1.0500000000000002E-3</v>
      </c>
      <c r="AK89" s="24">
        <f t="shared" ref="AK89:AK152" si="78">AK88+AL89*$AI$45</f>
        <v>1.2146000000000001E-3</v>
      </c>
      <c r="AL89" s="26">
        <f t="shared" ref="AL89:AL152" si="79">$AK$39*AI88*AK88-$AK$40*AK88</f>
        <v>5.8000000000000022E-4</v>
      </c>
      <c r="AM89" s="35"/>
      <c r="AN89" s="49">
        <f t="shared" si="32"/>
        <v>21</v>
      </c>
      <c r="AO89" s="22"/>
      <c r="AP89" s="22"/>
      <c r="AQ89" s="60"/>
      <c r="AR89" s="45"/>
      <c r="AS89" s="5"/>
      <c r="AT89" s="49">
        <f t="shared" si="33"/>
        <v>10.080000000000007</v>
      </c>
      <c r="AU89" s="45"/>
      <c r="AV89" s="45"/>
      <c r="AW89" s="60">
        <v>0</v>
      </c>
      <c r="AX89" s="45"/>
      <c r="AY89" s="29"/>
      <c r="AZ89" s="18">
        <f t="shared" si="34"/>
        <v>10.080000000000007</v>
      </c>
      <c r="BA89" s="45"/>
      <c r="BB89" s="45"/>
      <c r="BC89" s="60"/>
      <c r="BD89" s="45"/>
      <c r="BE89" s="35"/>
      <c r="BF89" s="18">
        <f t="shared" si="35"/>
        <v>8.4000000000000021</v>
      </c>
      <c r="BG89" s="45"/>
      <c r="BH89" s="45"/>
      <c r="BI89" s="60"/>
      <c r="BJ89" s="45"/>
      <c r="BK89" s="70"/>
      <c r="BL89" s="18">
        <f t="shared" si="36"/>
        <v>19.320000000000022</v>
      </c>
      <c r="BM89" s="45"/>
      <c r="BN89" s="45"/>
      <c r="BO89" s="60"/>
      <c r="BP89" s="45"/>
      <c r="BQ89" s="70"/>
      <c r="BR89" s="18">
        <f t="shared" si="37"/>
        <v>19.320000000000022</v>
      </c>
      <c r="BS89" s="45"/>
      <c r="BT89" s="45"/>
      <c r="BU89" s="60"/>
      <c r="BV89" s="45"/>
      <c r="BW89" s="89"/>
      <c r="BX89" s="18">
        <f t="shared" si="38"/>
        <v>19.320000000000022</v>
      </c>
      <c r="BY89" s="45"/>
      <c r="BZ89" s="45"/>
      <c r="CA89" s="60"/>
      <c r="CB89" s="45"/>
      <c r="CC89" s="29"/>
      <c r="CD89" s="20">
        <f t="shared" si="39"/>
        <v>37.799999999999969</v>
      </c>
      <c r="CE89" s="61">
        <f t="shared" si="15"/>
        <v>3.9588981690831466</v>
      </c>
      <c r="CF89" s="61">
        <f t="shared" si="16"/>
        <v>2.1763345407906404E-3</v>
      </c>
      <c r="CG89" s="61">
        <f t="shared" si="17"/>
        <v>1.2099955450000002E-3</v>
      </c>
      <c r="CH89" s="60">
        <f t="shared" si="18"/>
        <v>0</v>
      </c>
      <c r="CI89" s="60">
        <f t="shared" si="19"/>
        <v>0</v>
      </c>
      <c r="CJ89" s="60">
        <f t="shared" si="20"/>
        <v>0</v>
      </c>
      <c r="CK89" s="60">
        <f t="shared" si="21"/>
        <v>0</v>
      </c>
      <c r="CL89" s="60">
        <f t="shared" si="22"/>
        <v>0</v>
      </c>
      <c r="CM89" s="61">
        <f t="shared" si="23"/>
        <v>3.9622844991689372</v>
      </c>
      <c r="CN89" s="35"/>
    </row>
    <row r="90" spans="2:92" x14ac:dyDescent="0.65">
      <c r="B90" s="44">
        <v>43935</v>
      </c>
      <c r="C90" s="38">
        <f t="shared" si="69"/>
        <v>455</v>
      </c>
      <c r="D90" s="46">
        <v>7964</v>
      </c>
      <c r="E90" s="101">
        <f t="shared" si="63"/>
        <v>8.893256356712935E-2</v>
      </c>
      <c r="F90" s="38">
        <f t="shared" si="64"/>
        <v>10849</v>
      </c>
      <c r="G90" s="46">
        <v>89551</v>
      </c>
      <c r="H90" s="46">
        <f t="shared" si="65"/>
        <v>7</v>
      </c>
      <c r="I90" s="46">
        <v>109</v>
      </c>
      <c r="J90" s="100">
        <f t="shared" si="66"/>
        <v>1.3686589653440483E-2</v>
      </c>
      <c r="L90" s="72">
        <f t="shared" si="67"/>
        <v>44361</v>
      </c>
      <c r="M90" s="43"/>
      <c r="N90" s="54" t="str">
        <f t="shared" si="70"/>
        <v/>
      </c>
      <c r="O90" s="43">
        <f t="shared" si="58"/>
        <v>757876</v>
      </c>
      <c r="P90" s="54">
        <f t="shared" si="72"/>
        <v>5.074132959616081E-2</v>
      </c>
      <c r="Q90" s="43"/>
      <c r="R90" s="54" t="str">
        <f t="shared" si="71"/>
        <v/>
      </c>
      <c r="S90" s="43"/>
      <c r="T90" s="59">
        <f t="shared" si="74"/>
        <v>0</v>
      </c>
      <c r="U90" s="43"/>
      <c r="V90" s="38">
        <f t="shared" si="75"/>
        <v>14936069</v>
      </c>
      <c r="W90" s="29"/>
      <c r="X90" s="27">
        <v>75</v>
      </c>
      <c r="Y90" s="72">
        <v>44361</v>
      </c>
      <c r="Z90" s="22"/>
      <c r="AA90" s="29"/>
      <c r="AB90" s="49">
        <f t="shared" si="26"/>
        <v>38.699999999999967</v>
      </c>
      <c r="AC90" s="24">
        <f t="shared" si="27"/>
        <v>33.63957366568598</v>
      </c>
      <c r="AD90" s="25">
        <f t="shared" si="28"/>
        <v>-1.9700268170832029</v>
      </c>
      <c r="AE90" s="24">
        <f t="shared" si="29"/>
        <v>3.8795724667330864</v>
      </c>
      <c r="AF90" s="26">
        <f t="shared" si="30"/>
        <v>0.18984512861148151</v>
      </c>
      <c r="AG90" s="32"/>
      <c r="AH90" s="49">
        <f t="shared" si="31"/>
        <v>15.909999999999984</v>
      </c>
      <c r="AI90" s="77">
        <f t="shared" si="76"/>
        <v>49.999139631566443</v>
      </c>
      <c r="AJ90" s="25">
        <f t="shared" si="77"/>
        <v>-1.2753200906859001E-3</v>
      </c>
      <c r="AK90" s="24">
        <f t="shared" si="78"/>
        <v>1.4752494935537832E-3</v>
      </c>
      <c r="AL90" s="26">
        <f t="shared" si="79"/>
        <v>7.0445809068590012E-4</v>
      </c>
      <c r="AM90" s="35"/>
      <c r="AN90" s="49">
        <f t="shared" si="32"/>
        <v>21.5</v>
      </c>
      <c r="AO90" s="24">
        <v>50</v>
      </c>
      <c r="AP90" s="25">
        <f t="shared" ref="AP90:AP153" si="80">-$AQ$39*AO89*AQ89</f>
        <v>0</v>
      </c>
      <c r="AQ90" s="24">
        <v>1E-3</v>
      </c>
      <c r="AR90" s="26">
        <f t="shared" ref="AR90:AR153" si="81">$AQ$39*AO89*AQ89-$AQ$40*AQ89</f>
        <v>0</v>
      </c>
      <c r="AS90" s="5"/>
      <c r="AT90" s="49">
        <f t="shared" si="33"/>
        <v>10.320000000000007</v>
      </c>
      <c r="AU90" s="45"/>
      <c r="AV90" s="45"/>
      <c r="AW90" s="60">
        <v>0</v>
      </c>
      <c r="AX90" s="45"/>
      <c r="AY90" s="29"/>
      <c r="AZ90" s="18">
        <f t="shared" si="34"/>
        <v>10.320000000000007</v>
      </c>
      <c r="BA90" s="45"/>
      <c r="BB90" s="45"/>
      <c r="BC90" s="60"/>
      <c r="BD90" s="45"/>
      <c r="BE90" s="35"/>
      <c r="BF90" s="18">
        <f t="shared" si="35"/>
        <v>8.6000000000000014</v>
      </c>
      <c r="BG90" s="45"/>
      <c r="BH90" s="45"/>
      <c r="BI90" s="60"/>
      <c r="BJ90" s="45"/>
      <c r="BK90" s="70"/>
      <c r="BL90" s="18">
        <f t="shared" si="36"/>
        <v>19.780000000000022</v>
      </c>
      <c r="BM90" s="45"/>
      <c r="BN90" s="45"/>
      <c r="BO90" s="60"/>
      <c r="BP90" s="45"/>
      <c r="BQ90" s="70"/>
      <c r="BR90" s="18">
        <f t="shared" si="37"/>
        <v>19.780000000000022</v>
      </c>
      <c r="BS90" s="45"/>
      <c r="BT90" s="45"/>
      <c r="BU90" s="60"/>
      <c r="BV90" s="45"/>
      <c r="BW90" s="89"/>
      <c r="BX90" s="18">
        <f t="shared" si="38"/>
        <v>19.780000000000022</v>
      </c>
      <c r="BY90" s="45"/>
      <c r="BZ90" s="45"/>
      <c r="CA90" s="60"/>
      <c r="CB90" s="45"/>
      <c r="CC90" s="29"/>
      <c r="CD90" s="20">
        <f t="shared" si="39"/>
        <v>38.699999999999967</v>
      </c>
      <c r="CE90" s="61">
        <f t="shared" si="15"/>
        <v>3.8611577723293133</v>
      </c>
      <c r="CF90" s="61">
        <f t="shared" si="16"/>
        <v>2.6433399214830437E-3</v>
      </c>
      <c r="CG90" s="61">
        <f t="shared" si="17"/>
        <v>1.3309848085364048E-3</v>
      </c>
      <c r="CH90" s="60">
        <f t="shared" si="18"/>
        <v>0</v>
      </c>
      <c r="CI90" s="60">
        <f t="shared" si="19"/>
        <v>0</v>
      </c>
      <c r="CJ90" s="60">
        <f t="shared" si="20"/>
        <v>0</v>
      </c>
      <c r="CK90" s="60">
        <f t="shared" si="21"/>
        <v>0</v>
      </c>
      <c r="CL90" s="60">
        <f t="shared" si="22"/>
        <v>0</v>
      </c>
      <c r="CM90" s="61">
        <f t="shared" si="23"/>
        <v>3.8651320970593326</v>
      </c>
      <c r="CN90" s="72">
        <f>L31</f>
        <v>43948</v>
      </c>
    </row>
    <row r="91" spans="2:92" x14ac:dyDescent="0.65">
      <c r="B91" s="44">
        <v>43936</v>
      </c>
      <c r="C91" s="38">
        <f t="shared" si="69"/>
        <v>478</v>
      </c>
      <c r="D91" s="46">
        <v>8442</v>
      </c>
      <c r="E91" s="101">
        <f t="shared" si="63"/>
        <v>8.9583598624729407E-2</v>
      </c>
      <c r="F91" s="38">
        <f t="shared" si="64"/>
        <v>4685</v>
      </c>
      <c r="G91" s="46">
        <v>94236</v>
      </c>
      <c r="H91" s="46">
        <f t="shared" si="65"/>
        <v>10</v>
      </c>
      <c r="I91" s="46">
        <v>119</v>
      </c>
      <c r="J91" s="100">
        <f t="shared" si="66"/>
        <v>1.4096185737976783E-2</v>
      </c>
      <c r="L91" s="72">
        <f t="shared" si="67"/>
        <v>44368</v>
      </c>
      <c r="M91" s="43"/>
      <c r="N91" s="54" t="str">
        <f t="shared" si="70"/>
        <v/>
      </c>
      <c r="O91" s="43">
        <f t="shared" si="58"/>
        <v>757876</v>
      </c>
      <c r="P91" s="54">
        <f t="shared" si="72"/>
        <v>5.074132959616081E-2</v>
      </c>
      <c r="Q91" s="43"/>
      <c r="R91" s="54" t="str">
        <f t="shared" si="71"/>
        <v/>
      </c>
      <c r="S91" s="43"/>
      <c r="T91" s="59">
        <f t="shared" si="74"/>
        <v>0</v>
      </c>
      <c r="U91" s="43"/>
      <c r="V91" s="38">
        <f t="shared" si="75"/>
        <v>14936069</v>
      </c>
      <c r="W91" s="29"/>
      <c r="X91" s="27">
        <v>76</v>
      </c>
      <c r="Y91" s="72">
        <v>44368</v>
      </c>
      <c r="Z91" s="22"/>
      <c r="AA91" s="29"/>
      <c r="AB91" s="49">
        <f t="shared" si="26"/>
        <v>39.599999999999966</v>
      </c>
      <c r="AC91" s="24">
        <f t="shared" si="27"/>
        <v>31.877726954574509</v>
      </c>
      <c r="AD91" s="25">
        <f t="shared" si="28"/>
        <v>-1.9576074567905211</v>
      </c>
      <c r="AE91" s="24">
        <f t="shared" si="29"/>
        <v>3.9654438722158623</v>
      </c>
      <c r="AF91" s="26">
        <f t="shared" si="30"/>
        <v>9.5412672758639738E-2</v>
      </c>
      <c r="AG91" s="32"/>
      <c r="AH91" s="49">
        <f t="shared" si="31"/>
        <v>16.279999999999983</v>
      </c>
      <c r="AI91" s="77">
        <f t="shared" si="76"/>
        <v>49.998566507000334</v>
      </c>
      <c r="AJ91" s="25">
        <f t="shared" si="77"/>
        <v>-1.5489853138114591E-3</v>
      </c>
      <c r="AK91" s="24">
        <f t="shared" si="78"/>
        <v>1.7918281727350202E-3</v>
      </c>
      <c r="AL91" s="26">
        <f t="shared" si="79"/>
        <v>8.5561805184118103E-4</v>
      </c>
      <c r="AM91" s="35"/>
      <c r="AN91" s="49">
        <f t="shared" si="32"/>
        <v>22</v>
      </c>
      <c r="AO91" s="24">
        <f t="shared" ref="AO91:AO154" si="82">AO90+AP91*$AO$45</f>
        <v>49.999549999999999</v>
      </c>
      <c r="AP91" s="25">
        <f t="shared" si="80"/>
        <v>-8.9999999999999998E-4</v>
      </c>
      <c r="AQ91" s="24">
        <f t="shared" ref="AQ91:AQ154" si="83">AQ90+AR91*$AO$45</f>
        <v>1.1000000000000001E-3</v>
      </c>
      <c r="AR91" s="26">
        <f t="shared" si="81"/>
        <v>1.9999999999999998E-4</v>
      </c>
      <c r="AS91" s="5"/>
      <c r="AT91" s="49">
        <f t="shared" si="33"/>
        <v>10.560000000000008</v>
      </c>
      <c r="AU91" s="45"/>
      <c r="AV91" s="45"/>
      <c r="AW91" s="60">
        <v>0</v>
      </c>
      <c r="AX91" s="45"/>
      <c r="AY91" s="29"/>
      <c r="AZ91" s="18">
        <f t="shared" si="34"/>
        <v>10.560000000000008</v>
      </c>
      <c r="BA91" s="45"/>
      <c r="BB91" s="45"/>
      <c r="BC91" s="60"/>
      <c r="BD91" s="45"/>
      <c r="BE91" s="35"/>
      <c r="BF91" s="18">
        <f t="shared" si="35"/>
        <v>8.8000000000000007</v>
      </c>
      <c r="BG91" s="45"/>
      <c r="BH91" s="45"/>
      <c r="BI91" s="60"/>
      <c r="BJ91" s="45"/>
      <c r="BK91" s="70"/>
      <c r="BL91" s="18">
        <f t="shared" si="36"/>
        <v>20.240000000000023</v>
      </c>
      <c r="BM91" s="45"/>
      <c r="BN91" s="45"/>
      <c r="BO91" s="60"/>
      <c r="BP91" s="45"/>
      <c r="BQ91" s="70"/>
      <c r="BR91" s="18">
        <f t="shared" si="37"/>
        <v>20.240000000000023</v>
      </c>
      <c r="BS91" s="45"/>
      <c r="BT91" s="45"/>
      <c r="BU91" s="60"/>
      <c r="BV91" s="45"/>
      <c r="BW91" s="89"/>
      <c r="BX91" s="18">
        <f t="shared" si="38"/>
        <v>20.240000000000023</v>
      </c>
      <c r="BY91" s="45"/>
      <c r="BZ91" s="45"/>
      <c r="CA91" s="60"/>
      <c r="CB91" s="45"/>
      <c r="CC91" s="29"/>
      <c r="CD91" s="20">
        <f t="shared" si="39"/>
        <v>39.599999999999966</v>
      </c>
      <c r="CE91" s="61">
        <f t="shared" si="15"/>
        <v>3.6817777009395418</v>
      </c>
      <c r="CF91" s="61">
        <f t="shared" si="16"/>
        <v>3.2105395644468622E-3</v>
      </c>
      <c r="CG91" s="61">
        <f t="shared" si="17"/>
        <v>1.4640654470738489E-3</v>
      </c>
      <c r="CH91" s="60">
        <f t="shared" si="18"/>
        <v>0</v>
      </c>
      <c r="CI91" s="60">
        <f t="shared" si="19"/>
        <v>0</v>
      </c>
      <c r="CJ91" s="60">
        <f t="shared" si="20"/>
        <v>0</v>
      </c>
      <c r="CK91" s="60">
        <f t="shared" si="21"/>
        <v>0</v>
      </c>
      <c r="CL91" s="60">
        <f t="shared" si="22"/>
        <v>0</v>
      </c>
      <c r="CM91" s="61">
        <f t="shared" si="23"/>
        <v>3.6864523059510628</v>
      </c>
      <c r="CN91" s="35"/>
    </row>
    <row r="92" spans="2:92" x14ac:dyDescent="0.65">
      <c r="B92" s="44">
        <v>43937</v>
      </c>
      <c r="C92" s="38">
        <f t="shared" si="69"/>
        <v>585</v>
      </c>
      <c r="D92" s="46">
        <v>9027</v>
      </c>
      <c r="E92" s="101">
        <f t="shared" si="63"/>
        <v>8.9639831981172355E-2</v>
      </c>
      <c r="F92" s="38">
        <f t="shared" si="64"/>
        <v>6467</v>
      </c>
      <c r="G92" s="46">
        <v>100703</v>
      </c>
      <c r="H92" s="46">
        <f t="shared" si="65"/>
        <v>17</v>
      </c>
      <c r="I92" s="46">
        <v>136</v>
      </c>
      <c r="J92" s="100">
        <f t="shared" si="66"/>
        <v>1.5065913370998116E-2</v>
      </c>
      <c r="L92" s="72">
        <f t="shared" si="67"/>
        <v>44375</v>
      </c>
      <c r="M92" s="43"/>
      <c r="N92" s="54" t="str">
        <f t="shared" si="70"/>
        <v/>
      </c>
      <c r="O92" s="43">
        <f t="shared" si="58"/>
        <v>757876</v>
      </c>
      <c r="P92" s="54">
        <f t="shared" si="72"/>
        <v>5.074132959616081E-2</v>
      </c>
      <c r="Q92" s="43"/>
      <c r="R92" s="54" t="str">
        <f t="shared" si="71"/>
        <v/>
      </c>
      <c r="S92" s="43"/>
      <c r="T92" s="59">
        <f t="shared" si="74"/>
        <v>0</v>
      </c>
      <c r="U92" s="43"/>
      <c r="V92" s="38">
        <f t="shared" si="75"/>
        <v>14936069</v>
      </c>
      <c r="W92" s="29"/>
      <c r="X92" s="27">
        <v>77</v>
      </c>
      <c r="Y92" s="72">
        <v>44375</v>
      </c>
      <c r="Z92" s="22"/>
      <c r="AA92" s="29"/>
      <c r="AB92" s="49">
        <f t="shared" si="26"/>
        <v>40.499999999999964</v>
      </c>
      <c r="AC92" s="24">
        <f t="shared" si="27"/>
        <v>30.171200904909973</v>
      </c>
      <c r="AD92" s="25">
        <f t="shared" si="28"/>
        <v>-1.8961400551828185</v>
      </c>
      <c r="AE92" s="24">
        <f t="shared" si="29"/>
        <v>3.9588981690831466</v>
      </c>
      <c r="AF92" s="26">
        <f t="shared" si="30"/>
        <v>-7.2730034807952926E-3</v>
      </c>
      <c r="AG92" s="32"/>
      <c r="AH92" s="49">
        <f t="shared" si="31"/>
        <v>16.649999999999984</v>
      </c>
      <c r="AI92" s="77">
        <f t="shared" si="76"/>
        <v>49.997870401713037</v>
      </c>
      <c r="AJ92" s="25">
        <f t="shared" si="77"/>
        <v>-1.8813656413357845E-3</v>
      </c>
      <c r="AK92" s="24">
        <f t="shared" si="78"/>
        <v>2.1763345407906404E-3</v>
      </c>
      <c r="AL92" s="26">
        <f t="shared" si="79"/>
        <v>1.0392064001503252E-3</v>
      </c>
      <c r="AM92" s="35"/>
      <c r="AN92" s="49">
        <f t="shared" si="32"/>
        <v>22.5</v>
      </c>
      <c r="AO92" s="24">
        <f t="shared" si="82"/>
        <v>49.999055004455002</v>
      </c>
      <c r="AP92" s="25">
        <f t="shared" si="80"/>
        <v>-9.8999109000000004E-4</v>
      </c>
      <c r="AQ92" s="24">
        <f t="shared" si="83"/>
        <v>1.2099955450000002E-3</v>
      </c>
      <c r="AR92" s="26">
        <f t="shared" si="81"/>
        <v>2.1999109000000008E-4</v>
      </c>
      <c r="AS92" s="5"/>
      <c r="AT92" s="49">
        <f t="shared" si="33"/>
        <v>10.800000000000008</v>
      </c>
      <c r="AU92" s="45"/>
      <c r="AV92" s="45"/>
      <c r="AW92" s="60">
        <v>0</v>
      </c>
      <c r="AX92" s="45"/>
      <c r="AY92" s="29"/>
      <c r="AZ92" s="18">
        <f t="shared" si="34"/>
        <v>10.800000000000008</v>
      </c>
      <c r="BA92" s="45"/>
      <c r="BB92" s="45"/>
      <c r="BC92" s="60"/>
      <c r="BD92" s="45"/>
      <c r="BE92" s="35"/>
      <c r="BF92" s="18">
        <f t="shared" si="35"/>
        <v>9</v>
      </c>
      <c r="BG92" s="45"/>
      <c r="BH92" s="45"/>
      <c r="BI92" s="60"/>
      <c r="BJ92" s="45"/>
      <c r="BK92" s="70"/>
      <c r="BL92" s="18">
        <f t="shared" si="36"/>
        <v>20.700000000000024</v>
      </c>
      <c r="BM92" s="45"/>
      <c r="BN92" s="45"/>
      <c r="BO92" s="60"/>
      <c r="BP92" s="45"/>
      <c r="BQ92" s="70"/>
      <c r="BR92" s="18">
        <f t="shared" si="37"/>
        <v>20.700000000000024</v>
      </c>
      <c r="BS92" s="45"/>
      <c r="BT92" s="45"/>
      <c r="BU92" s="60"/>
      <c r="BV92" s="45"/>
      <c r="BW92" s="89"/>
      <c r="BX92" s="18">
        <f t="shared" si="38"/>
        <v>20.700000000000024</v>
      </c>
      <c r="BY92" s="45"/>
      <c r="BZ92" s="45"/>
      <c r="CA92" s="60"/>
      <c r="CB92" s="45"/>
      <c r="CC92" s="29"/>
      <c r="CD92" s="20">
        <f t="shared" si="39"/>
        <v>40.499999999999964</v>
      </c>
      <c r="CE92" s="61">
        <f t="shared" si="15"/>
        <v>3.4367398294385376</v>
      </c>
      <c r="CF92" s="61">
        <f t="shared" si="16"/>
        <v>3.899421522895229E-3</v>
      </c>
      <c r="CG92" s="61">
        <f t="shared" si="17"/>
        <v>1.6104444736797828E-3</v>
      </c>
      <c r="CH92" s="60">
        <f t="shared" si="18"/>
        <v>0</v>
      </c>
      <c r="CI92" s="60">
        <f t="shared" si="19"/>
        <v>0</v>
      </c>
      <c r="CJ92" s="60">
        <f t="shared" si="20"/>
        <v>0</v>
      </c>
      <c r="CK92" s="60">
        <f t="shared" si="21"/>
        <v>0</v>
      </c>
      <c r="CL92" s="60">
        <f t="shared" si="22"/>
        <v>0</v>
      </c>
      <c r="CM92" s="61">
        <f t="shared" si="23"/>
        <v>3.4422496954351129</v>
      </c>
      <c r="CN92" s="35"/>
    </row>
    <row r="93" spans="2:92" x14ac:dyDescent="0.65">
      <c r="B93" s="44">
        <v>43938</v>
      </c>
      <c r="C93" s="38">
        <f t="shared" si="69"/>
        <v>627</v>
      </c>
      <c r="D93" s="46">
        <v>9654</v>
      </c>
      <c r="E93" s="101">
        <f t="shared" si="63"/>
        <v>9.0756966118903465E-2</v>
      </c>
      <c r="F93" s="38">
        <f t="shared" si="64"/>
        <v>5669</v>
      </c>
      <c r="G93" s="46">
        <v>106372</v>
      </c>
      <c r="H93" s="46">
        <f t="shared" si="65"/>
        <v>12</v>
      </c>
      <c r="I93" s="46">
        <v>148</v>
      </c>
      <c r="J93" s="100">
        <f t="shared" si="66"/>
        <v>1.5330432981147711E-2</v>
      </c>
      <c r="L93" s="72">
        <f t="shared" si="67"/>
        <v>44382</v>
      </c>
      <c r="M93" s="43"/>
      <c r="N93" s="54" t="str">
        <f t="shared" si="70"/>
        <v/>
      </c>
      <c r="O93" s="43">
        <f t="shared" si="58"/>
        <v>757876</v>
      </c>
      <c r="P93" s="54">
        <f t="shared" si="72"/>
        <v>5.074132959616081E-2</v>
      </c>
      <c r="Q93" s="43"/>
      <c r="R93" s="54" t="str">
        <f t="shared" si="71"/>
        <v/>
      </c>
      <c r="S93" s="43"/>
      <c r="T93" s="59">
        <f t="shared" si="74"/>
        <v>0</v>
      </c>
      <c r="U93" s="43"/>
      <c r="V93" s="38">
        <f t="shared" si="75"/>
        <v>14936069</v>
      </c>
      <c r="W93" s="29"/>
      <c r="X93" s="27">
        <v>78</v>
      </c>
      <c r="Y93" s="72">
        <v>44382</v>
      </c>
      <c r="Z93" s="22"/>
      <c r="AA93" s="29"/>
      <c r="AB93" s="49">
        <f t="shared" si="26"/>
        <v>41.399999999999963</v>
      </c>
      <c r="AC93" s="24">
        <f t="shared" si="27"/>
        <v>28.558697292619886</v>
      </c>
      <c r="AD93" s="25">
        <f t="shared" si="28"/>
        <v>-1.7916706803223179</v>
      </c>
      <c r="AE93" s="24">
        <f t="shared" si="29"/>
        <v>3.8611577723293133</v>
      </c>
      <c r="AF93" s="26">
        <f t="shared" si="30"/>
        <v>-0.10860044083759246</v>
      </c>
      <c r="AG93" s="32"/>
      <c r="AH93" s="49">
        <f t="shared" si="31"/>
        <v>17.019999999999985</v>
      </c>
      <c r="AI93" s="77">
        <f t="shared" si="76"/>
        <v>49.997024931755703</v>
      </c>
      <c r="AJ93" s="25">
        <f t="shared" si="77"/>
        <v>-2.2850539387456641E-3</v>
      </c>
      <c r="AK93" s="24">
        <f t="shared" si="78"/>
        <v>2.6433399214830437E-3</v>
      </c>
      <c r="AL93" s="26">
        <f t="shared" si="79"/>
        <v>1.2621767045740632E-3</v>
      </c>
      <c r="AM93" s="35"/>
      <c r="AN93" s="49">
        <f t="shared" si="32"/>
        <v>23</v>
      </c>
      <c r="AO93" s="24">
        <f t="shared" si="82"/>
        <v>49.998510516750713</v>
      </c>
      <c r="AP93" s="25">
        <f t="shared" si="80"/>
        <v>-1.0889754085728093E-3</v>
      </c>
      <c r="AQ93" s="24">
        <f t="shared" si="83"/>
        <v>1.3309848085364048E-3</v>
      </c>
      <c r="AR93" s="26">
        <f t="shared" si="81"/>
        <v>2.4197852707280923E-4</v>
      </c>
      <c r="AS93" s="5"/>
      <c r="AT93" s="49">
        <f t="shared" si="33"/>
        <v>11.040000000000008</v>
      </c>
      <c r="AU93" s="45"/>
      <c r="AV93" s="45"/>
      <c r="AW93" s="60">
        <v>0</v>
      </c>
      <c r="AX93" s="45"/>
      <c r="AY93" s="29"/>
      <c r="AZ93" s="18">
        <f t="shared" si="34"/>
        <v>11.040000000000008</v>
      </c>
      <c r="BA93" s="45"/>
      <c r="BB93" s="45"/>
      <c r="BC93" s="60"/>
      <c r="BD93" s="45"/>
      <c r="BE93" s="35"/>
      <c r="BF93" s="18">
        <f t="shared" si="35"/>
        <v>9.1999999999999993</v>
      </c>
      <c r="BG93" s="45"/>
      <c r="BH93" s="45"/>
      <c r="BI93" s="60"/>
      <c r="BJ93" s="45"/>
      <c r="BK93" s="70"/>
      <c r="BL93" s="18">
        <f t="shared" si="36"/>
        <v>21.160000000000025</v>
      </c>
      <c r="BM93" s="45"/>
      <c r="BN93" s="45"/>
      <c r="BO93" s="60"/>
      <c r="BP93" s="45"/>
      <c r="BQ93" s="70"/>
      <c r="BR93" s="18">
        <f t="shared" si="37"/>
        <v>21.160000000000025</v>
      </c>
      <c r="BS93" s="45"/>
      <c r="BT93" s="45"/>
      <c r="BU93" s="60"/>
      <c r="BV93" s="45"/>
      <c r="BW93" s="89"/>
      <c r="BX93" s="18">
        <f t="shared" si="38"/>
        <v>21.160000000000025</v>
      </c>
      <c r="BY93" s="45"/>
      <c r="BZ93" s="45"/>
      <c r="CA93" s="60"/>
      <c r="CB93" s="45"/>
      <c r="CC93" s="29"/>
      <c r="CD93" s="20">
        <f t="shared" si="39"/>
        <v>41.399999999999963</v>
      </c>
      <c r="CE93" s="61">
        <f t="shared" si="15"/>
        <v>3.1455849223272221</v>
      </c>
      <c r="CF93" s="61">
        <f t="shared" si="16"/>
        <v>4.7360783406282907E-3</v>
      </c>
      <c r="CG93" s="61">
        <f t="shared" si="17"/>
        <v>1.7714491029779946E-3</v>
      </c>
      <c r="CH93" s="60">
        <f t="shared" si="18"/>
        <v>0</v>
      </c>
      <c r="CI93" s="60">
        <f t="shared" si="19"/>
        <v>0</v>
      </c>
      <c r="CJ93" s="60">
        <f t="shared" si="20"/>
        <v>0</v>
      </c>
      <c r="CK93" s="60">
        <f t="shared" si="21"/>
        <v>0</v>
      </c>
      <c r="CL93" s="60">
        <f t="shared" si="22"/>
        <v>0</v>
      </c>
      <c r="CM93" s="61">
        <f t="shared" si="23"/>
        <v>3.1520924497708287</v>
      </c>
      <c r="CN93" s="72">
        <f>L32</f>
        <v>43955</v>
      </c>
    </row>
    <row r="94" spans="2:92" x14ac:dyDescent="0.65">
      <c r="B94" s="44">
        <v>43939</v>
      </c>
      <c r="C94" s="38">
        <f t="shared" si="69"/>
        <v>565</v>
      </c>
      <c r="D94" s="46">
        <v>10219</v>
      </c>
      <c r="E94" s="101">
        <f t="shared" si="63"/>
        <v>9.1624750069487407E-2</v>
      </c>
      <c r="F94" s="38">
        <f t="shared" si="64"/>
        <v>5159</v>
      </c>
      <c r="G94" s="46">
        <v>111531</v>
      </c>
      <c r="H94" s="46">
        <f t="shared" si="65"/>
        <v>6</v>
      </c>
      <c r="I94" s="46">
        <v>154</v>
      </c>
      <c r="J94" s="100">
        <f t="shared" si="66"/>
        <v>1.5069967707212056E-2</v>
      </c>
      <c r="L94" s="72">
        <f t="shared" si="67"/>
        <v>44389</v>
      </c>
      <c r="M94" s="43"/>
      <c r="N94" s="54" t="str">
        <f t="shared" si="70"/>
        <v/>
      </c>
      <c r="O94" s="43">
        <f t="shared" si="58"/>
        <v>757876</v>
      </c>
      <c r="P94" s="54">
        <f t="shared" si="72"/>
        <v>5.074132959616081E-2</v>
      </c>
      <c r="Q94" s="43"/>
      <c r="R94" s="54" t="str">
        <f t="shared" si="71"/>
        <v/>
      </c>
      <c r="S94" s="43"/>
      <c r="T94" s="59">
        <f t="shared" si="74"/>
        <v>0</v>
      </c>
      <c r="U94" s="43"/>
      <c r="V94" s="38">
        <f t="shared" si="75"/>
        <v>14936069</v>
      </c>
      <c r="W94" s="29"/>
      <c r="X94" s="27">
        <v>79</v>
      </c>
      <c r="Y94" s="72">
        <v>44389</v>
      </c>
      <c r="Z94" s="22"/>
      <c r="AA94" s="29"/>
      <c r="AB94" s="49">
        <f t="shared" si="26"/>
        <v>42.299999999999962</v>
      </c>
      <c r="AC94" s="24">
        <f t="shared" si="27"/>
        <v>27.070057206363394</v>
      </c>
      <c r="AD94" s="25">
        <f t="shared" si="28"/>
        <v>-1.6540445402849908</v>
      </c>
      <c r="AE94" s="24">
        <f t="shared" si="29"/>
        <v>3.6817777009395418</v>
      </c>
      <c r="AF94" s="26">
        <f t="shared" si="30"/>
        <v>-0.19931119043307954</v>
      </c>
      <c r="AG94" s="32"/>
      <c r="AH94" s="49">
        <f t="shared" si="31"/>
        <v>17.389999999999986</v>
      </c>
      <c r="AI94" s="77">
        <f t="shared" si="76"/>
        <v>49.99599805530039</v>
      </c>
      <c r="AJ94" s="25">
        <f t="shared" si="77"/>
        <v>-2.7753417711073509E-3</v>
      </c>
      <c r="AK94" s="24">
        <f t="shared" si="78"/>
        <v>3.2105395644468622E-3</v>
      </c>
      <c r="AL94" s="26">
        <f t="shared" si="79"/>
        <v>1.5329720080103203E-3</v>
      </c>
      <c r="AM94" s="35"/>
      <c r="AN94" s="49">
        <f t="shared" si="32"/>
        <v>23.5</v>
      </c>
      <c r="AO94" s="24">
        <f t="shared" si="82"/>
        <v>49.997911591429187</v>
      </c>
      <c r="AP94" s="25">
        <f t="shared" si="80"/>
        <v>-1.1978506430503715E-3</v>
      </c>
      <c r="AQ94" s="24">
        <f t="shared" si="83"/>
        <v>1.4640654470738489E-3</v>
      </c>
      <c r="AR94" s="26">
        <f t="shared" si="81"/>
        <v>2.6616127707488821E-4</v>
      </c>
      <c r="AS94" s="5"/>
      <c r="AT94" s="49">
        <f t="shared" si="33"/>
        <v>11.280000000000008</v>
      </c>
      <c r="AU94" s="45"/>
      <c r="AV94" s="45"/>
      <c r="AW94" s="60">
        <v>0</v>
      </c>
      <c r="AX94" s="45"/>
      <c r="AY94" s="29"/>
      <c r="AZ94" s="18">
        <f t="shared" si="34"/>
        <v>11.280000000000008</v>
      </c>
      <c r="BA94" s="45"/>
      <c r="BB94" s="45"/>
      <c r="BC94" s="60"/>
      <c r="BD94" s="45"/>
      <c r="BE94" s="35"/>
      <c r="BF94" s="18">
        <f t="shared" si="35"/>
        <v>9.3999999999999986</v>
      </c>
      <c r="BG94" s="45"/>
      <c r="BH94" s="45"/>
      <c r="BI94" s="60"/>
      <c r="BJ94" s="45"/>
      <c r="BK94" s="70"/>
      <c r="BL94" s="18">
        <f t="shared" si="36"/>
        <v>21.620000000000026</v>
      </c>
      <c r="BM94" s="45"/>
      <c r="BN94" s="45"/>
      <c r="BO94" s="60"/>
      <c r="BP94" s="45"/>
      <c r="BQ94" s="70"/>
      <c r="BR94" s="18">
        <f t="shared" si="37"/>
        <v>21.620000000000026</v>
      </c>
      <c r="BS94" s="45"/>
      <c r="BT94" s="45"/>
      <c r="BU94" s="60"/>
      <c r="BV94" s="45"/>
      <c r="BW94" s="89"/>
      <c r="BX94" s="18">
        <f t="shared" si="38"/>
        <v>21.620000000000026</v>
      </c>
      <c r="BY94" s="45"/>
      <c r="BZ94" s="45"/>
      <c r="CA94" s="60"/>
      <c r="CB94" s="45"/>
      <c r="CC94" s="29"/>
      <c r="CD94" s="20">
        <f t="shared" si="39"/>
        <v>42.299999999999962</v>
      </c>
      <c r="CE94" s="61">
        <f t="shared" si="15"/>
        <v>2.8284130169908823</v>
      </c>
      <c r="CF94" s="61">
        <f t="shared" si="16"/>
        <v>5.7521918453375996E-3</v>
      </c>
      <c r="CG94" s="61">
        <f t="shared" si="17"/>
        <v>1.9485386610956757E-3</v>
      </c>
      <c r="CH94" s="60">
        <f t="shared" si="18"/>
        <v>0</v>
      </c>
      <c r="CI94" s="60">
        <f t="shared" si="19"/>
        <v>0</v>
      </c>
      <c r="CJ94" s="60">
        <f t="shared" si="20"/>
        <v>0</v>
      </c>
      <c r="CK94" s="60">
        <f t="shared" si="21"/>
        <v>0</v>
      </c>
      <c r="CL94" s="60">
        <f t="shared" si="22"/>
        <v>0</v>
      </c>
      <c r="CM94" s="61">
        <f t="shared" si="23"/>
        <v>2.8361137474973157</v>
      </c>
      <c r="CN94" s="35"/>
    </row>
    <row r="95" spans="2:92" x14ac:dyDescent="0.65">
      <c r="B95" s="44">
        <v>43940</v>
      </c>
      <c r="C95" s="38">
        <f t="shared" si="69"/>
        <v>389</v>
      </c>
      <c r="D95" s="46">
        <v>10608</v>
      </c>
      <c r="E95" s="101">
        <f t="shared" si="63"/>
        <v>9.4029215714083111E-2</v>
      </c>
      <c r="F95" s="38">
        <f t="shared" si="64"/>
        <v>1285</v>
      </c>
      <c r="G95" s="46">
        <v>112816</v>
      </c>
      <c r="H95" s="46">
        <f t="shared" si="65"/>
        <v>7</v>
      </c>
      <c r="I95" s="46">
        <v>161</v>
      </c>
      <c r="J95" s="100">
        <f t="shared" si="66"/>
        <v>1.5177224736048265E-2</v>
      </c>
      <c r="L95" s="72">
        <f t="shared" si="67"/>
        <v>44396</v>
      </c>
      <c r="M95" s="43"/>
      <c r="N95" s="54" t="str">
        <f t="shared" si="70"/>
        <v/>
      </c>
      <c r="O95" s="43">
        <f t="shared" si="58"/>
        <v>757876</v>
      </c>
      <c r="P95" s="54">
        <f t="shared" si="72"/>
        <v>5.074132959616081E-2</v>
      </c>
      <c r="Q95" s="43"/>
      <c r="R95" s="54" t="str">
        <f t="shared" si="71"/>
        <v/>
      </c>
      <c r="S95" s="43"/>
      <c r="T95" s="59">
        <f t="shared" si="74"/>
        <v>0</v>
      </c>
      <c r="U95" s="43"/>
      <c r="V95" s="38">
        <f t="shared" si="75"/>
        <v>14936069</v>
      </c>
      <c r="W95" s="47"/>
      <c r="X95" s="27">
        <v>80</v>
      </c>
      <c r="Y95" s="72">
        <v>44396</v>
      </c>
      <c r="Z95" s="22"/>
      <c r="AA95" s="47"/>
      <c r="AB95" s="49">
        <f t="shared" si="26"/>
        <v>43.19999999999996</v>
      </c>
      <c r="AC95" s="24">
        <f t="shared" si="27"/>
        <v>25.724567111058516</v>
      </c>
      <c r="AD95" s="25">
        <f t="shared" si="28"/>
        <v>-1.4949889947831974</v>
      </c>
      <c r="AE95" s="24">
        <f t="shared" si="29"/>
        <v>3.4367398294385376</v>
      </c>
      <c r="AF95" s="26">
        <f t="shared" si="30"/>
        <v>-0.27226430166778259</v>
      </c>
      <c r="AG95" s="32"/>
      <c r="AH95" s="49">
        <f t="shared" si="31"/>
        <v>17.759999999999987</v>
      </c>
      <c r="AI95" s="77">
        <f t="shared" si="76"/>
        <v>49.994750860511687</v>
      </c>
      <c r="AJ95" s="25">
        <f t="shared" si="77"/>
        <v>-3.3707967262315564E-3</v>
      </c>
      <c r="AK95" s="24">
        <f t="shared" si="78"/>
        <v>3.899421522895229E-3</v>
      </c>
      <c r="AL95" s="26">
        <f t="shared" si="79"/>
        <v>1.8618431309415312E-3</v>
      </c>
      <c r="AM95" s="35"/>
      <c r="AN95" s="49">
        <f t="shared" si="32"/>
        <v>24</v>
      </c>
      <c r="AO95" s="24">
        <f t="shared" si="82"/>
        <v>49.997252789496102</v>
      </c>
      <c r="AP95" s="25">
        <f t="shared" si="80"/>
        <v>-1.3176038661635618E-3</v>
      </c>
      <c r="AQ95" s="24">
        <f t="shared" si="83"/>
        <v>1.6104444736797828E-3</v>
      </c>
      <c r="AR95" s="26">
        <f t="shared" si="81"/>
        <v>2.9275805321186759E-4</v>
      </c>
      <c r="AS95" s="5"/>
      <c r="AT95" s="49">
        <f t="shared" si="33"/>
        <v>11.520000000000008</v>
      </c>
      <c r="AU95" s="45"/>
      <c r="AV95" s="45"/>
      <c r="AW95" s="60">
        <v>0</v>
      </c>
      <c r="AX95" s="45"/>
      <c r="AY95" s="29"/>
      <c r="AZ95" s="18">
        <f t="shared" si="34"/>
        <v>11.520000000000008</v>
      </c>
      <c r="BA95" s="45"/>
      <c r="BB95" s="45"/>
      <c r="BC95" s="60"/>
      <c r="BD95" s="45"/>
      <c r="BE95" s="35"/>
      <c r="BF95" s="18">
        <f t="shared" si="35"/>
        <v>9.5999999999999979</v>
      </c>
      <c r="BG95" s="45"/>
      <c r="BH95" s="45"/>
      <c r="BI95" s="60"/>
      <c r="BJ95" s="45"/>
      <c r="BK95" s="70"/>
      <c r="BL95" s="18">
        <f t="shared" si="36"/>
        <v>22.080000000000027</v>
      </c>
      <c r="BM95" s="45"/>
      <c r="BN95" s="45"/>
      <c r="BO95" s="60"/>
      <c r="BP95" s="45"/>
      <c r="BQ95" s="70"/>
      <c r="BR95" s="18">
        <f t="shared" si="37"/>
        <v>22.080000000000027</v>
      </c>
      <c r="BS95" s="45"/>
      <c r="BT95" s="45"/>
      <c r="BU95" s="60"/>
      <c r="BV95" s="45"/>
      <c r="BW95" s="89"/>
      <c r="BX95" s="18">
        <f t="shared" si="38"/>
        <v>22.080000000000027</v>
      </c>
      <c r="BY95" s="45"/>
      <c r="BZ95" s="45"/>
      <c r="CA95" s="60"/>
      <c r="CB95" s="45"/>
      <c r="CC95" s="29"/>
      <c r="CD95" s="20">
        <f t="shared" si="39"/>
        <v>43.19999999999996</v>
      </c>
      <c r="CE95" s="61">
        <f t="shared" si="15"/>
        <v>2.5034451904386072</v>
      </c>
      <c r="CF95" s="61">
        <f t="shared" si="16"/>
        <v>6.9862276804446817E-3</v>
      </c>
      <c r="CG95" s="61">
        <f t="shared" si="17"/>
        <v>2.14331766297229E-3</v>
      </c>
      <c r="CH95" s="60">
        <f t="shared" si="18"/>
        <v>0</v>
      </c>
      <c r="CI95" s="60">
        <f t="shared" si="19"/>
        <v>0</v>
      </c>
      <c r="CJ95" s="60">
        <f t="shared" si="20"/>
        <v>0</v>
      </c>
      <c r="CK95" s="60">
        <f t="shared" si="21"/>
        <v>0</v>
      </c>
      <c r="CL95" s="60">
        <f t="shared" si="22"/>
        <v>0</v>
      </c>
      <c r="CM95" s="61">
        <f t="shared" si="23"/>
        <v>2.5125747357820241</v>
      </c>
      <c r="CN95" s="35"/>
    </row>
    <row r="96" spans="2:92" x14ac:dyDescent="0.65">
      <c r="B96" s="44">
        <v>43941</v>
      </c>
      <c r="C96" s="38">
        <f t="shared" si="69"/>
        <v>366</v>
      </c>
      <c r="D96" s="46">
        <v>10974</v>
      </c>
      <c r="E96" s="101">
        <f t="shared" si="63"/>
        <v>9.4015849218248015E-2</v>
      </c>
      <c r="F96" s="38">
        <f t="shared" si="64"/>
        <v>3909</v>
      </c>
      <c r="G96" s="46">
        <v>116725</v>
      </c>
      <c r="H96" s="46">
        <f t="shared" si="65"/>
        <v>10</v>
      </c>
      <c r="I96" s="46">
        <v>171</v>
      </c>
      <c r="J96" s="100">
        <f t="shared" si="66"/>
        <v>1.558228540185894E-2</v>
      </c>
      <c r="L96" s="72">
        <f t="shared" si="67"/>
        <v>44403</v>
      </c>
      <c r="M96" s="43"/>
      <c r="N96" s="54" t="str">
        <f t="shared" si="70"/>
        <v/>
      </c>
      <c r="O96" s="43">
        <f t="shared" si="58"/>
        <v>757876</v>
      </c>
      <c r="P96" s="54">
        <f t="shared" si="72"/>
        <v>5.074132959616081E-2</v>
      </c>
      <c r="Q96" s="43"/>
      <c r="R96" s="54" t="str">
        <f t="shared" si="71"/>
        <v/>
      </c>
      <c r="S96" s="43"/>
      <c r="T96" s="59">
        <f t="shared" si="74"/>
        <v>0</v>
      </c>
      <c r="U96" s="43"/>
      <c r="V96" s="38">
        <f t="shared" si="75"/>
        <v>14936069</v>
      </c>
      <c r="W96" s="47"/>
      <c r="X96" s="27">
        <v>81</v>
      </c>
      <c r="Y96" s="72">
        <v>44403</v>
      </c>
      <c r="Z96" s="22"/>
      <c r="AA96" s="47"/>
      <c r="AB96" s="49">
        <f t="shared" si="26"/>
        <v>44.099999999999959</v>
      </c>
      <c r="AC96" s="24">
        <f t="shared" si="27"/>
        <v>24.531050411852384</v>
      </c>
      <c r="AD96" s="25">
        <f t="shared" si="28"/>
        <v>-1.3261296657845918</v>
      </c>
      <c r="AE96" s="24">
        <f t="shared" si="29"/>
        <v>3.1455849223272221</v>
      </c>
      <c r="AF96" s="26">
        <f t="shared" si="30"/>
        <v>-0.32350545234590622</v>
      </c>
      <c r="AG96" s="32"/>
      <c r="AH96" s="49">
        <f t="shared" si="31"/>
        <v>18.129999999999988</v>
      </c>
      <c r="AI96" s="77">
        <f t="shared" si="76"/>
        <v>49.99323609429112</v>
      </c>
      <c r="AJ96" s="25">
        <f t="shared" si="77"/>
        <v>-4.0939627582825449E-3</v>
      </c>
      <c r="AK96" s="24">
        <f t="shared" si="78"/>
        <v>4.7360783406282907E-3</v>
      </c>
      <c r="AL96" s="26">
        <f t="shared" si="79"/>
        <v>2.2612346425217875E-3</v>
      </c>
      <c r="AM96" s="35"/>
      <c r="AN96" s="49">
        <f t="shared" si="32"/>
        <v>24.5</v>
      </c>
      <c r="AO96" s="24">
        <f t="shared" si="82"/>
        <v>49.996528129301012</v>
      </c>
      <c r="AP96" s="25">
        <f t="shared" si="80"/>
        <v>-1.4493203901722717E-3</v>
      </c>
      <c r="AQ96" s="24">
        <f t="shared" si="83"/>
        <v>1.7714491029779946E-3</v>
      </c>
      <c r="AR96" s="26">
        <f t="shared" si="81"/>
        <v>3.2200925859642384E-4</v>
      </c>
      <c r="AS96" s="5"/>
      <c r="AT96" s="49">
        <f t="shared" si="33"/>
        <v>11.760000000000009</v>
      </c>
      <c r="AU96" s="45"/>
      <c r="AV96" s="45"/>
      <c r="AW96" s="60">
        <v>0</v>
      </c>
      <c r="AX96" s="45"/>
      <c r="AY96" s="29"/>
      <c r="AZ96" s="18">
        <f t="shared" si="34"/>
        <v>11.760000000000009</v>
      </c>
      <c r="BA96" s="45"/>
      <c r="BB96" s="45"/>
      <c r="BC96" s="60"/>
      <c r="BD96" s="45"/>
      <c r="BE96" s="35"/>
      <c r="BF96" s="18">
        <f t="shared" si="35"/>
        <v>9.7999999999999972</v>
      </c>
      <c r="BG96" s="45"/>
      <c r="BH96" s="45"/>
      <c r="BI96" s="60"/>
      <c r="BJ96" s="45"/>
      <c r="BK96" s="70"/>
      <c r="BL96" s="18">
        <f t="shared" si="36"/>
        <v>22.540000000000028</v>
      </c>
      <c r="BM96" s="45"/>
      <c r="BN96" s="45"/>
      <c r="BO96" s="60"/>
      <c r="BP96" s="45"/>
      <c r="BQ96" s="70"/>
      <c r="BR96" s="18">
        <f t="shared" si="37"/>
        <v>22.540000000000028</v>
      </c>
      <c r="BS96" s="45"/>
      <c r="BT96" s="45"/>
      <c r="BU96" s="60"/>
      <c r="BV96" s="45"/>
      <c r="BW96" s="89"/>
      <c r="BX96" s="18">
        <f t="shared" si="38"/>
        <v>22.540000000000028</v>
      </c>
      <c r="BY96" s="45"/>
      <c r="BZ96" s="45"/>
      <c r="CA96" s="60"/>
      <c r="CB96" s="45"/>
      <c r="CC96" s="29"/>
      <c r="CD96" s="20">
        <f t="shared" si="39"/>
        <v>44.099999999999959</v>
      </c>
      <c r="CE96" s="61">
        <f t="shared" si="15"/>
        <v>2.1855019207627207</v>
      </c>
      <c r="CF96" s="61">
        <f t="shared" si="16"/>
        <v>8.4848838235196938E-3</v>
      </c>
      <c r="CG96" s="61">
        <f t="shared" si="17"/>
        <v>2.3575501687675437E-3</v>
      </c>
      <c r="CH96" s="60">
        <f t="shared" si="18"/>
        <v>0</v>
      </c>
      <c r="CI96" s="60">
        <f t="shared" si="19"/>
        <v>0</v>
      </c>
      <c r="CJ96" s="60">
        <f t="shared" si="20"/>
        <v>0</v>
      </c>
      <c r="CK96" s="60">
        <f t="shared" si="21"/>
        <v>0</v>
      </c>
      <c r="CL96" s="60">
        <f t="shared" si="22"/>
        <v>0</v>
      </c>
      <c r="CM96" s="61">
        <f t="shared" si="23"/>
        <v>2.1963443547550079</v>
      </c>
      <c r="CN96" s="72">
        <f>L33</f>
        <v>43962</v>
      </c>
    </row>
    <row r="97" spans="2:92" x14ac:dyDescent="0.65">
      <c r="B97" s="44">
        <v>43942</v>
      </c>
      <c r="C97" s="38">
        <f t="shared" si="69"/>
        <v>376</v>
      </c>
      <c r="D97" s="46">
        <v>11350</v>
      </c>
      <c r="E97" s="101">
        <f t="shared" si="63"/>
        <v>9.1128061019670817E-2</v>
      </c>
      <c r="F97" s="38">
        <f t="shared" si="64"/>
        <v>7825</v>
      </c>
      <c r="G97" s="46">
        <v>124550</v>
      </c>
      <c r="H97" s="46">
        <f t="shared" si="65"/>
        <v>15</v>
      </c>
      <c r="I97" s="46">
        <v>186</v>
      </c>
      <c r="J97" s="100">
        <f t="shared" si="66"/>
        <v>1.6387665198237887E-2</v>
      </c>
      <c r="L97" s="72">
        <f t="shared" si="67"/>
        <v>44410</v>
      </c>
      <c r="M97" s="43"/>
      <c r="N97" s="54" t="str">
        <f t="shared" si="70"/>
        <v/>
      </c>
      <c r="O97" s="43">
        <f t="shared" si="58"/>
        <v>757876</v>
      </c>
      <c r="P97" s="54">
        <f t="shared" si="72"/>
        <v>5.074132959616081E-2</v>
      </c>
      <c r="Q97" s="43"/>
      <c r="R97" s="54" t="str">
        <f t="shared" si="71"/>
        <v/>
      </c>
      <c r="S97" s="43"/>
      <c r="T97" s="59">
        <f t="shared" si="74"/>
        <v>0</v>
      </c>
      <c r="U97" s="43"/>
      <c r="V97" s="38">
        <f t="shared" si="75"/>
        <v>14936069</v>
      </c>
      <c r="W97" s="47"/>
      <c r="X97" s="27">
        <v>82</v>
      </c>
      <c r="Y97" s="72">
        <v>44410</v>
      </c>
      <c r="Z97" s="22"/>
      <c r="AA97" s="47"/>
      <c r="AB97" s="49">
        <f t="shared" si="26"/>
        <v>44.999999999999957</v>
      </c>
      <c r="AC97" s="24">
        <f t="shared" si="27"/>
        <v>23.489329630743363</v>
      </c>
      <c r="AD97" s="25">
        <f t="shared" si="28"/>
        <v>-1.1574675345655778</v>
      </c>
      <c r="AE97" s="24">
        <f t="shared" si="29"/>
        <v>2.8284130169908823</v>
      </c>
      <c r="AF97" s="26">
        <f t="shared" si="30"/>
        <v>-0.35241322815148868</v>
      </c>
      <c r="AG97" s="32"/>
      <c r="AH97" s="49">
        <f t="shared" si="31"/>
        <v>18.499999999999989</v>
      </c>
      <c r="AI97" s="77">
        <f t="shared" si="76"/>
        <v>49.991396376762978</v>
      </c>
      <c r="AJ97" s="25">
        <f t="shared" si="77"/>
        <v>-4.9722095355258615E-3</v>
      </c>
      <c r="AK97" s="24">
        <f t="shared" si="78"/>
        <v>5.7521918453375996E-3</v>
      </c>
      <c r="AL97" s="26">
        <f t="shared" si="79"/>
        <v>2.7462527154305649E-3</v>
      </c>
      <c r="AM97" s="35"/>
      <c r="AN97" s="49">
        <f t="shared" si="32"/>
        <v>25</v>
      </c>
      <c r="AO97" s="24">
        <f t="shared" si="82"/>
        <v>49.995731032556854</v>
      </c>
      <c r="AP97" s="25">
        <f t="shared" si="80"/>
        <v>-1.5941934883199583E-3</v>
      </c>
      <c r="AQ97" s="24">
        <f t="shared" si="83"/>
        <v>1.9485386610956757E-3</v>
      </c>
      <c r="AR97" s="26">
        <f t="shared" si="81"/>
        <v>3.5417911623536209E-4</v>
      </c>
      <c r="AS97" s="5"/>
      <c r="AT97" s="49">
        <f t="shared" si="33"/>
        <v>12.000000000000009</v>
      </c>
      <c r="AU97" s="45"/>
      <c r="AV97" s="45"/>
      <c r="AW97" s="60">
        <v>0</v>
      </c>
      <c r="AX97" s="45"/>
      <c r="AY97" s="29"/>
      <c r="AZ97" s="18">
        <f t="shared" si="34"/>
        <v>12.000000000000009</v>
      </c>
      <c r="BA97" s="45"/>
      <c r="BB97" s="45"/>
      <c r="BC97" s="60"/>
      <c r="BD97" s="45"/>
      <c r="BE97" s="35"/>
      <c r="BF97" s="18">
        <f t="shared" si="35"/>
        <v>9.9999999999999964</v>
      </c>
      <c r="BG97" s="45"/>
      <c r="BH97" s="45"/>
      <c r="BI97" s="60"/>
      <c r="BJ97" s="45"/>
      <c r="BK97" s="70"/>
      <c r="BL97" s="18">
        <f t="shared" si="36"/>
        <v>23.000000000000028</v>
      </c>
      <c r="BM97" s="45"/>
      <c r="BN97" s="45"/>
      <c r="BO97" s="60"/>
      <c r="BP97" s="45"/>
      <c r="BQ97" s="70"/>
      <c r="BR97" s="18">
        <f t="shared" si="37"/>
        <v>23.000000000000028</v>
      </c>
      <c r="BS97" s="45"/>
      <c r="BT97" s="45"/>
      <c r="BU97" s="60"/>
      <c r="BV97" s="45"/>
      <c r="BW97" s="89"/>
      <c r="BX97" s="18">
        <f t="shared" si="38"/>
        <v>23.000000000000028</v>
      </c>
      <c r="BY97" s="45"/>
      <c r="BZ97" s="45"/>
      <c r="CA97" s="60"/>
      <c r="CB97" s="45"/>
      <c r="CC97" s="29"/>
      <c r="CD97" s="20">
        <f t="shared" si="39"/>
        <v>44.999999999999957</v>
      </c>
      <c r="CE97" s="61">
        <f t="shared" si="15"/>
        <v>1.8854103302041079</v>
      </c>
      <c r="CF97" s="61">
        <f t="shared" si="16"/>
        <v>1.0304846473151108E-2</v>
      </c>
      <c r="CG97" s="61">
        <f t="shared" si="17"/>
        <v>2.5931755412305258E-3</v>
      </c>
      <c r="CH97" s="60">
        <f t="shared" si="18"/>
        <v>0</v>
      </c>
      <c r="CI97" s="60">
        <f t="shared" si="19"/>
        <v>0</v>
      </c>
      <c r="CJ97" s="60">
        <f t="shared" si="20"/>
        <v>0</v>
      </c>
      <c r="CK97" s="60">
        <f t="shared" si="21"/>
        <v>0</v>
      </c>
      <c r="CL97" s="60">
        <f t="shared" si="22"/>
        <v>0</v>
      </c>
      <c r="CM97" s="61">
        <f t="shared" si="23"/>
        <v>1.8983083522184896</v>
      </c>
      <c r="CN97" s="35"/>
    </row>
    <row r="98" spans="2:92" ht="17.600000000000001" customHeight="1" x14ac:dyDescent="0.65">
      <c r="B98" s="44">
        <v>43943</v>
      </c>
      <c r="C98" s="38">
        <f t="shared" si="69"/>
        <v>422</v>
      </c>
      <c r="D98" s="46">
        <v>11772</v>
      </c>
      <c r="E98" s="101">
        <f t="shared" si="63"/>
        <v>9.0146798685933519E-2</v>
      </c>
      <c r="F98" s="38">
        <f t="shared" si="64"/>
        <v>6037</v>
      </c>
      <c r="G98" s="46">
        <v>130587</v>
      </c>
      <c r="H98" s="46">
        <f t="shared" si="65"/>
        <v>91</v>
      </c>
      <c r="I98" s="46">
        <v>277</v>
      </c>
      <c r="J98" s="100">
        <f t="shared" si="66"/>
        <v>2.3530411145090045E-2</v>
      </c>
      <c r="L98" s="72">
        <f t="shared" si="67"/>
        <v>44417</v>
      </c>
      <c r="M98" s="43"/>
      <c r="N98" s="54" t="str">
        <f t="shared" si="70"/>
        <v/>
      </c>
      <c r="O98" s="43">
        <f t="shared" si="58"/>
        <v>757876</v>
      </c>
      <c r="P98" s="54">
        <f t="shared" ref="P98:P105" si="84">O98/V98</f>
        <v>5.074132959616081E-2</v>
      </c>
      <c r="Q98" s="43"/>
      <c r="R98" s="54" t="str">
        <f t="shared" si="71"/>
        <v/>
      </c>
      <c r="S98" s="43"/>
      <c r="T98" s="59">
        <f t="shared" ref="T98:T105" si="85">S98/O98</f>
        <v>0</v>
      </c>
      <c r="U98" s="43"/>
      <c r="V98" s="38">
        <f t="shared" ref="V98:V105" si="86">V97+U98</f>
        <v>14936069</v>
      </c>
      <c r="W98" s="47"/>
      <c r="X98" s="27">
        <v>83</v>
      </c>
      <c r="Y98" s="72">
        <v>44417</v>
      </c>
      <c r="Z98" s="22"/>
      <c r="AA98" s="47"/>
      <c r="AB98" s="49">
        <f t="shared" si="26"/>
        <v>45.899999999999956</v>
      </c>
      <c r="AC98" s="24">
        <f t="shared" si="27"/>
        <v>22.592423033955576</v>
      </c>
      <c r="AD98" s="25">
        <f t="shared" si="28"/>
        <v>-0.99656288531976234</v>
      </c>
      <c r="AE98" s="24">
        <f t="shared" si="29"/>
        <v>2.5034451904386072</v>
      </c>
      <c r="AF98" s="26">
        <f t="shared" si="30"/>
        <v>-0.36107536283586117</v>
      </c>
      <c r="AG98" s="32"/>
      <c r="AH98" s="49">
        <f t="shared" si="31"/>
        <v>18.86999999999999</v>
      </c>
      <c r="AI98" s="77">
        <f t="shared" si="76"/>
        <v>49.989162034765968</v>
      </c>
      <c r="AJ98" s="25">
        <f t="shared" si="77"/>
        <v>-6.0387621540845685E-3</v>
      </c>
      <c r="AK98" s="24">
        <f t="shared" si="78"/>
        <v>6.9862276804446817E-3</v>
      </c>
      <c r="AL98" s="26">
        <f t="shared" si="79"/>
        <v>3.3352319867758968E-3</v>
      </c>
      <c r="AM98" s="35"/>
      <c r="AN98" s="49">
        <f t="shared" si="32"/>
        <v>25.5</v>
      </c>
      <c r="AO98" s="24">
        <f t="shared" si="82"/>
        <v>49.994854265023591</v>
      </c>
      <c r="AP98" s="25">
        <f t="shared" si="80"/>
        <v>-1.7535350665202013E-3</v>
      </c>
      <c r="AQ98" s="24">
        <f t="shared" si="83"/>
        <v>2.14331766297229E-3</v>
      </c>
      <c r="AR98" s="26">
        <f t="shared" si="81"/>
        <v>3.8955800375322833E-4</v>
      </c>
      <c r="AS98" s="5"/>
      <c r="AT98" s="49">
        <f t="shared" si="33"/>
        <v>12.240000000000009</v>
      </c>
      <c r="AU98" s="45"/>
      <c r="AV98" s="45"/>
      <c r="AW98" s="60">
        <v>0</v>
      </c>
      <c r="AX98" s="45"/>
      <c r="AY98" s="29"/>
      <c r="AZ98" s="18">
        <f t="shared" si="34"/>
        <v>12.240000000000009</v>
      </c>
      <c r="BA98" s="45"/>
      <c r="BB98" s="45"/>
      <c r="BC98" s="60"/>
      <c r="BD98" s="45"/>
      <c r="BE98" s="35"/>
      <c r="BF98" s="18">
        <f t="shared" si="35"/>
        <v>10.199999999999996</v>
      </c>
      <c r="BG98" s="45"/>
      <c r="BH98" s="45"/>
      <c r="BI98" s="60"/>
      <c r="BJ98" s="45"/>
      <c r="BK98" s="70"/>
      <c r="BL98" s="18">
        <f t="shared" si="36"/>
        <v>23.460000000000029</v>
      </c>
      <c r="BM98" s="45"/>
      <c r="BN98" s="45"/>
      <c r="BO98" s="60"/>
      <c r="BP98" s="45"/>
      <c r="BQ98" s="70"/>
      <c r="BR98" s="18">
        <f t="shared" si="37"/>
        <v>23.460000000000029</v>
      </c>
      <c r="BS98" s="45"/>
      <c r="BT98" s="45"/>
      <c r="BU98" s="60"/>
      <c r="BV98" s="45"/>
      <c r="BW98" s="89"/>
      <c r="BX98" s="18">
        <f t="shared" si="38"/>
        <v>23.460000000000029</v>
      </c>
      <c r="BY98" s="45"/>
      <c r="BZ98" s="45"/>
      <c r="CA98" s="60"/>
      <c r="CB98" s="45"/>
      <c r="CC98" s="29"/>
      <c r="CD98" s="20">
        <f t="shared" si="39"/>
        <v>45.899999999999956</v>
      </c>
      <c r="CE98" s="61">
        <f t="shared" si="15"/>
        <v>1.6101314512478551</v>
      </c>
      <c r="CF98" s="61">
        <f t="shared" si="16"/>
        <v>1.2514917608797143E-2</v>
      </c>
      <c r="CG98" s="61">
        <f t="shared" si="17"/>
        <v>2.8523257368106305E-3</v>
      </c>
      <c r="CH98" s="60">
        <f t="shared" si="18"/>
        <v>0</v>
      </c>
      <c r="CI98" s="60">
        <f t="shared" si="19"/>
        <v>0</v>
      </c>
      <c r="CJ98" s="60">
        <f t="shared" si="20"/>
        <v>0</v>
      </c>
      <c r="CK98" s="60">
        <f t="shared" si="21"/>
        <v>0</v>
      </c>
      <c r="CL98" s="60">
        <f t="shared" si="22"/>
        <v>0</v>
      </c>
      <c r="CM98" s="61">
        <f t="shared" si="23"/>
        <v>1.6254986945934629</v>
      </c>
      <c r="CN98" s="35"/>
    </row>
    <row r="99" spans="2:92" ht="17.600000000000001" customHeight="1" x14ac:dyDescent="0.65">
      <c r="B99" s="44">
        <v>43944</v>
      </c>
      <c r="C99" s="38">
        <f t="shared" si="69"/>
        <v>468</v>
      </c>
      <c r="D99" s="46">
        <v>12240</v>
      </c>
      <c r="E99" s="101">
        <f t="shared" si="63"/>
        <v>9.001125140642581E-2</v>
      </c>
      <c r="F99" s="38">
        <f t="shared" si="64"/>
        <v>5396</v>
      </c>
      <c r="G99" s="46">
        <v>135983</v>
      </c>
      <c r="H99" s="46">
        <f t="shared" si="65"/>
        <v>10</v>
      </c>
      <c r="I99" s="46">
        <v>287</v>
      </c>
      <c r="J99" s="100">
        <f t="shared" si="66"/>
        <v>2.3447712418300654E-2</v>
      </c>
      <c r="L99" s="72">
        <f t="shared" si="67"/>
        <v>44424</v>
      </c>
      <c r="M99" s="43"/>
      <c r="N99" s="54" t="str">
        <f t="shared" si="70"/>
        <v/>
      </c>
      <c r="O99" s="43">
        <f t="shared" si="58"/>
        <v>757876</v>
      </c>
      <c r="P99" s="54">
        <f t="shared" si="84"/>
        <v>5.074132959616081E-2</v>
      </c>
      <c r="Q99" s="43"/>
      <c r="R99" s="54" t="str">
        <f t="shared" si="71"/>
        <v/>
      </c>
      <c r="S99" s="43"/>
      <c r="T99" s="59">
        <f t="shared" si="85"/>
        <v>0</v>
      </c>
      <c r="U99" s="43"/>
      <c r="V99" s="38">
        <f t="shared" si="86"/>
        <v>14936069</v>
      </c>
      <c r="W99" s="47"/>
      <c r="X99" s="27">
        <v>84</v>
      </c>
      <c r="Y99" s="72">
        <v>44424</v>
      </c>
      <c r="Z99" s="22"/>
      <c r="AA99" s="47"/>
      <c r="AB99" s="49">
        <f t="shared" si="26"/>
        <v>46.799999999999955</v>
      </c>
      <c r="AC99" s="24">
        <f t="shared" si="27"/>
        <v>21.828877981361984</v>
      </c>
      <c r="AD99" s="25">
        <f t="shared" si="28"/>
        <v>-0.84838339177065736</v>
      </c>
      <c r="AE99" s="24">
        <f t="shared" si="29"/>
        <v>2.1855019207627207</v>
      </c>
      <c r="AF99" s="26">
        <f t="shared" si="30"/>
        <v>-0.353270299639874</v>
      </c>
      <c r="AG99" s="32"/>
      <c r="AH99" s="49">
        <f t="shared" si="31"/>
        <v>19.239999999999991</v>
      </c>
      <c r="AI99" s="77">
        <f t="shared" si="76"/>
        <v>49.986448473629267</v>
      </c>
      <c r="AJ99" s="25">
        <f t="shared" si="77"/>
        <v>-7.3339490181198452E-3</v>
      </c>
      <c r="AK99" s="24">
        <f t="shared" si="78"/>
        <v>8.4848838235196938E-3</v>
      </c>
      <c r="AL99" s="26">
        <f t="shared" si="79"/>
        <v>4.0504220083108448E-3</v>
      </c>
      <c r="AM99" s="35"/>
      <c r="AN99" s="49">
        <f t="shared" si="32"/>
        <v>26</v>
      </c>
      <c r="AO99" s="24">
        <f t="shared" si="82"/>
        <v>49.993889871335753</v>
      </c>
      <c r="AP99" s="25">
        <f t="shared" si="80"/>
        <v>-1.9287873756711103E-3</v>
      </c>
      <c r="AQ99" s="24">
        <f t="shared" si="83"/>
        <v>2.3575501687675437E-3</v>
      </c>
      <c r="AR99" s="26">
        <f t="shared" si="81"/>
        <v>4.2846501159050747E-4</v>
      </c>
      <c r="AS99" s="5"/>
      <c r="AT99" s="49">
        <f t="shared" si="33"/>
        <v>12.480000000000009</v>
      </c>
      <c r="AU99" s="45"/>
      <c r="AV99" s="45"/>
      <c r="AW99" s="60">
        <v>0</v>
      </c>
      <c r="AX99" s="45"/>
      <c r="AY99" s="29"/>
      <c r="AZ99" s="18">
        <f t="shared" si="34"/>
        <v>12.480000000000009</v>
      </c>
      <c r="BA99" s="45"/>
      <c r="BB99" s="45"/>
      <c r="BC99" s="60"/>
      <c r="BD99" s="45"/>
      <c r="BE99" s="35"/>
      <c r="BF99" s="18">
        <f t="shared" si="35"/>
        <v>10.399999999999995</v>
      </c>
      <c r="BG99" s="45"/>
      <c r="BH99" s="45"/>
      <c r="BI99" s="60"/>
      <c r="BJ99" s="45"/>
      <c r="BK99" s="70"/>
      <c r="BL99" s="18">
        <f t="shared" si="36"/>
        <v>23.92000000000003</v>
      </c>
      <c r="BM99" s="45"/>
      <c r="BN99" s="45"/>
      <c r="BO99" s="60"/>
      <c r="BP99" s="45"/>
      <c r="BQ99" s="70"/>
      <c r="BR99" s="18">
        <f t="shared" si="37"/>
        <v>23.92000000000003</v>
      </c>
      <c r="BS99" s="45"/>
      <c r="BT99" s="45"/>
      <c r="BU99" s="60"/>
      <c r="BV99" s="45"/>
      <c r="BW99" s="89"/>
      <c r="BX99" s="18">
        <f t="shared" si="38"/>
        <v>23.92000000000003</v>
      </c>
      <c r="BY99" s="45"/>
      <c r="BZ99" s="45"/>
      <c r="CA99" s="60"/>
      <c r="CB99" s="45"/>
      <c r="CC99" s="29"/>
      <c r="CD99" s="20">
        <f t="shared" si="39"/>
        <v>46.799999999999955</v>
      </c>
      <c r="CE99" s="61">
        <f t="shared" si="15"/>
        <v>1.363323729928789</v>
      </c>
      <c r="CF99" s="61">
        <f t="shared" si="16"/>
        <v>1.5198591542750762E-2</v>
      </c>
      <c r="CG99" s="61">
        <f t="shared" si="17"/>
        <v>3.1373442750372857E-3</v>
      </c>
      <c r="CH99" s="60">
        <f t="shared" si="18"/>
        <v>0</v>
      </c>
      <c r="CI99" s="60">
        <f t="shared" si="19"/>
        <v>0</v>
      </c>
      <c r="CJ99" s="60">
        <f t="shared" si="20"/>
        <v>0</v>
      </c>
      <c r="CK99" s="60">
        <f t="shared" si="21"/>
        <v>0</v>
      </c>
      <c r="CL99" s="60">
        <f t="shared" si="22"/>
        <v>0</v>
      </c>
      <c r="CM99" s="61">
        <f t="shared" si="23"/>
        <v>1.3816596657465772</v>
      </c>
      <c r="CN99" s="72">
        <f>L34</f>
        <v>43969</v>
      </c>
    </row>
    <row r="100" spans="2:92" ht="17.600000000000001" customHeight="1" x14ac:dyDescent="0.65">
      <c r="B100" s="44">
        <v>43945</v>
      </c>
      <c r="C100" s="38">
        <f t="shared" si="69"/>
        <v>441</v>
      </c>
      <c r="D100" s="46">
        <v>12681</v>
      </c>
      <c r="E100" s="101">
        <f t="shared" si="63"/>
        <v>8.9555084745762709E-2</v>
      </c>
      <c r="F100" s="38">
        <f t="shared" si="64"/>
        <v>5617</v>
      </c>
      <c r="G100" s="46">
        <v>141600</v>
      </c>
      <c r="H100" s="46">
        <f t="shared" si="65"/>
        <v>30</v>
      </c>
      <c r="I100" s="46">
        <v>317</v>
      </c>
      <c r="J100" s="100">
        <f t="shared" si="66"/>
        <v>2.4998028546644586E-2</v>
      </c>
      <c r="L100" s="72">
        <f t="shared" si="67"/>
        <v>44431</v>
      </c>
      <c r="M100" s="43"/>
      <c r="N100" s="54" t="str">
        <f t="shared" si="70"/>
        <v/>
      </c>
      <c r="O100" s="43">
        <f t="shared" si="58"/>
        <v>757876</v>
      </c>
      <c r="P100" s="54">
        <f t="shared" si="84"/>
        <v>5.074132959616081E-2</v>
      </c>
      <c r="Q100" s="43"/>
      <c r="R100" s="54" t="str">
        <f t="shared" si="71"/>
        <v/>
      </c>
      <c r="S100" s="43"/>
      <c r="T100" s="59">
        <f t="shared" si="85"/>
        <v>0</v>
      </c>
      <c r="U100" s="43"/>
      <c r="V100" s="38">
        <f t="shared" si="86"/>
        <v>14936069</v>
      </c>
      <c r="W100" s="47"/>
      <c r="X100" s="27">
        <v>85</v>
      </c>
      <c r="Y100" s="72">
        <v>44431</v>
      </c>
      <c r="Z100" s="22"/>
      <c r="AA100" s="47"/>
      <c r="AB100" s="49">
        <f t="shared" si="26"/>
        <v>47.699999999999953</v>
      </c>
      <c r="AC100" s="24">
        <f t="shared" si="27"/>
        <v>21.184832742151102</v>
      </c>
      <c r="AD100" s="25">
        <f t="shared" si="28"/>
        <v>-0.71560582134542505</v>
      </c>
      <c r="AE100" s="24">
        <f t="shared" si="29"/>
        <v>1.8854103302041079</v>
      </c>
      <c r="AF100" s="26">
        <f t="shared" si="30"/>
        <v>-0.33343510062068082</v>
      </c>
      <c r="AG100" s="32"/>
      <c r="AH100" s="49">
        <f t="shared" si="31"/>
        <v>19.609999999999992</v>
      </c>
      <c r="AI100" s="77">
        <f t="shared" si="76"/>
        <v>49.983152989682722</v>
      </c>
      <c r="AJ100" s="25">
        <f t="shared" si="77"/>
        <v>-8.9067133690310524E-3</v>
      </c>
      <c r="AK100" s="24">
        <f t="shared" si="78"/>
        <v>1.0304846473151108E-2</v>
      </c>
      <c r="AL100" s="26">
        <f t="shared" si="79"/>
        <v>4.9188179719767966E-3</v>
      </c>
      <c r="AM100" s="35"/>
      <c r="AN100" s="49">
        <f t="shared" si="32"/>
        <v>26.5</v>
      </c>
      <c r="AO100" s="24">
        <f t="shared" si="82"/>
        <v>49.992829103404219</v>
      </c>
      <c r="AP100" s="25">
        <f t="shared" si="80"/>
        <v>-2.1215358630632449E-3</v>
      </c>
      <c r="AQ100" s="24">
        <f t="shared" si="83"/>
        <v>2.5931755412305258E-3</v>
      </c>
      <c r="AR100" s="26">
        <f t="shared" si="81"/>
        <v>4.7125074492596433E-4</v>
      </c>
      <c r="AS100" s="5"/>
      <c r="AT100" s="49">
        <f t="shared" si="33"/>
        <v>12.72000000000001</v>
      </c>
      <c r="AU100" s="45"/>
      <c r="AV100" s="45"/>
      <c r="AW100" s="60">
        <v>0</v>
      </c>
      <c r="AX100" s="45"/>
      <c r="AY100" s="29"/>
      <c r="AZ100" s="18">
        <f t="shared" si="34"/>
        <v>12.72000000000001</v>
      </c>
      <c r="BA100" s="45"/>
      <c r="BB100" s="45"/>
      <c r="BC100" s="60"/>
      <c r="BD100" s="45"/>
      <c r="BE100" s="35"/>
      <c r="BF100" s="18">
        <f t="shared" si="35"/>
        <v>10.599999999999994</v>
      </c>
      <c r="BG100" s="45"/>
      <c r="BH100" s="45"/>
      <c r="BI100" s="60"/>
      <c r="BJ100" s="45"/>
      <c r="BK100" s="70"/>
      <c r="BL100" s="18">
        <f t="shared" si="36"/>
        <v>24.380000000000031</v>
      </c>
      <c r="BM100" s="45"/>
      <c r="BN100" s="45"/>
      <c r="BO100" s="60"/>
      <c r="BP100" s="45"/>
      <c r="BQ100" s="70"/>
      <c r="BR100" s="18">
        <f t="shared" si="37"/>
        <v>24.380000000000031</v>
      </c>
      <c r="BS100" s="45"/>
      <c r="BT100" s="45"/>
      <c r="BU100" s="60"/>
      <c r="BV100" s="45"/>
      <c r="BW100" s="89"/>
      <c r="BX100" s="18">
        <f t="shared" si="38"/>
        <v>24.380000000000031</v>
      </c>
      <c r="BY100" s="45"/>
      <c r="BZ100" s="45"/>
      <c r="CA100" s="60"/>
      <c r="CB100" s="45"/>
      <c r="CC100" s="29"/>
      <c r="CD100" s="20">
        <f t="shared" si="39"/>
        <v>47.699999999999953</v>
      </c>
      <c r="CE100" s="61">
        <f t="shared" si="15"/>
        <v>1.146088197774833</v>
      </c>
      <c r="CF100" s="61">
        <f t="shared" si="16"/>
        <v>1.8457173220171968E-2</v>
      </c>
      <c r="CG100" s="61">
        <f t="shared" si="17"/>
        <v>3.4508070432980073E-3</v>
      </c>
      <c r="CH100" s="60">
        <f t="shared" si="18"/>
        <v>0</v>
      </c>
      <c r="CI100" s="60">
        <f t="shared" si="19"/>
        <v>0</v>
      </c>
      <c r="CJ100" s="60">
        <f t="shared" si="20"/>
        <v>0</v>
      </c>
      <c r="CK100" s="60">
        <f t="shared" si="21"/>
        <v>0</v>
      </c>
      <c r="CL100" s="60">
        <f t="shared" si="22"/>
        <v>0</v>
      </c>
      <c r="CM100" s="61">
        <f t="shared" si="23"/>
        <v>1.1679961780383028</v>
      </c>
      <c r="CN100" s="35"/>
    </row>
    <row r="101" spans="2:92" ht="17.600000000000001" customHeight="1" x14ac:dyDescent="0.65">
      <c r="B101" s="44">
        <v>43946</v>
      </c>
      <c r="C101" s="38">
        <f t="shared" si="69"/>
        <v>350</v>
      </c>
      <c r="D101" s="46">
        <v>13031</v>
      </c>
      <c r="E101" s="101">
        <f t="shared" si="63"/>
        <v>8.8373323205881163E-2</v>
      </c>
      <c r="F101" s="38">
        <f t="shared" si="64"/>
        <v>5854</v>
      </c>
      <c r="G101" s="46">
        <v>147454</v>
      </c>
      <c r="H101" s="46">
        <f t="shared" si="65"/>
        <v>17</v>
      </c>
      <c r="I101" s="46">
        <v>334</v>
      </c>
      <c r="J101" s="100">
        <f t="shared" si="66"/>
        <v>2.5631187169058399E-2</v>
      </c>
      <c r="L101" s="72">
        <f t="shared" si="67"/>
        <v>44438</v>
      </c>
      <c r="M101" s="43"/>
      <c r="N101" s="54" t="str">
        <f t="shared" si="70"/>
        <v/>
      </c>
      <c r="O101" s="43">
        <f t="shared" si="58"/>
        <v>757876</v>
      </c>
      <c r="P101" s="54">
        <f t="shared" si="84"/>
        <v>5.074132959616081E-2</v>
      </c>
      <c r="Q101" s="43"/>
      <c r="R101" s="54" t="str">
        <f t="shared" si="71"/>
        <v/>
      </c>
      <c r="S101" s="43"/>
      <c r="T101" s="59">
        <f t="shared" si="85"/>
        <v>0</v>
      </c>
      <c r="U101" s="43"/>
      <c r="V101" s="38">
        <f t="shared" si="86"/>
        <v>14936069</v>
      </c>
      <c r="W101" s="47"/>
      <c r="X101" s="27">
        <v>86</v>
      </c>
      <c r="Y101" s="72">
        <v>44438</v>
      </c>
      <c r="Z101" s="22"/>
      <c r="AA101" s="47"/>
      <c r="AB101" s="49">
        <f t="shared" si="26"/>
        <v>48.599999999999952</v>
      </c>
      <c r="AC101" s="24">
        <f t="shared" si="27"/>
        <v>20.645614358459181</v>
      </c>
      <c r="AD101" s="25">
        <f t="shared" si="28"/>
        <v>-0.59913153743546854</v>
      </c>
      <c r="AE101" s="24">
        <f t="shared" si="29"/>
        <v>1.6101314512478551</v>
      </c>
      <c r="AF101" s="26">
        <f t="shared" si="30"/>
        <v>-0.30586542106250325</v>
      </c>
      <c r="AG101" s="32"/>
      <c r="AH101" s="49">
        <f t="shared" si="31"/>
        <v>19.979999999999993</v>
      </c>
      <c r="AI101" s="77">
        <f t="shared" si="76"/>
        <v>49.979150905745392</v>
      </c>
      <c r="AJ101" s="25">
        <f t="shared" si="77"/>
        <v>-1.0816443073856791E-2</v>
      </c>
      <c r="AK101" s="24">
        <f t="shared" si="78"/>
        <v>1.2514917608797143E-2</v>
      </c>
      <c r="AL101" s="26">
        <f t="shared" si="79"/>
        <v>5.9731652314757699E-3</v>
      </c>
      <c r="AM101" s="35"/>
      <c r="AN101" s="49">
        <f t="shared" si="32"/>
        <v>27</v>
      </c>
      <c r="AO101" s="24">
        <f t="shared" si="82"/>
        <v>49.991662341769207</v>
      </c>
      <c r="AP101" s="25">
        <f t="shared" si="80"/>
        <v>-2.3335232700215773E-3</v>
      </c>
      <c r="AQ101" s="24">
        <f t="shared" si="83"/>
        <v>2.8523257368106305E-3</v>
      </c>
      <c r="AR101" s="26">
        <f t="shared" si="81"/>
        <v>5.1830039116020944E-4</v>
      </c>
      <c r="AS101" s="5"/>
      <c r="AT101" s="49">
        <f t="shared" si="33"/>
        <v>12.96000000000001</v>
      </c>
      <c r="AU101" s="45"/>
      <c r="AV101" s="45"/>
      <c r="AW101" s="60">
        <v>0</v>
      </c>
      <c r="AX101" s="45"/>
      <c r="AY101" s="29"/>
      <c r="AZ101" s="18">
        <f t="shared" si="34"/>
        <v>12.96000000000001</v>
      </c>
      <c r="BA101" s="45"/>
      <c r="BB101" s="45"/>
      <c r="BC101" s="60"/>
      <c r="BD101" s="45"/>
      <c r="BE101" s="35"/>
      <c r="BF101" s="18">
        <f t="shared" si="35"/>
        <v>10.799999999999994</v>
      </c>
      <c r="BG101" s="45"/>
      <c r="BH101" s="45"/>
      <c r="BI101" s="60"/>
      <c r="BJ101" s="45"/>
      <c r="BK101" s="70"/>
      <c r="BL101" s="18">
        <f t="shared" si="36"/>
        <v>24.840000000000032</v>
      </c>
      <c r="BM101" s="45"/>
      <c r="BN101" s="45"/>
      <c r="BO101" s="60"/>
      <c r="BP101" s="45"/>
      <c r="BQ101" s="70"/>
      <c r="BR101" s="18">
        <f t="shared" si="37"/>
        <v>24.840000000000032</v>
      </c>
      <c r="BS101" s="45"/>
      <c r="BT101" s="45"/>
      <c r="BU101" s="60"/>
      <c r="BV101" s="45"/>
      <c r="BW101" s="89"/>
      <c r="BX101" s="18">
        <f t="shared" si="38"/>
        <v>24.840000000000032</v>
      </c>
      <c r="BY101" s="45"/>
      <c r="BZ101" s="45"/>
      <c r="CA101" s="60"/>
      <c r="CB101" s="45"/>
      <c r="CC101" s="29"/>
      <c r="CD101" s="20">
        <f t="shared" si="39"/>
        <v>48.599999999999952</v>
      </c>
      <c r="CE101" s="61">
        <f t="shared" si="15"/>
        <v>0.95771620998442342</v>
      </c>
      <c r="CF101" s="61">
        <f t="shared" si="16"/>
        <v>2.241354922788049E-2</v>
      </c>
      <c r="CG101" s="61">
        <f t="shared" si="17"/>
        <v>3.7955451076228004E-3</v>
      </c>
      <c r="CH101" s="60">
        <f t="shared" si="18"/>
        <v>0</v>
      </c>
      <c r="CI101" s="60">
        <f t="shared" si="19"/>
        <v>0</v>
      </c>
      <c r="CJ101" s="60">
        <f t="shared" si="20"/>
        <v>0</v>
      </c>
      <c r="CK101" s="60">
        <f t="shared" si="21"/>
        <v>0</v>
      </c>
      <c r="CL101" s="60">
        <f t="shared" si="22"/>
        <v>0</v>
      </c>
      <c r="CM101" s="61">
        <f t="shared" si="23"/>
        <v>0.98392530431992675</v>
      </c>
      <c r="CN101" s="35"/>
    </row>
    <row r="102" spans="2:92" x14ac:dyDescent="0.65">
      <c r="B102" s="44">
        <v>43947</v>
      </c>
      <c r="C102" s="38">
        <f t="shared" si="69"/>
        <v>201</v>
      </c>
      <c r="D102" s="46">
        <v>13232</v>
      </c>
      <c r="E102" s="101">
        <f t="shared" si="63"/>
        <v>8.8761286341011852E-2</v>
      </c>
      <c r="F102" s="38">
        <f t="shared" si="64"/>
        <v>1620</v>
      </c>
      <c r="G102" s="46">
        <v>149074</v>
      </c>
      <c r="H102" s="46">
        <f t="shared" si="65"/>
        <v>14</v>
      </c>
      <c r="I102" s="46">
        <v>348</v>
      </c>
      <c r="J102" s="100">
        <f t="shared" si="66"/>
        <v>2.629987908101572E-2</v>
      </c>
      <c r="L102" s="72">
        <f t="shared" si="67"/>
        <v>44445</v>
      </c>
      <c r="M102" s="43"/>
      <c r="N102" s="54" t="str">
        <f t="shared" si="70"/>
        <v/>
      </c>
      <c r="O102" s="43">
        <f t="shared" si="58"/>
        <v>757876</v>
      </c>
      <c r="P102" s="54">
        <f t="shared" si="84"/>
        <v>5.074132959616081E-2</v>
      </c>
      <c r="Q102" s="43"/>
      <c r="R102" s="54" t="str">
        <f t="shared" si="71"/>
        <v/>
      </c>
      <c r="S102" s="43"/>
      <c r="T102" s="59">
        <f t="shared" si="85"/>
        <v>0</v>
      </c>
      <c r="U102" s="43"/>
      <c r="V102" s="38">
        <f t="shared" si="86"/>
        <v>14936069</v>
      </c>
      <c r="W102" s="47"/>
      <c r="X102" s="27">
        <v>87</v>
      </c>
      <c r="Y102" s="72">
        <v>44445</v>
      </c>
      <c r="Z102" s="22"/>
      <c r="AA102" s="47"/>
      <c r="AB102" s="49">
        <f t="shared" si="26"/>
        <v>49.49999999999995</v>
      </c>
      <c r="AC102" s="24">
        <f t="shared" si="27"/>
        <v>20.196845292839175</v>
      </c>
      <c r="AD102" s="25">
        <f t="shared" si="28"/>
        <v>-0.49863229513334145</v>
      </c>
      <c r="AE102" s="24">
        <f t="shared" si="29"/>
        <v>1.363323729928789</v>
      </c>
      <c r="AF102" s="26">
        <f t="shared" si="30"/>
        <v>-0.274230801465629</v>
      </c>
      <c r="AG102" s="32"/>
      <c r="AH102" s="49">
        <f t="shared" si="31"/>
        <v>20.349999999999994</v>
      </c>
      <c r="AI102" s="77">
        <f t="shared" si="76"/>
        <v>49.97429088763927</v>
      </c>
      <c r="AJ102" s="25">
        <f t="shared" si="77"/>
        <v>-1.3135184070603899E-2</v>
      </c>
      <c r="AK102" s="24">
        <f t="shared" si="78"/>
        <v>1.5198591542750762E-2</v>
      </c>
      <c r="AL102" s="26">
        <f t="shared" si="79"/>
        <v>7.2531727944692417E-3</v>
      </c>
      <c r="AM102" s="35"/>
      <c r="AN102" s="49">
        <f t="shared" si="32"/>
        <v>27.5</v>
      </c>
      <c r="AO102" s="24">
        <f t="shared" si="82"/>
        <v>49.990379009223098</v>
      </c>
      <c r="AP102" s="25">
        <f t="shared" si="80"/>
        <v>-2.5666650922207515E-3</v>
      </c>
      <c r="AQ102" s="24">
        <f t="shared" si="83"/>
        <v>3.1373442750372857E-3</v>
      </c>
      <c r="AR102" s="26">
        <f t="shared" si="81"/>
        <v>5.700370764533105E-4</v>
      </c>
      <c r="AS102" s="5"/>
      <c r="AT102" s="49">
        <f t="shared" si="33"/>
        <v>13.20000000000001</v>
      </c>
      <c r="AU102" s="45"/>
      <c r="AV102" s="45"/>
      <c r="AW102" s="60">
        <v>0</v>
      </c>
      <c r="AX102" s="45"/>
      <c r="AY102" s="29"/>
      <c r="AZ102" s="18">
        <f t="shared" si="34"/>
        <v>13.20000000000001</v>
      </c>
      <c r="BA102" s="45"/>
      <c r="BB102" s="45"/>
      <c r="BC102" s="60"/>
      <c r="BD102" s="45"/>
      <c r="BE102" s="35"/>
      <c r="BF102" s="18">
        <f t="shared" si="35"/>
        <v>10.999999999999993</v>
      </c>
      <c r="BG102" s="45"/>
      <c r="BH102" s="45"/>
      <c r="BI102" s="60"/>
      <c r="BJ102" s="45"/>
      <c r="BK102" s="70"/>
      <c r="BL102" s="18">
        <f t="shared" si="36"/>
        <v>25.300000000000033</v>
      </c>
      <c r="BM102" s="45"/>
      <c r="BN102" s="45"/>
      <c r="BO102" s="60"/>
      <c r="BP102" s="45"/>
      <c r="BQ102" s="70"/>
      <c r="BR102" s="18">
        <f t="shared" si="37"/>
        <v>25.300000000000033</v>
      </c>
      <c r="BS102" s="45"/>
      <c r="BT102" s="45"/>
      <c r="BU102" s="60"/>
      <c r="BV102" s="45"/>
      <c r="BW102" s="89"/>
      <c r="BX102" s="18">
        <f t="shared" si="38"/>
        <v>25.300000000000033</v>
      </c>
      <c r="BY102" s="45"/>
      <c r="BZ102" s="45"/>
      <c r="CA102" s="60"/>
      <c r="CB102" s="45"/>
      <c r="CC102" s="29"/>
      <c r="CD102" s="20">
        <f t="shared" si="39"/>
        <v>49.49999999999995</v>
      </c>
      <c r="CE102" s="61">
        <f t="shared" si="15"/>
        <v>0.79633932636703497</v>
      </c>
      <c r="CF102" s="61">
        <f t="shared" si="16"/>
        <v>2.7216743784059867E-2</v>
      </c>
      <c r="CG102" s="61">
        <f t="shared" si="17"/>
        <v>4.1746697144459275E-3</v>
      </c>
      <c r="CH102" s="60">
        <f t="shared" si="18"/>
        <v>0</v>
      </c>
      <c r="CI102" s="60">
        <f t="shared" si="19"/>
        <v>0</v>
      </c>
      <c r="CJ102" s="60">
        <f t="shared" si="20"/>
        <v>0</v>
      </c>
      <c r="CK102" s="60">
        <f t="shared" si="21"/>
        <v>0</v>
      </c>
      <c r="CL102" s="60">
        <f t="shared" si="22"/>
        <v>0</v>
      </c>
      <c r="CM102" s="61">
        <f t="shared" si="23"/>
        <v>0.8277307398655408</v>
      </c>
      <c r="CN102" s="72">
        <f>L35</f>
        <v>43976</v>
      </c>
    </row>
    <row r="103" spans="2:92" x14ac:dyDescent="0.65">
      <c r="B103" s="44">
        <v>43948</v>
      </c>
      <c r="C103" s="38">
        <f>D103-D102</f>
        <v>190</v>
      </c>
      <c r="D103" s="46">
        <v>13422</v>
      </c>
      <c r="E103" s="101">
        <f t="shared" ref="E103:E107" si="87">IF(D103="","",D103/G103)</f>
        <v>8.9069094577018018E-2</v>
      </c>
      <c r="F103" s="38">
        <f t="shared" ref="F103:F107" si="88">IF(G103="","",G103-G102)</f>
        <v>1618</v>
      </c>
      <c r="G103" s="46">
        <v>150692</v>
      </c>
      <c r="H103" s="46">
        <f t="shared" ref="H103:H107" si="89">I103-I102</f>
        <v>3</v>
      </c>
      <c r="I103" s="46">
        <v>351</v>
      </c>
      <c r="J103" s="100">
        <f t="shared" ref="J103:J107" si="90">IF(D103="","",I103/D103)</f>
        <v>2.6151095216808227E-2</v>
      </c>
      <c r="L103" s="72">
        <f t="shared" si="67"/>
        <v>44452</v>
      </c>
      <c r="M103" s="43"/>
      <c r="N103" s="54" t="str">
        <f t="shared" si="70"/>
        <v/>
      </c>
      <c r="O103" s="43">
        <f t="shared" si="58"/>
        <v>757876</v>
      </c>
      <c r="P103" s="54">
        <f t="shared" si="84"/>
        <v>5.074132959616081E-2</v>
      </c>
      <c r="Q103" s="43"/>
      <c r="R103" s="54" t="str">
        <f t="shared" si="71"/>
        <v/>
      </c>
      <c r="S103" s="43"/>
      <c r="T103" s="59">
        <f t="shared" si="85"/>
        <v>0</v>
      </c>
      <c r="U103" s="43"/>
      <c r="V103" s="38">
        <f t="shared" si="86"/>
        <v>14936069</v>
      </c>
      <c r="W103" s="47"/>
      <c r="X103" s="27">
        <v>88</v>
      </c>
      <c r="Y103" s="72">
        <v>44452</v>
      </c>
      <c r="Z103" s="22"/>
      <c r="AA103" s="47"/>
      <c r="AB103" s="49">
        <f t="shared" si="26"/>
        <v>50.399999999999949</v>
      </c>
      <c r="AC103" s="24">
        <f t="shared" si="27"/>
        <v>19.825124973663893</v>
      </c>
      <c r="AD103" s="25">
        <f t="shared" si="28"/>
        <v>-0.41302257686142313</v>
      </c>
      <c r="AE103" s="24">
        <f t="shared" si="29"/>
        <v>1.146088197774833</v>
      </c>
      <c r="AF103" s="26">
        <f t="shared" si="30"/>
        <v>-0.2413728135043956</v>
      </c>
      <c r="AG103" s="32"/>
      <c r="AH103" s="49">
        <f t="shared" si="31"/>
        <v>20.719999999999995</v>
      </c>
      <c r="AI103" s="77">
        <f t="shared" si="76"/>
        <v>49.968389270892565</v>
      </c>
      <c r="AJ103" s="25">
        <f t="shared" si="77"/>
        <v>-1.5950315531636654E-2</v>
      </c>
      <c r="AK103" s="24">
        <f t="shared" si="78"/>
        <v>1.8457173220171968E-2</v>
      </c>
      <c r="AL103" s="26">
        <f t="shared" si="79"/>
        <v>8.806977506543797E-3</v>
      </c>
      <c r="AM103" s="35"/>
      <c r="AN103" s="49">
        <f t="shared" si="32"/>
        <v>28</v>
      </c>
      <c r="AO103" s="24">
        <f t="shared" si="82"/>
        <v>49.988967475958574</v>
      </c>
      <c r="AP103" s="25">
        <f t="shared" si="80"/>
        <v>-2.8230665290475431E-3</v>
      </c>
      <c r="AQ103" s="24">
        <f t="shared" si="83"/>
        <v>3.4508070432980073E-3</v>
      </c>
      <c r="AR103" s="26">
        <f t="shared" si="81"/>
        <v>6.2692553652144312E-4</v>
      </c>
      <c r="AS103" s="5"/>
      <c r="AT103" s="49">
        <f t="shared" si="33"/>
        <v>13.44000000000001</v>
      </c>
      <c r="AU103" s="45"/>
      <c r="AV103" s="45"/>
      <c r="AW103" s="60">
        <v>0</v>
      </c>
      <c r="AX103" s="45"/>
      <c r="AY103" s="29"/>
      <c r="AZ103" s="18">
        <f t="shared" si="34"/>
        <v>13.44000000000001</v>
      </c>
      <c r="BA103" s="45"/>
      <c r="BB103" s="45"/>
      <c r="BC103" s="60"/>
      <c r="BD103" s="45"/>
      <c r="BE103" s="35"/>
      <c r="BF103" s="18">
        <f t="shared" si="35"/>
        <v>11.199999999999992</v>
      </c>
      <c r="BG103" s="45"/>
      <c r="BH103" s="45"/>
      <c r="BI103" s="60"/>
      <c r="BJ103" s="45"/>
      <c r="BK103" s="70"/>
      <c r="BL103" s="18">
        <f t="shared" si="36"/>
        <v>25.760000000000034</v>
      </c>
      <c r="BM103" s="45"/>
      <c r="BN103" s="45"/>
      <c r="BO103" s="60"/>
      <c r="BP103" s="45"/>
      <c r="BQ103" s="70"/>
      <c r="BR103" s="18">
        <f t="shared" si="37"/>
        <v>25.760000000000034</v>
      </c>
      <c r="BS103" s="45"/>
      <c r="BT103" s="45"/>
      <c r="BU103" s="60"/>
      <c r="BV103" s="45"/>
      <c r="BW103" s="89"/>
      <c r="BX103" s="18">
        <f t="shared" si="38"/>
        <v>25.760000000000034</v>
      </c>
      <c r="BY103" s="45"/>
      <c r="BZ103" s="45"/>
      <c r="CA103" s="60"/>
      <c r="CB103" s="45"/>
      <c r="CC103" s="29"/>
      <c r="CD103" s="20">
        <f t="shared" si="39"/>
        <v>50.399999999999949</v>
      </c>
      <c r="CE103" s="61">
        <f t="shared" si="15"/>
        <v>0.65944175529311622</v>
      </c>
      <c r="CF103" s="61">
        <f t="shared" si="16"/>
        <v>3.3047416692408384E-2</v>
      </c>
      <c r="CG103" s="61">
        <f t="shared" si="17"/>
        <v>4.5915996835568535E-3</v>
      </c>
      <c r="CH103" s="60">
        <f t="shared" si="18"/>
        <v>0</v>
      </c>
      <c r="CI103" s="60">
        <f t="shared" si="19"/>
        <v>0</v>
      </c>
      <c r="CJ103" s="60">
        <f t="shared" si="20"/>
        <v>0</v>
      </c>
      <c r="CK103" s="60">
        <f t="shared" si="21"/>
        <v>0</v>
      </c>
      <c r="CL103" s="60">
        <f t="shared" si="22"/>
        <v>0</v>
      </c>
      <c r="CM103" s="61">
        <f t="shared" si="23"/>
        <v>0.69708077166908144</v>
      </c>
      <c r="CN103" s="35"/>
    </row>
    <row r="104" spans="2:92" x14ac:dyDescent="0.65">
      <c r="B104" s="44">
        <v>43949</v>
      </c>
      <c r="C104" s="38">
        <f t="shared" ref="C104:C107" si="91">D104-D103</f>
        <v>273</v>
      </c>
      <c r="D104" s="46">
        <v>13695</v>
      </c>
      <c r="E104" s="101">
        <f t="shared" si="87"/>
        <v>8.530265469086741E-2</v>
      </c>
      <c r="F104" s="38">
        <f t="shared" si="88"/>
        <v>9854</v>
      </c>
      <c r="G104" s="46">
        <v>160546</v>
      </c>
      <c r="H104" s="46">
        <f t="shared" si="89"/>
        <v>25</v>
      </c>
      <c r="I104" s="46">
        <v>376</v>
      </c>
      <c r="J104" s="100">
        <f t="shared" si="90"/>
        <v>2.7455275648046732E-2</v>
      </c>
      <c r="L104" s="72">
        <f t="shared" si="67"/>
        <v>44459</v>
      </c>
      <c r="M104" s="43"/>
      <c r="N104" s="54" t="str">
        <f t="shared" si="70"/>
        <v/>
      </c>
      <c r="O104" s="43">
        <f t="shared" si="58"/>
        <v>757876</v>
      </c>
      <c r="P104" s="54">
        <f t="shared" si="84"/>
        <v>5.074132959616081E-2</v>
      </c>
      <c r="Q104" s="43"/>
      <c r="R104" s="54" t="str">
        <f t="shared" si="71"/>
        <v/>
      </c>
      <c r="S104" s="43"/>
      <c r="T104" s="59">
        <f t="shared" si="85"/>
        <v>0</v>
      </c>
      <c r="U104" s="43"/>
      <c r="V104" s="38">
        <f t="shared" si="86"/>
        <v>14936069</v>
      </c>
      <c r="W104" s="47"/>
      <c r="X104" s="27">
        <v>89</v>
      </c>
      <c r="Y104" s="72">
        <v>44459</v>
      </c>
      <c r="Z104" s="22"/>
      <c r="AA104" s="47"/>
      <c r="AB104" s="49">
        <f t="shared" si="26"/>
        <v>51.299999999999947</v>
      </c>
      <c r="AC104" s="24">
        <f t="shared" si="27"/>
        <v>19.518386860015575</v>
      </c>
      <c r="AD104" s="25">
        <f t="shared" si="28"/>
        <v>-0.34082012627590924</v>
      </c>
      <c r="AE104" s="24">
        <f t="shared" si="29"/>
        <v>0.95771620998442342</v>
      </c>
      <c r="AF104" s="26">
        <f t="shared" si="30"/>
        <v>-0.20930220865601051</v>
      </c>
      <c r="AG104" s="32"/>
      <c r="AH104" s="49">
        <f t="shared" si="31"/>
        <v>21.089999999999996</v>
      </c>
      <c r="AI104" s="77">
        <f t="shared" si="76"/>
        <v>49.961223192461865</v>
      </c>
      <c r="AJ104" s="25">
        <f t="shared" si="77"/>
        <v>-1.9367779542422778E-2</v>
      </c>
      <c r="AK104" s="24">
        <f t="shared" si="78"/>
        <v>2.241354922788049E-2</v>
      </c>
      <c r="AL104" s="26">
        <f t="shared" si="79"/>
        <v>1.0692908128941954E-2</v>
      </c>
      <c r="AM104" s="35"/>
      <c r="AN104" s="49">
        <f t="shared" si="32"/>
        <v>28.5</v>
      </c>
      <c r="AO104" s="24">
        <f t="shared" si="82"/>
        <v>49.987414955429095</v>
      </c>
      <c r="AP104" s="25">
        <f t="shared" si="80"/>
        <v>-3.105041058958191E-3</v>
      </c>
      <c r="AQ104" s="24">
        <f t="shared" si="83"/>
        <v>3.7955451076228004E-3</v>
      </c>
      <c r="AR104" s="26">
        <f t="shared" si="81"/>
        <v>6.8947612864958584E-4</v>
      </c>
      <c r="AS104" s="5"/>
      <c r="AT104" s="49">
        <f t="shared" si="33"/>
        <v>13.68000000000001</v>
      </c>
      <c r="AU104" s="45"/>
      <c r="AV104" s="45"/>
      <c r="AW104" s="60">
        <v>0</v>
      </c>
      <c r="AX104" s="45"/>
      <c r="AY104" s="29"/>
      <c r="AZ104" s="18">
        <f t="shared" si="34"/>
        <v>13.68000000000001</v>
      </c>
      <c r="BA104" s="45"/>
      <c r="BB104" s="45"/>
      <c r="BC104" s="60"/>
      <c r="BD104" s="45"/>
      <c r="BE104" s="35"/>
      <c r="BF104" s="18">
        <f t="shared" si="35"/>
        <v>11.399999999999991</v>
      </c>
      <c r="BG104" s="45"/>
      <c r="BH104" s="45"/>
      <c r="BI104" s="60"/>
      <c r="BJ104" s="45"/>
      <c r="BK104" s="70"/>
      <c r="BL104" s="18">
        <f t="shared" si="36"/>
        <v>26.220000000000034</v>
      </c>
      <c r="BM104" s="45"/>
      <c r="BN104" s="45"/>
      <c r="BO104" s="60"/>
      <c r="BP104" s="45"/>
      <c r="BQ104" s="70"/>
      <c r="BR104" s="18">
        <f t="shared" si="37"/>
        <v>26.220000000000034</v>
      </c>
      <c r="BS104" s="45"/>
      <c r="BT104" s="45"/>
      <c r="BU104" s="60"/>
      <c r="BV104" s="45"/>
      <c r="BW104" s="89"/>
      <c r="BX104" s="18">
        <f t="shared" si="38"/>
        <v>26.220000000000034</v>
      </c>
      <c r="BY104" s="45"/>
      <c r="BZ104" s="45"/>
      <c r="CA104" s="60"/>
      <c r="CB104" s="45"/>
      <c r="CC104" s="29"/>
      <c r="CD104" s="20">
        <f t="shared" si="39"/>
        <v>51.299999999999947</v>
      </c>
      <c r="CE104" s="61">
        <f t="shared" si="15"/>
        <v>0.54423416534859181</v>
      </c>
      <c r="CF104" s="61">
        <f t="shared" si="16"/>
        <v>4.0124488539541883E-2</v>
      </c>
      <c r="CG104" s="61">
        <f t="shared" si="17"/>
        <v>5.0500914085441218E-3</v>
      </c>
      <c r="CH104" s="60">
        <f t="shared" si="18"/>
        <v>0</v>
      </c>
      <c r="CI104" s="60">
        <f t="shared" si="19"/>
        <v>0</v>
      </c>
      <c r="CJ104" s="60">
        <f t="shared" si="20"/>
        <v>0</v>
      </c>
      <c r="CK104" s="60">
        <f t="shared" si="21"/>
        <v>0</v>
      </c>
      <c r="CL104" s="60">
        <f t="shared" si="22"/>
        <v>0</v>
      </c>
      <c r="CM104" s="61">
        <f t="shared" si="23"/>
        <v>0.58940874529667786</v>
      </c>
      <c r="CN104" s="35"/>
    </row>
    <row r="105" spans="2:92" x14ac:dyDescent="0.65">
      <c r="B105" s="44">
        <v>43950</v>
      </c>
      <c r="C105" s="38">
        <f t="shared" si="91"/>
        <v>234</v>
      </c>
      <c r="D105" s="46">
        <v>13929</v>
      </c>
      <c r="E105" s="101">
        <f t="shared" si="87"/>
        <v>8.4801071504672615E-2</v>
      </c>
      <c r="F105" s="38">
        <f t="shared" si="88"/>
        <v>3709</v>
      </c>
      <c r="G105" s="46">
        <v>164255</v>
      </c>
      <c r="H105" s="46">
        <f t="shared" si="89"/>
        <v>13</v>
      </c>
      <c r="I105" s="46">
        <v>389</v>
      </c>
      <c r="J105" s="100">
        <f t="shared" si="90"/>
        <v>2.7927345825256657E-2</v>
      </c>
      <c r="L105" s="72">
        <f t="shared" si="67"/>
        <v>44466</v>
      </c>
      <c r="M105" s="43"/>
      <c r="N105" s="54" t="str">
        <f t="shared" si="70"/>
        <v/>
      </c>
      <c r="O105" s="43">
        <f t="shared" si="58"/>
        <v>757876</v>
      </c>
      <c r="P105" s="54">
        <f t="shared" si="84"/>
        <v>5.074132959616081E-2</v>
      </c>
      <c r="Q105" s="43"/>
      <c r="R105" s="54" t="str">
        <f t="shared" si="71"/>
        <v/>
      </c>
      <c r="S105" s="43"/>
      <c r="T105" s="59">
        <f t="shared" si="85"/>
        <v>0</v>
      </c>
      <c r="U105" s="43"/>
      <c r="V105" s="38">
        <f t="shared" si="86"/>
        <v>14936069</v>
      </c>
      <c r="W105" s="47"/>
      <c r="X105" s="27">
        <v>90</v>
      </c>
      <c r="Y105" s="72">
        <v>44466</v>
      </c>
      <c r="Z105" s="22"/>
      <c r="AA105" s="47"/>
      <c r="AB105" s="49">
        <f t="shared" si="26"/>
        <v>52.199999999999946</v>
      </c>
      <c r="AC105" s="24">
        <f t="shared" si="27"/>
        <v>19.266030340919691</v>
      </c>
      <c r="AD105" s="25">
        <f t="shared" si="28"/>
        <v>-0.28039613232875826</v>
      </c>
      <c r="AE105" s="24">
        <f t="shared" si="29"/>
        <v>0.79633932636703497</v>
      </c>
      <c r="AF105" s="26">
        <f t="shared" si="30"/>
        <v>-0.17930764846376496</v>
      </c>
      <c r="AG105" s="32"/>
      <c r="AH105" s="49">
        <f t="shared" si="31"/>
        <v>21.459999999999997</v>
      </c>
      <c r="AI105" s="77">
        <f t="shared" si="76"/>
        <v>49.952522281694961</v>
      </c>
      <c r="AJ105" s="25">
        <f t="shared" si="77"/>
        <v>-2.3515975045696743E-2</v>
      </c>
      <c r="AK105" s="24">
        <f t="shared" si="78"/>
        <v>2.7216743784059867E-2</v>
      </c>
      <c r="AL105" s="26">
        <f t="shared" si="79"/>
        <v>1.2981606908592912E-2</v>
      </c>
      <c r="AM105" s="35"/>
      <c r="AN105" s="49">
        <f t="shared" si="32"/>
        <v>29</v>
      </c>
      <c r="AO105" s="24">
        <f t="shared" si="82"/>
        <v>49.985707390034605</v>
      </c>
      <c r="AP105" s="25">
        <f t="shared" si="80"/>
        <v>-3.4151307889822144E-3</v>
      </c>
      <c r="AQ105" s="24">
        <f t="shared" si="83"/>
        <v>4.1746697144459275E-3</v>
      </c>
      <c r="AR105" s="26">
        <f t="shared" si="81"/>
        <v>7.5824921364625424E-4</v>
      </c>
      <c r="AS105" s="5"/>
      <c r="AT105" s="49">
        <f t="shared" si="33"/>
        <v>13.920000000000011</v>
      </c>
      <c r="AU105" s="45"/>
      <c r="AV105" s="45"/>
      <c r="AW105" s="60">
        <v>0</v>
      </c>
      <c r="AX105" s="45"/>
      <c r="AY105" s="29"/>
      <c r="AZ105" s="18">
        <f t="shared" si="34"/>
        <v>13.920000000000011</v>
      </c>
      <c r="BA105" s="45"/>
      <c r="BB105" s="45"/>
      <c r="BC105" s="60"/>
      <c r="BD105" s="45"/>
      <c r="BE105" s="35"/>
      <c r="BF105" s="18">
        <f t="shared" si="35"/>
        <v>11.599999999999991</v>
      </c>
      <c r="BG105" s="45"/>
      <c r="BH105" s="45"/>
      <c r="BI105" s="60"/>
      <c r="BJ105" s="45"/>
      <c r="BK105" s="70"/>
      <c r="BL105" s="18">
        <f t="shared" si="36"/>
        <v>26.680000000000035</v>
      </c>
      <c r="BM105" s="45"/>
      <c r="BN105" s="45"/>
      <c r="BO105" s="60"/>
      <c r="BP105" s="45"/>
      <c r="BQ105" s="70"/>
      <c r="BR105" s="18">
        <f t="shared" si="37"/>
        <v>26.680000000000035</v>
      </c>
      <c r="BS105" s="45"/>
      <c r="BT105" s="45"/>
      <c r="BU105" s="60"/>
      <c r="BV105" s="45"/>
      <c r="BW105" s="89"/>
      <c r="BX105" s="18">
        <f t="shared" si="38"/>
        <v>26.680000000000035</v>
      </c>
      <c r="BY105" s="45"/>
      <c r="BZ105" s="45"/>
      <c r="CA105" s="60"/>
      <c r="CB105" s="45"/>
      <c r="CC105" s="29"/>
      <c r="CD105" s="20">
        <f t="shared" si="39"/>
        <v>52.199999999999946</v>
      </c>
      <c r="CE105" s="61">
        <f t="shared" si="15"/>
        <v>0.44790728360605836</v>
      </c>
      <c r="CF105" s="61">
        <f t="shared" si="16"/>
        <v>4.871311026723342E-2</v>
      </c>
      <c r="CG105" s="61">
        <f t="shared" si="17"/>
        <v>5.5542716979266396E-3</v>
      </c>
      <c r="CH105" s="60">
        <f t="shared" si="18"/>
        <v>0</v>
      </c>
      <c r="CI105" s="60">
        <f t="shared" si="19"/>
        <v>0</v>
      </c>
      <c r="CJ105" s="60">
        <f t="shared" si="20"/>
        <v>0</v>
      </c>
      <c r="CK105" s="60">
        <f t="shared" si="21"/>
        <v>0</v>
      </c>
      <c r="CL105" s="60">
        <f t="shared" si="22"/>
        <v>0</v>
      </c>
      <c r="CM105" s="61">
        <f t="shared" si="23"/>
        <v>0.50217466557121837</v>
      </c>
      <c r="CN105" s="72">
        <f>L36</f>
        <v>43983</v>
      </c>
    </row>
    <row r="106" spans="2:92" x14ac:dyDescent="0.65">
      <c r="B106" s="44">
        <v>43951</v>
      </c>
      <c r="C106" s="38">
        <f t="shared" si="91"/>
        <v>191</v>
      </c>
      <c r="D106" s="46">
        <v>14120</v>
      </c>
      <c r="E106" s="101">
        <f t="shared" si="87"/>
        <v>8.5261066729465179E-2</v>
      </c>
      <c r="F106" s="38">
        <f t="shared" si="88"/>
        <v>1354</v>
      </c>
      <c r="G106" s="46">
        <v>165609</v>
      </c>
      <c r="H106" s="46">
        <f t="shared" si="89"/>
        <v>26</v>
      </c>
      <c r="I106" s="46">
        <v>415</v>
      </c>
      <c r="J106" s="100">
        <f t="shared" si="90"/>
        <v>2.9390934844192633E-2</v>
      </c>
      <c r="L106" s="72">
        <f t="shared" si="67"/>
        <v>44473</v>
      </c>
      <c r="M106" s="43"/>
      <c r="N106" s="54" t="str">
        <f t="shared" si="70"/>
        <v/>
      </c>
      <c r="O106" s="43">
        <f t="shared" si="58"/>
        <v>757876</v>
      </c>
      <c r="P106" s="54">
        <f t="shared" ref="P106:P140" si="92">O106/V106</f>
        <v>5.074132959616081E-2</v>
      </c>
      <c r="Q106" s="43"/>
      <c r="R106" s="54" t="str">
        <f t="shared" si="71"/>
        <v/>
      </c>
      <c r="S106" s="43"/>
      <c r="T106" s="59">
        <f t="shared" ref="T106:T140" si="93">S106/O106</f>
        <v>0</v>
      </c>
      <c r="U106" s="43"/>
      <c r="V106" s="38">
        <f t="shared" ref="V106:V140" si="94">V105+U106</f>
        <v>14936069</v>
      </c>
      <c r="W106" s="47"/>
      <c r="X106" s="27">
        <v>91</v>
      </c>
      <c r="Y106" s="72">
        <v>44473</v>
      </c>
      <c r="Z106" s="22"/>
      <c r="AA106" s="47"/>
      <c r="AB106" s="49">
        <f t="shared" si="26"/>
        <v>53.099999999999945</v>
      </c>
      <c r="AC106" s="24">
        <f t="shared" si="27"/>
        <v>19.05890932300305</v>
      </c>
      <c r="AD106" s="25">
        <f t="shared" si="28"/>
        <v>-0.23013446435182264</v>
      </c>
      <c r="AE106" s="24">
        <f t="shared" si="29"/>
        <v>0.65944175529311622</v>
      </c>
      <c r="AF106" s="26">
        <f t="shared" si="30"/>
        <v>-0.15210841230435415</v>
      </c>
      <c r="AG106" s="32"/>
      <c r="AH106" s="49">
        <f t="shared" si="31"/>
        <v>21.83</v>
      </c>
      <c r="AI106" s="77">
        <f t="shared" si="76"/>
        <v>49.941958617042566</v>
      </c>
      <c r="AJ106" s="25">
        <f t="shared" si="77"/>
        <v>-2.8550445006477104E-2</v>
      </c>
      <c r="AK106" s="24">
        <f t="shared" si="78"/>
        <v>3.3047416692408384E-2</v>
      </c>
      <c r="AL106" s="26">
        <f t="shared" si="79"/>
        <v>1.575857542796897E-2</v>
      </c>
      <c r="AM106" s="35"/>
      <c r="AN106" s="49">
        <f t="shared" si="32"/>
        <v>29.5</v>
      </c>
      <c r="AO106" s="24">
        <f t="shared" si="82"/>
        <v>49.98382932566544</v>
      </c>
      <c r="AP106" s="25">
        <f t="shared" si="80"/>
        <v>-3.7561287383340016E-3</v>
      </c>
      <c r="AQ106" s="24">
        <f t="shared" si="83"/>
        <v>4.5915996835568535E-3</v>
      </c>
      <c r="AR106" s="26">
        <f t="shared" si="81"/>
        <v>8.3385993822185237E-4</v>
      </c>
      <c r="AS106" s="5"/>
      <c r="AT106" s="49">
        <f t="shared" si="33"/>
        <v>14.160000000000011</v>
      </c>
      <c r="AU106" s="45"/>
      <c r="AV106" s="45"/>
      <c r="AW106" s="60">
        <v>0</v>
      </c>
      <c r="AX106" s="45"/>
      <c r="AY106" s="29"/>
      <c r="AZ106" s="18">
        <f t="shared" si="34"/>
        <v>14.160000000000011</v>
      </c>
      <c r="BA106" s="45"/>
      <c r="BB106" s="45"/>
      <c r="BC106" s="60"/>
      <c r="BD106" s="45"/>
      <c r="BE106" s="35"/>
      <c r="BF106" s="18">
        <f t="shared" si="35"/>
        <v>11.79999999999999</v>
      </c>
      <c r="BG106" s="45"/>
      <c r="BH106" s="45"/>
      <c r="BI106" s="60"/>
      <c r="BJ106" s="45"/>
      <c r="BK106" s="70"/>
      <c r="BL106" s="18">
        <f t="shared" si="36"/>
        <v>27.140000000000036</v>
      </c>
      <c r="BM106" s="45"/>
      <c r="BN106" s="45"/>
      <c r="BO106" s="60"/>
      <c r="BP106" s="45"/>
      <c r="BQ106" s="70"/>
      <c r="BR106" s="18">
        <f t="shared" si="37"/>
        <v>27.140000000000036</v>
      </c>
      <c r="BS106" s="45"/>
      <c r="BT106" s="45"/>
      <c r="BU106" s="60"/>
      <c r="BV106" s="45"/>
      <c r="BW106" s="89"/>
      <c r="BX106" s="18">
        <f t="shared" si="38"/>
        <v>27.140000000000036</v>
      </c>
      <c r="BY106" s="45"/>
      <c r="BZ106" s="45"/>
      <c r="CA106" s="60"/>
      <c r="CB106" s="45"/>
      <c r="CC106" s="29"/>
      <c r="CD106" s="20">
        <f t="shared" si="39"/>
        <v>53.099999999999945</v>
      </c>
      <c r="CE106" s="61">
        <f t="shared" si="15"/>
        <v>0.36779062434060872</v>
      </c>
      <c r="CF106" s="61">
        <f t="shared" si="16"/>
        <v>5.9134229268247268E-2</v>
      </c>
      <c r="CG106" s="61">
        <f t="shared" si="17"/>
        <v>6.1086737077712021E-3</v>
      </c>
      <c r="CH106" s="60">
        <f t="shared" si="18"/>
        <v>0</v>
      </c>
      <c r="CI106" s="60">
        <f t="shared" si="19"/>
        <v>0</v>
      </c>
      <c r="CJ106" s="60">
        <f t="shared" si="20"/>
        <v>0</v>
      </c>
      <c r="CK106" s="60">
        <f t="shared" si="21"/>
        <v>0</v>
      </c>
      <c r="CL106" s="60">
        <f t="shared" si="22"/>
        <v>0</v>
      </c>
      <c r="CM106" s="61">
        <f t="shared" si="23"/>
        <v>0.4330335273166272</v>
      </c>
      <c r="CN106" s="35"/>
    </row>
    <row r="107" spans="2:92" x14ac:dyDescent="0.65">
      <c r="B107" s="44">
        <v>43952</v>
      </c>
      <c r="C107" s="38">
        <f t="shared" si="91"/>
        <v>263</v>
      </c>
      <c r="D107" s="46">
        <v>14383</v>
      </c>
      <c r="E107" s="101">
        <f t="shared" si="87"/>
        <v>8.2589721504450181E-2</v>
      </c>
      <c r="F107" s="38">
        <f t="shared" si="88"/>
        <v>8541</v>
      </c>
      <c r="G107" s="46">
        <v>174150</v>
      </c>
      <c r="H107" s="46">
        <f t="shared" si="89"/>
        <v>17</v>
      </c>
      <c r="I107" s="46">
        <v>432</v>
      </c>
      <c r="J107" s="100">
        <f t="shared" si="90"/>
        <v>3.0035458527428213E-2</v>
      </c>
      <c r="L107" s="72">
        <f t="shared" si="67"/>
        <v>44480</v>
      </c>
      <c r="M107" s="43"/>
      <c r="N107" s="54" t="str">
        <f t="shared" si="70"/>
        <v/>
      </c>
      <c r="O107" s="43">
        <f t="shared" si="58"/>
        <v>757876</v>
      </c>
      <c r="P107" s="54">
        <f t="shared" si="92"/>
        <v>5.074132959616081E-2</v>
      </c>
      <c r="Q107" s="43"/>
      <c r="R107" s="54" t="str">
        <f t="shared" si="71"/>
        <v/>
      </c>
      <c r="S107" s="43"/>
      <c r="T107" s="59">
        <f t="shared" si="93"/>
        <v>0</v>
      </c>
      <c r="U107" s="43"/>
      <c r="V107" s="38">
        <f t="shared" si="94"/>
        <v>14936069</v>
      </c>
      <c r="W107" s="47"/>
      <c r="X107" s="27">
        <v>92</v>
      </c>
      <c r="Y107" s="72">
        <v>44480</v>
      </c>
      <c r="Z107" s="22"/>
      <c r="AA107" s="47"/>
      <c r="AB107" s="49">
        <f t="shared" si="26"/>
        <v>53.999999999999943</v>
      </c>
      <c r="AC107" s="24">
        <f t="shared" si="27"/>
        <v>18.889238074660948</v>
      </c>
      <c r="AD107" s="25">
        <f t="shared" si="28"/>
        <v>-0.18852360926900202</v>
      </c>
      <c r="AE107" s="24">
        <f t="shared" si="29"/>
        <v>0.54423416534859181</v>
      </c>
      <c r="AF107" s="26">
        <f t="shared" si="30"/>
        <v>-0.12800843327169376</v>
      </c>
      <c r="AG107" s="32"/>
      <c r="AH107" s="49">
        <f t="shared" si="31"/>
        <v>22.2</v>
      </c>
      <c r="AI107" s="77">
        <f t="shared" si="76"/>
        <v>49.929134599432622</v>
      </c>
      <c r="AJ107" s="25">
        <f t="shared" si="77"/>
        <v>-3.4659507053900848E-2</v>
      </c>
      <c r="AK107" s="24">
        <f t="shared" si="78"/>
        <v>4.0124488539541883E-2</v>
      </c>
      <c r="AL107" s="26">
        <f t="shared" si="79"/>
        <v>1.9127221208468909E-2</v>
      </c>
      <c r="AM107" s="35"/>
      <c r="AN107" s="49">
        <f t="shared" si="32"/>
        <v>30</v>
      </c>
      <c r="AO107" s="24">
        <f t="shared" si="82"/>
        <v>49.98176377405121</v>
      </c>
      <c r="AP107" s="25">
        <f t="shared" si="80"/>
        <v>-4.1311032284643339E-3</v>
      </c>
      <c r="AQ107" s="24">
        <f t="shared" si="83"/>
        <v>5.0500914085441218E-3</v>
      </c>
      <c r="AR107" s="26">
        <f t="shared" si="81"/>
        <v>9.1698344997453649E-4</v>
      </c>
      <c r="AS107" s="5"/>
      <c r="AT107" s="49">
        <f t="shared" si="33"/>
        <v>14.400000000000011</v>
      </c>
      <c r="AU107" s="45"/>
      <c r="AV107" s="45"/>
      <c r="AW107" s="60">
        <v>0</v>
      </c>
      <c r="AX107" s="45"/>
      <c r="AY107" s="29"/>
      <c r="AZ107" s="18">
        <f t="shared" si="34"/>
        <v>14.400000000000011</v>
      </c>
      <c r="BA107" s="45"/>
      <c r="BB107" s="45"/>
      <c r="BC107" s="60"/>
      <c r="BD107" s="45"/>
      <c r="BE107" s="35"/>
      <c r="BF107" s="18">
        <f t="shared" si="35"/>
        <v>11.999999999999989</v>
      </c>
      <c r="BG107" s="45"/>
      <c r="BH107" s="45"/>
      <c r="BI107" s="60"/>
      <c r="BJ107" s="45"/>
      <c r="BK107" s="70"/>
      <c r="BL107" s="18">
        <f t="shared" si="36"/>
        <v>27.600000000000037</v>
      </c>
      <c r="BM107" s="45"/>
      <c r="BN107" s="45"/>
      <c r="BO107" s="60"/>
      <c r="BP107" s="45"/>
      <c r="BQ107" s="70"/>
      <c r="BR107" s="18">
        <f t="shared" si="37"/>
        <v>27.600000000000037</v>
      </c>
      <c r="BS107" s="45"/>
      <c r="BT107" s="45"/>
      <c r="BU107" s="60"/>
      <c r="BV107" s="45"/>
      <c r="BW107" s="89"/>
      <c r="BX107" s="18">
        <f t="shared" si="38"/>
        <v>27.600000000000037</v>
      </c>
      <c r="BY107" s="45"/>
      <c r="BZ107" s="45"/>
      <c r="CA107" s="60"/>
      <c r="CB107" s="45"/>
      <c r="CC107" s="29"/>
      <c r="CD107" s="20">
        <f t="shared" si="39"/>
        <v>53.999999999999943</v>
      </c>
      <c r="CE107" s="61">
        <f t="shared" si="15"/>
        <v>0.3014413916982821</v>
      </c>
      <c r="CF107" s="61">
        <f t="shared" si="16"/>
        <v>7.1776041339149846E-2</v>
      </c>
      <c r="CG107" s="61">
        <f t="shared" si="17"/>
        <v>6.7182762347863488E-3</v>
      </c>
      <c r="CH107" s="60">
        <f t="shared" si="18"/>
        <v>0</v>
      </c>
      <c r="CI107" s="60">
        <f t="shared" si="19"/>
        <v>0</v>
      </c>
      <c r="CJ107" s="60">
        <f t="shared" si="20"/>
        <v>0</v>
      </c>
      <c r="CK107" s="60">
        <f t="shared" si="21"/>
        <v>0</v>
      </c>
      <c r="CL107" s="60">
        <f t="shared" si="22"/>
        <v>0</v>
      </c>
      <c r="CM107" s="61">
        <f t="shared" si="23"/>
        <v>0.37993570927221826</v>
      </c>
      <c r="CN107" s="35"/>
    </row>
    <row r="108" spans="2:92" x14ac:dyDescent="0.65">
      <c r="B108" s="44">
        <v>43953</v>
      </c>
      <c r="C108" s="38">
        <f t="shared" ref="C108:C146" si="95">D108-D107</f>
        <v>294</v>
      </c>
      <c r="D108" s="46">
        <v>14677</v>
      </c>
      <c r="E108" s="101">
        <f t="shared" ref="E108:E143" si="96">IF(D108="","",D108/G108)</f>
        <v>8.0852986057170562E-2</v>
      </c>
      <c r="F108" s="38">
        <f t="shared" ref="F108:F143" si="97">IF(G108="","",G108-G107)</f>
        <v>7377</v>
      </c>
      <c r="G108" s="46">
        <v>181527</v>
      </c>
      <c r="H108" s="46">
        <f>I108-I107</f>
        <v>26</v>
      </c>
      <c r="I108" s="46">
        <v>458</v>
      </c>
      <c r="J108" s="100">
        <f t="shared" ref="J108:J143" si="98">IF(D108="","",I108/D108)</f>
        <v>3.1205287184029432E-2</v>
      </c>
      <c r="L108" s="72">
        <f t="shared" si="67"/>
        <v>44487</v>
      </c>
      <c r="M108" s="43"/>
      <c r="N108" s="54" t="str">
        <f t="shared" si="70"/>
        <v/>
      </c>
      <c r="O108" s="43">
        <f t="shared" si="58"/>
        <v>757876</v>
      </c>
      <c r="P108" s="54">
        <f t="shared" si="92"/>
        <v>5.074132959616081E-2</v>
      </c>
      <c r="Q108" s="43"/>
      <c r="R108" s="54" t="str">
        <f t="shared" si="71"/>
        <v/>
      </c>
      <c r="S108" s="43"/>
      <c r="T108" s="59">
        <f t="shared" si="93"/>
        <v>0</v>
      </c>
      <c r="U108" s="43"/>
      <c r="V108" s="38">
        <f t="shared" si="94"/>
        <v>14936069</v>
      </c>
      <c r="W108" s="47"/>
      <c r="X108" s="27">
        <v>93</v>
      </c>
      <c r="Y108" s="72">
        <v>44487</v>
      </c>
      <c r="Z108" s="22"/>
      <c r="AA108" s="47"/>
      <c r="AB108" s="49">
        <f t="shared" si="26"/>
        <v>54.899999999999942</v>
      </c>
      <c r="AC108" s="24">
        <f t="shared" si="27"/>
        <v>18.75045579697289</v>
      </c>
      <c r="AD108" s="25">
        <f t="shared" si="28"/>
        <v>-0.15420253076450915</v>
      </c>
      <c r="AE108" s="24">
        <f t="shared" si="29"/>
        <v>0.44790728360605836</v>
      </c>
      <c r="AF108" s="26">
        <f t="shared" si="30"/>
        <v>-0.10702986860281491</v>
      </c>
      <c r="AG108" s="32"/>
      <c r="AH108" s="49">
        <f t="shared" si="31"/>
        <v>22.57</v>
      </c>
      <c r="AI108" s="77">
        <f t="shared" si="76"/>
        <v>49.913568329147907</v>
      </c>
      <c r="AJ108" s="25">
        <f t="shared" si="77"/>
        <v>-4.2071000769507746E-2</v>
      </c>
      <c r="AK108" s="24">
        <f t="shared" si="78"/>
        <v>4.871311026723342E-2</v>
      </c>
      <c r="AL108" s="26">
        <f t="shared" si="79"/>
        <v>2.3212491155923061E-2</v>
      </c>
      <c r="AM108" s="35"/>
      <c r="AN108" s="49">
        <f t="shared" si="32"/>
        <v>30.5</v>
      </c>
      <c r="AO108" s="24">
        <f t="shared" si="82"/>
        <v>49.979492061768838</v>
      </c>
      <c r="AP108" s="25">
        <f t="shared" si="80"/>
        <v>-4.5434245647459209E-3</v>
      </c>
      <c r="AQ108" s="24">
        <f t="shared" si="83"/>
        <v>5.5542716979266396E-3</v>
      </c>
      <c r="AR108" s="26">
        <f t="shared" si="81"/>
        <v>1.0083605787650361E-3</v>
      </c>
      <c r="AS108" s="5"/>
      <c r="AT108" s="49">
        <f t="shared" si="33"/>
        <v>14.640000000000011</v>
      </c>
      <c r="AU108" s="45"/>
      <c r="AV108" s="45"/>
      <c r="AW108" s="60">
        <v>0</v>
      </c>
      <c r="AX108" s="45"/>
      <c r="AY108" s="29"/>
      <c r="AZ108" s="18">
        <f t="shared" si="34"/>
        <v>14.640000000000011</v>
      </c>
      <c r="BA108" s="45"/>
      <c r="BB108" s="45"/>
      <c r="BC108" s="60"/>
      <c r="BD108" s="45"/>
      <c r="BE108" s="35"/>
      <c r="BF108" s="18">
        <f t="shared" si="35"/>
        <v>12.199999999999989</v>
      </c>
      <c r="BG108" s="45"/>
      <c r="BH108" s="45"/>
      <c r="BI108" s="60"/>
      <c r="BJ108" s="45"/>
      <c r="BK108" s="70"/>
      <c r="BL108" s="18">
        <f t="shared" si="36"/>
        <v>28.060000000000038</v>
      </c>
      <c r="BM108" s="45"/>
      <c r="BN108" s="45"/>
      <c r="BO108" s="60"/>
      <c r="BP108" s="45"/>
      <c r="BQ108" s="70"/>
      <c r="BR108" s="18">
        <f t="shared" si="37"/>
        <v>28.060000000000038</v>
      </c>
      <c r="BS108" s="45"/>
      <c r="BT108" s="45"/>
      <c r="BU108" s="60"/>
      <c r="BV108" s="45"/>
      <c r="BW108" s="89"/>
      <c r="BX108" s="18">
        <f t="shared" si="38"/>
        <v>28.060000000000038</v>
      </c>
      <c r="BY108" s="45"/>
      <c r="BZ108" s="45"/>
      <c r="CA108" s="60"/>
      <c r="CB108" s="45"/>
      <c r="CC108" s="29"/>
      <c r="CD108" s="20">
        <f t="shared" si="39"/>
        <v>54.899999999999942</v>
      </c>
      <c r="CE108" s="61">
        <f t="shared" si="15"/>
        <v>0.24668495253965636</v>
      </c>
      <c r="CF108" s="61">
        <f t="shared" si="16"/>
        <v>8.7107655221790772E-2</v>
      </c>
      <c r="CG108" s="61">
        <f t="shared" si="17"/>
        <v>7.3885466574822607E-3</v>
      </c>
      <c r="CH108" s="60">
        <f t="shared" si="18"/>
        <v>0</v>
      </c>
      <c r="CI108" s="60">
        <f t="shared" si="19"/>
        <v>0</v>
      </c>
      <c r="CJ108" s="60">
        <f t="shared" si="20"/>
        <v>0</v>
      </c>
      <c r="CK108" s="60">
        <f t="shared" si="21"/>
        <v>0</v>
      </c>
      <c r="CL108" s="60">
        <f t="shared" si="22"/>
        <v>0</v>
      </c>
      <c r="CM108" s="61">
        <f t="shared" si="23"/>
        <v>0.34118115441892943</v>
      </c>
      <c r="CN108" s="72">
        <f>L37</f>
        <v>43990</v>
      </c>
    </row>
    <row r="109" spans="2:92" x14ac:dyDescent="0.65">
      <c r="B109" s="44">
        <v>43954</v>
      </c>
      <c r="C109" s="38">
        <f t="shared" si="95"/>
        <v>218</v>
      </c>
      <c r="D109" s="46">
        <v>14895</v>
      </c>
      <c r="E109" s="101">
        <f t="shared" si="96"/>
        <v>8.1281957533656024E-2</v>
      </c>
      <c r="F109" s="38">
        <f t="shared" si="97"/>
        <v>1724</v>
      </c>
      <c r="G109" s="46">
        <v>183251</v>
      </c>
      <c r="H109" s="46">
        <f t="shared" ref="H109:H153" si="99">I109-I108</f>
        <v>34</v>
      </c>
      <c r="I109" s="46">
        <v>492</v>
      </c>
      <c r="J109" s="100">
        <f t="shared" si="98"/>
        <v>3.3031218529707959E-2</v>
      </c>
      <c r="L109" s="72">
        <f t="shared" si="67"/>
        <v>44494</v>
      </c>
      <c r="M109" s="43"/>
      <c r="N109" s="54" t="str">
        <f t="shared" si="70"/>
        <v/>
      </c>
      <c r="O109" s="43">
        <f t="shared" si="58"/>
        <v>757876</v>
      </c>
      <c r="P109" s="54">
        <f t="shared" si="92"/>
        <v>5.074132959616081E-2</v>
      </c>
      <c r="Q109" s="43"/>
      <c r="R109" s="54" t="str">
        <f t="shared" si="71"/>
        <v/>
      </c>
      <c r="S109" s="43"/>
      <c r="T109" s="59">
        <f t="shared" si="93"/>
        <v>0</v>
      </c>
      <c r="U109" s="43"/>
      <c r="V109" s="38">
        <f t="shared" si="94"/>
        <v>14936069</v>
      </c>
      <c r="W109" s="47"/>
      <c r="X109" s="27">
        <v>94</v>
      </c>
      <c r="Y109" s="72">
        <v>44494</v>
      </c>
      <c r="Z109" s="22"/>
      <c r="AA109" s="47"/>
      <c r="AB109" s="49">
        <f t="shared" si="26"/>
        <v>55.79999999999994</v>
      </c>
      <c r="AC109" s="24">
        <f t="shared" si="27"/>
        <v>18.637076509720522</v>
      </c>
      <c r="AD109" s="25">
        <f t="shared" si="28"/>
        <v>-0.12597698583596395</v>
      </c>
      <c r="AE109" s="24">
        <f t="shared" si="29"/>
        <v>0.36779062434060872</v>
      </c>
      <c r="AF109" s="26">
        <f t="shared" si="30"/>
        <v>-8.9018510294944064E-2</v>
      </c>
      <c r="AG109" s="32"/>
      <c r="AH109" s="49">
        <f t="shared" si="31"/>
        <v>22.94</v>
      </c>
      <c r="AI109" s="77">
        <f t="shared" si="76"/>
        <v>49.894676000271424</v>
      </c>
      <c r="AJ109" s="25">
        <f t="shared" si="77"/>
        <v>-5.1060348314826316E-2</v>
      </c>
      <c r="AK109" s="24">
        <f t="shared" si="78"/>
        <v>5.9134229268247268E-2</v>
      </c>
      <c r="AL109" s="26">
        <f t="shared" si="79"/>
        <v>2.8165186489226609E-2</v>
      </c>
      <c r="AM109" s="35"/>
      <c r="AN109" s="49">
        <f t="shared" si="32"/>
        <v>31</v>
      </c>
      <c r="AO109" s="24">
        <f t="shared" si="82"/>
        <v>49.976993664664718</v>
      </c>
      <c r="AP109" s="25">
        <f t="shared" si="80"/>
        <v>-4.9967942082377722E-3</v>
      </c>
      <c r="AQ109" s="24">
        <f t="shared" si="83"/>
        <v>6.1086737077712021E-3</v>
      </c>
      <c r="AR109" s="26">
        <f t="shared" si="81"/>
        <v>1.1088040196891246E-3</v>
      </c>
      <c r="AS109" s="5"/>
      <c r="AT109" s="49">
        <f t="shared" si="33"/>
        <v>14.880000000000011</v>
      </c>
      <c r="AU109" s="45"/>
      <c r="AV109" s="45"/>
      <c r="AW109" s="60">
        <v>0</v>
      </c>
      <c r="AX109" s="45"/>
      <c r="AY109" s="29"/>
      <c r="AZ109" s="18">
        <f t="shared" si="34"/>
        <v>14.880000000000011</v>
      </c>
      <c r="BA109" s="45"/>
      <c r="BB109" s="45"/>
      <c r="BC109" s="60"/>
      <c r="BD109" s="45"/>
      <c r="BE109" s="35"/>
      <c r="BF109" s="18">
        <f t="shared" si="35"/>
        <v>12.399999999999988</v>
      </c>
      <c r="BG109" s="45"/>
      <c r="BH109" s="45"/>
      <c r="BI109" s="60"/>
      <c r="BJ109" s="45"/>
      <c r="BK109" s="70"/>
      <c r="BL109" s="18">
        <f t="shared" si="36"/>
        <v>28.520000000000039</v>
      </c>
      <c r="BM109" s="45"/>
      <c r="BN109" s="45"/>
      <c r="BO109" s="60"/>
      <c r="BP109" s="45"/>
      <c r="BQ109" s="70"/>
      <c r="BR109" s="18">
        <f t="shared" si="37"/>
        <v>28.520000000000039</v>
      </c>
      <c r="BS109" s="45"/>
      <c r="BT109" s="45"/>
      <c r="BU109" s="60"/>
      <c r="BV109" s="45"/>
      <c r="BW109" s="89"/>
      <c r="BX109" s="18">
        <f t="shared" si="38"/>
        <v>28.520000000000039</v>
      </c>
      <c r="BY109" s="45"/>
      <c r="BZ109" s="45"/>
      <c r="CA109" s="60"/>
      <c r="CB109" s="45"/>
      <c r="CC109" s="29"/>
      <c r="CD109" s="20">
        <f t="shared" si="39"/>
        <v>55.79999999999994</v>
      </c>
      <c r="CE109" s="61">
        <f t="shared" si="15"/>
        <v>0.20162362856039515</v>
      </c>
      <c r="CF109" s="61">
        <f t="shared" si="16"/>
        <v>0.10569533064960457</v>
      </c>
      <c r="CG109" s="61">
        <f t="shared" si="17"/>
        <v>8.1254878317509743E-3</v>
      </c>
      <c r="CH109" s="60">
        <f t="shared" si="18"/>
        <v>0</v>
      </c>
      <c r="CI109" s="60">
        <f t="shared" si="19"/>
        <v>0</v>
      </c>
      <c r="CJ109" s="60">
        <f t="shared" si="20"/>
        <v>0</v>
      </c>
      <c r="CK109" s="60">
        <f t="shared" si="21"/>
        <v>0</v>
      </c>
      <c r="CL109" s="60">
        <f t="shared" si="22"/>
        <v>0</v>
      </c>
      <c r="CM109" s="61">
        <f t="shared" si="23"/>
        <v>0.31544444704175073</v>
      </c>
      <c r="CN109" s="35"/>
    </row>
    <row r="110" spans="2:92" x14ac:dyDescent="0.65">
      <c r="B110" s="44">
        <v>43955</v>
      </c>
      <c r="C110" s="38">
        <f t="shared" si="95"/>
        <v>174</v>
      </c>
      <c r="D110" s="46">
        <v>15069</v>
      </c>
      <c r="E110" s="101">
        <f t="shared" si="96"/>
        <v>8.1636743848395865E-2</v>
      </c>
      <c r="F110" s="38">
        <f t="shared" si="97"/>
        <v>1335</v>
      </c>
      <c r="G110" s="46">
        <v>184586</v>
      </c>
      <c r="H110" s="46">
        <f t="shared" si="99"/>
        <v>18</v>
      </c>
      <c r="I110" s="46">
        <v>510</v>
      </c>
      <c r="J110" s="100">
        <f t="shared" si="98"/>
        <v>3.3844316145729643E-2</v>
      </c>
      <c r="L110" s="72">
        <f t="shared" si="67"/>
        <v>44501</v>
      </c>
      <c r="M110" s="43"/>
      <c r="N110" s="54" t="str">
        <f t="shared" si="70"/>
        <v/>
      </c>
      <c r="O110" s="43">
        <f t="shared" si="58"/>
        <v>757876</v>
      </c>
      <c r="P110" s="54">
        <f t="shared" si="92"/>
        <v>5.074132959616081E-2</v>
      </c>
      <c r="Q110" s="43"/>
      <c r="R110" s="54" t="str">
        <f t="shared" si="71"/>
        <v/>
      </c>
      <c r="S110" s="43"/>
      <c r="T110" s="59">
        <f t="shared" si="93"/>
        <v>0</v>
      </c>
      <c r="U110" s="43"/>
      <c r="V110" s="38">
        <f t="shared" si="94"/>
        <v>14936069</v>
      </c>
      <c r="W110" s="47"/>
      <c r="X110" s="27">
        <v>95</v>
      </c>
      <c r="Y110" s="72">
        <v>44501</v>
      </c>
      <c r="Z110" s="22"/>
      <c r="AA110" s="47"/>
      <c r="AB110" s="49">
        <f t="shared" si="26"/>
        <v>56.699999999999939</v>
      </c>
      <c r="AC110" s="24">
        <f t="shared" si="27"/>
        <v>18.544540192647705</v>
      </c>
      <c r="AD110" s="25">
        <f t="shared" si="28"/>
        <v>-0.10281813008090705</v>
      </c>
      <c r="AE110" s="24">
        <f t="shared" si="29"/>
        <v>0.3014413916982821</v>
      </c>
      <c r="AF110" s="26">
        <f t="shared" si="30"/>
        <v>-7.3721369602585116E-2</v>
      </c>
      <c r="AG110" s="32"/>
      <c r="AH110" s="49">
        <f t="shared" si="31"/>
        <v>23.310000000000002</v>
      </c>
      <c r="AI110" s="77">
        <f t="shared" si="76"/>
        <v>49.871750745730772</v>
      </c>
      <c r="AJ110" s="25">
        <f t="shared" si="77"/>
        <v>-6.1960147407164275E-2</v>
      </c>
      <c r="AK110" s="24">
        <f t="shared" si="78"/>
        <v>7.1776041339149846E-2</v>
      </c>
      <c r="AL110" s="26">
        <f t="shared" si="79"/>
        <v>3.4167059651088058E-2</v>
      </c>
      <c r="AM110" s="35"/>
      <c r="AN110" s="49">
        <f t="shared" si="32"/>
        <v>31.5</v>
      </c>
      <c r="AO110" s="24">
        <f t="shared" si="82"/>
        <v>49.974246026339983</v>
      </c>
      <c r="AP110" s="25">
        <f t="shared" si="80"/>
        <v>-5.4952766494701351E-3</v>
      </c>
      <c r="AQ110" s="24">
        <f t="shared" si="83"/>
        <v>6.7182762347863488E-3</v>
      </c>
      <c r="AR110" s="26">
        <f t="shared" si="81"/>
        <v>1.2192050540302942E-3</v>
      </c>
      <c r="AS110" s="5"/>
      <c r="AT110" s="49">
        <f t="shared" si="33"/>
        <v>15.120000000000012</v>
      </c>
      <c r="AU110" s="45"/>
      <c r="AV110" s="45"/>
      <c r="AW110" s="60">
        <v>0</v>
      </c>
      <c r="AX110" s="45"/>
      <c r="AY110" s="29"/>
      <c r="AZ110" s="18">
        <f t="shared" si="34"/>
        <v>15.120000000000012</v>
      </c>
      <c r="BA110" s="45"/>
      <c r="BB110" s="45"/>
      <c r="BC110" s="60"/>
      <c r="BD110" s="45"/>
      <c r="BE110" s="35"/>
      <c r="BF110" s="18">
        <f t="shared" si="35"/>
        <v>12.599999999999987</v>
      </c>
      <c r="BG110" s="45"/>
      <c r="BH110" s="45"/>
      <c r="BI110" s="60"/>
      <c r="BJ110" s="45"/>
      <c r="BK110" s="70"/>
      <c r="BL110" s="18">
        <f t="shared" si="36"/>
        <v>28.98000000000004</v>
      </c>
      <c r="BM110" s="45"/>
      <c r="BN110" s="45"/>
      <c r="BO110" s="60"/>
      <c r="BP110" s="45"/>
      <c r="BQ110" s="70"/>
      <c r="BR110" s="18">
        <f t="shared" si="37"/>
        <v>28.98000000000004</v>
      </c>
      <c r="BS110" s="45"/>
      <c r="BT110" s="45"/>
      <c r="BU110" s="60"/>
      <c r="BV110" s="45"/>
      <c r="BW110" s="89"/>
      <c r="BX110" s="18">
        <f t="shared" si="38"/>
        <v>28.98000000000004</v>
      </c>
      <c r="BY110" s="45"/>
      <c r="BZ110" s="45"/>
      <c r="CA110" s="60"/>
      <c r="CB110" s="45"/>
      <c r="CC110" s="29"/>
      <c r="CD110" s="20">
        <f t="shared" si="39"/>
        <v>56.699999999999939</v>
      </c>
      <c r="CE110" s="61">
        <f t="shared" si="15"/>
        <v>0.16462612813859359</v>
      </c>
      <c r="CF110" s="61">
        <f t="shared" si="16"/>
        <v>0.12822167613979929</v>
      </c>
      <c r="CG110" s="61">
        <f t="shared" si="17"/>
        <v>8.9356892658274262E-3</v>
      </c>
      <c r="CH110" s="60">
        <f t="shared" si="18"/>
        <v>0</v>
      </c>
      <c r="CI110" s="60">
        <f t="shared" si="19"/>
        <v>0</v>
      </c>
      <c r="CJ110" s="60">
        <f t="shared" si="20"/>
        <v>0</v>
      </c>
      <c r="CK110" s="60">
        <f t="shared" si="21"/>
        <v>0</v>
      </c>
      <c r="CL110" s="60">
        <f t="shared" si="22"/>
        <v>0</v>
      </c>
      <c r="CM110" s="61">
        <f t="shared" si="23"/>
        <v>0.30178349354422029</v>
      </c>
      <c r="CN110" s="35"/>
    </row>
    <row r="111" spans="2:92" x14ac:dyDescent="0.65">
      <c r="B111" s="44">
        <v>43956</v>
      </c>
      <c r="C111" s="38">
        <f t="shared" si="95"/>
        <v>123</v>
      </c>
      <c r="D111" s="46">
        <v>15192</v>
      </c>
      <c r="E111" s="101">
        <f t="shared" si="96"/>
        <v>8.1527076412851576E-2</v>
      </c>
      <c r="F111" s="38">
        <f t="shared" si="97"/>
        <v>1757</v>
      </c>
      <c r="G111" s="46">
        <v>186343</v>
      </c>
      <c r="H111" s="46">
        <f t="shared" si="99"/>
        <v>11</v>
      </c>
      <c r="I111" s="46">
        <v>521</v>
      </c>
      <c r="J111" s="100">
        <f t="shared" si="98"/>
        <v>3.42943654555029E-2</v>
      </c>
      <c r="L111" s="72">
        <f t="shared" si="67"/>
        <v>44508</v>
      </c>
      <c r="M111" s="43"/>
      <c r="N111" s="54" t="str">
        <f t="shared" si="70"/>
        <v/>
      </c>
      <c r="O111" s="43">
        <f t="shared" si="58"/>
        <v>757876</v>
      </c>
      <c r="P111" s="54">
        <f t="shared" si="92"/>
        <v>5.074132959616081E-2</v>
      </c>
      <c r="Q111" s="43"/>
      <c r="R111" s="54" t="str">
        <f t="shared" si="71"/>
        <v/>
      </c>
      <c r="S111" s="43"/>
      <c r="T111" s="59">
        <f t="shared" si="93"/>
        <v>0</v>
      </c>
      <c r="U111" s="43"/>
      <c r="V111" s="38">
        <f t="shared" si="94"/>
        <v>14936069</v>
      </c>
      <c r="W111" s="47"/>
      <c r="X111" s="27">
        <v>96</v>
      </c>
      <c r="Y111" s="72">
        <v>44508</v>
      </c>
      <c r="Z111" s="22"/>
      <c r="AA111" s="47"/>
      <c r="AB111" s="49">
        <f t="shared" si="26"/>
        <v>57.599999999999937</v>
      </c>
      <c r="AC111" s="24">
        <f t="shared" si="27"/>
        <v>18.469073950592673</v>
      </c>
      <c r="AD111" s="25">
        <f t="shared" si="28"/>
        <v>-8.3851380061146785E-2</v>
      </c>
      <c r="AE111" s="24">
        <f t="shared" si="29"/>
        <v>0.24668495253965636</v>
      </c>
      <c r="AF111" s="26">
        <f t="shared" si="30"/>
        <v>-6.0840487954028605E-2</v>
      </c>
      <c r="AG111" s="32"/>
      <c r="AH111" s="49">
        <f t="shared" si="31"/>
        <v>23.680000000000003</v>
      </c>
      <c r="AI111" s="77">
        <f t="shared" si="76"/>
        <v>49.843937278259254</v>
      </c>
      <c r="AJ111" s="25">
        <f t="shared" si="77"/>
        <v>-7.5171533706808333E-2</v>
      </c>
      <c r="AK111" s="24">
        <f t="shared" si="78"/>
        <v>8.7107655221790772E-2</v>
      </c>
      <c r="AL111" s="26">
        <f t="shared" si="79"/>
        <v>4.1436794277407908E-2</v>
      </c>
      <c r="AM111" s="35"/>
      <c r="AN111" s="49">
        <f t="shared" si="32"/>
        <v>32</v>
      </c>
      <c r="AO111" s="24">
        <f t="shared" si="82"/>
        <v>49.971224359235116</v>
      </c>
      <c r="AP111" s="25">
        <f t="shared" si="80"/>
        <v>-6.0433342097422679E-3</v>
      </c>
      <c r="AQ111" s="24">
        <f t="shared" si="83"/>
        <v>7.3885466574822607E-3</v>
      </c>
      <c r="AR111" s="26">
        <f t="shared" si="81"/>
        <v>1.3405408453918237E-3</v>
      </c>
      <c r="AS111" s="5"/>
      <c r="AT111" s="49">
        <f t="shared" si="33"/>
        <v>15.360000000000012</v>
      </c>
      <c r="AU111" s="45"/>
      <c r="AV111" s="45"/>
      <c r="AW111" s="60">
        <v>0</v>
      </c>
      <c r="AX111" s="45"/>
      <c r="AY111" s="29"/>
      <c r="AZ111" s="18">
        <f t="shared" si="34"/>
        <v>15.360000000000012</v>
      </c>
      <c r="BA111" s="45"/>
      <c r="BB111" s="45"/>
      <c r="BC111" s="60"/>
      <c r="BD111" s="45"/>
      <c r="BE111" s="35"/>
      <c r="BF111" s="18">
        <f t="shared" si="35"/>
        <v>12.799999999999986</v>
      </c>
      <c r="BG111" s="45"/>
      <c r="BH111" s="45"/>
      <c r="BI111" s="60"/>
      <c r="BJ111" s="45"/>
      <c r="BK111" s="70"/>
      <c r="BL111" s="18">
        <f t="shared" si="36"/>
        <v>29.44000000000004</v>
      </c>
      <c r="BM111" s="45"/>
      <c r="BN111" s="45"/>
      <c r="BO111" s="60"/>
      <c r="BP111" s="45"/>
      <c r="BQ111" s="70"/>
      <c r="BR111" s="18">
        <f t="shared" si="37"/>
        <v>29.44000000000004</v>
      </c>
      <c r="BS111" s="45"/>
      <c r="BT111" s="45"/>
      <c r="BU111" s="60"/>
      <c r="BV111" s="45"/>
      <c r="BW111" s="89"/>
      <c r="BX111" s="18">
        <f t="shared" si="38"/>
        <v>29.44000000000004</v>
      </c>
      <c r="BY111" s="45"/>
      <c r="BZ111" s="45"/>
      <c r="CA111" s="60"/>
      <c r="CB111" s="45"/>
      <c r="CC111" s="29"/>
      <c r="CD111" s="20">
        <f t="shared" si="39"/>
        <v>57.599999999999937</v>
      </c>
      <c r="CE111" s="61">
        <f t="shared" ref="CE111:CE174" si="100">AE114</f>
        <v>0.13430623558059296</v>
      </c>
      <c r="CF111" s="61">
        <f t="shared" ref="CF111:CF174" si="101">AK114</f>
        <v>0.15550820032163659</v>
      </c>
      <c r="CG111" s="61">
        <f t="shared" ref="CG111:CG174" si="102">AQ114</f>
        <v>9.8263829176180022E-3</v>
      </c>
      <c r="CH111" s="60">
        <f t="shared" ref="CH111:CH174" si="103">AW114</f>
        <v>0</v>
      </c>
      <c r="CI111" s="60">
        <f t="shared" ref="CI111:CI174" si="104">BC114</f>
        <v>0</v>
      </c>
      <c r="CJ111" s="60">
        <f t="shared" ref="CJ111:CJ174" si="105">BI114</f>
        <v>0</v>
      </c>
      <c r="CK111" s="60">
        <f t="shared" ref="CK111:CK174" si="106">BO114</f>
        <v>0</v>
      </c>
      <c r="CL111" s="60">
        <f t="shared" ref="CL111:CL174" si="107">BU114</f>
        <v>0</v>
      </c>
      <c r="CM111" s="61">
        <f t="shared" ref="CM111:CM174" si="108">SUM(CE111:CL111)</f>
        <v>0.29964081881984755</v>
      </c>
      <c r="CN111" s="72">
        <f>L38</f>
        <v>43997</v>
      </c>
    </row>
    <row r="112" spans="2:92" x14ac:dyDescent="0.65">
      <c r="B112" s="44">
        <v>43957</v>
      </c>
      <c r="C112" s="38">
        <f t="shared" si="95"/>
        <v>108</v>
      </c>
      <c r="D112" s="46">
        <v>15300</v>
      </c>
      <c r="E112" s="101">
        <f t="shared" si="96"/>
        <v>8.0983660355587073E-2</v>
      </c>
      <c r="F112" s="38">
        <f t="shared" si="97"/>
        <v>2584</v>
      </c>
      <c r="G112" s="46">
        <v>188927</v>
      </c>
      <c r="H112" s="46">
        <f t="shared" si="99"/>
        <v>22</v>
      </c>
      <c r="I112" s="46">
        <v>543</v>
      </c>
      <c r="J112" s="100">
        <f t="shared" si="98"/>
        <v>3.5490196078431374E-2</v>
      </c>
      <c r="L112" s="72">
        <f t="shared" ref="L112:L140" si="109">Y112</f>
        <v>44515</v>
      </c>
      <c r="M112" s="43"/>
      <c r="N112" s="54" t="str">
        <f t="shared" si="70"/>
        <v/>
      </c>
      <c r="O112" s="43">
        <f t="shared" si="58"/>
        <v>757876</v>
      </c>
      <c r="P112" s="54">
        <f t="shared" si="92"/>
        <v>5.074132959616081E-2</v>
      </c>
      <c r="Q112" s="43"/>
      <c r="R112" s="54" t="str">
        <f t="shared" si="71"/>
        <v/>
      </c>
      <c r="S112" s="43"/>
      <c r="T112" s="59">
        <f t="shared" si="93"/>
        <v>0</v>
      </c>
      <c r="U112" s="43"/>
      <c r="V112" s="38">
        <f t="shared" si="94"/>
        <v>14936069</v>
      </c>
      <c r="W112" s="47"/>
      <c r="X112" s="27">
        <v>97</v>
      </c>
      <c r="Y112" s="72">
        <v>44515</v>
      </c>
      <c r="Z112" s="22"/>
      <c r="AA112" s="47"/>
      <c r="AB112" s="49">
        <f t="shared" ref="AB112:AB175" si="110">AB111+$AC$45</f>
        <v>58.499999999999936</v>
      </c>
      <c r="AC112" s="24">
        <f t="shared" ref="AC112:AC175" si="111">AC111+AD112*$AC$45</f>
        <v>18.407567375074802</v>
      </c>
      <c r="AD112" s="25">
        <f t="shared" ref="AD112:AD175" si="112">-$AE$39*AC111*AE111</f>
        <v>-6.8340639464300357E-2</v>
      </c>
      <c r="AE112" s="24">
        <f t="shared" ref="AE112:AE175" si="113">AE111+AF112*$AC$45</f>
        <v>0.20162362856039515</v>
      </c>
      <c r="AF112" s="26">
        <f t="shared" ref="AF112:AF175" si="114">$AE$39*AC111*AE111-$AE$40*AE111</f>
        <v>-5.006813775473469E-2</v>
      </c>
      <c r="AG112" s="32"/>
      <c r="AH112" s="49">
        <f t="shared" ref="AH112:AH175" si="115">AH111+$AI$45</f>
        <v>24.050000000000004</v>
      </c>
      <c r="AI112" s="77">
        <f t="shared" si="76"/>
        <v>49.810201581588373</v>
      </c>
      <c r="AJ112" s="25">
        <f t="shared" si="77"/>
        <v>-9.1177558569954603E-2</v>
      </c>
      <c r="AK112" s="24">
        <f t="shared" si="78"/>
        <v>0.10569533064960457</v>
      </c>
      <c r="AL112" s="26">
        <f t="shared" si="79"/>
        <v>5.0236960615712943E-2</v>
      </c>
      <c r="AM112" s="35"/>
      <c r="AN112" s="49">
        <f t="shared" ref="AN112:AN175" si="116">AN111+$AO$45</f>
        <v>32.5</v>
      </c>
      <c r="AO112" s="24">
        <f t="shared" si="82"/>
        <v>49.967901426730727</v>
      </c>
      <c r="AP112" s="25">
        <f t="shared" si="80"/>
        <v>-6.6458650087750084E-3</v>
      </c>
      <c r="AQ112" s="24">
        <f t="shared" si="83"/>
        <v>8.1254878317509743E-3</v>
      </c>
      <c r="AR112" s="26">
        <f t="shared" si="81"/>
        <v>1.4738823485374265E-3</v>
      </c>
      <c r="AS112" s="5"/>
      <c r="AT112" s="49">
        <f t="shared" ref="AT112:AT175" si="117">AT111+$AU$45</f>
        <v>15.600000000000012</v>
      </c>
      <c r="AU112" s="45"/>
      <c r="AV112" s="45"/>
      <c r="AW112" s="60">
        <v>0</v>
      </c>
      <c r="AX112" s="45"/>
      <c r="AY112" s="29"/>
      <c r="AZ112" s="18">
        <f t="shared" ref="AZ112:AZ175" si="118">AZ111+$AU$45</f>
        <v>15.600000000000012</v>
      </c>
      <c r="BA112" s="45"/>
      <c r="BB112" s="45"/>
      <c r="BC112" s="60"/>
      <c r="BD112" s="45"/>
      <c r="BE112" s="35"/>
      <c r="BF112" s="18">
        <f t="shared" ref="BF112:BF175" si="119">BF111+$BG$45</f>
        <v>12.999999999999986</v>
      </c>
      <c r="BG112" s="45"/>
      <c r="BH112" s="45"/>
      <c r="BI112" s="60"/>
      <c r="BJ112" s="45"/>
      <c r="BK112" s="70"/>
      <c r="BL112" s="18">
        <f t="shared" ref="BL112:BL175" si="120">BL111+$BM$45</f>
        <v>29.900000000000041</v>
      </c>
      <c r="BM112" s="45"/>
      <c r="BN112" s="45"/>
      <c r="BO112" s="60"/>
      <c r="BP112" s="45"/>
      <c r="BQ112" s="70"/>
      <c r="BR112" s="18">
        <f t="shared" ref="BR112:BR175" si="121">BR111+$BM$45</f>
        <v>29.900000000000041</v>
      </c>
      <c r="BS112" s="45"/>
      <c r="BT112" s="45"/>
      <c r="BU112" s="60"/>
      <c r="BV112" s="45"/>
      <c r="BW112" s="89"/>
      <c r="BX112" s="18">
        <f t="shared" ref="BX112:BX175" si="122">BX111+$BM$45</f>
        <v>29.900000000000041</v>
      </c>
      <c r="BY112" s="45"/>
      <c r="BZ112" s="45"/>
      <c r="CA112" s="60"/>
      <c r="CB112" s="45"/>
      <c r="CC112" s="29"/>
      <c r="CD112" s="20">
        <f t="shared" ref="CD112:CD175" si="123">CD111+$AC$45</f>
        <v>58.499999999999936</v>
      </c>
      <c r="CE112" s="61">
        <f t="shared" si="100"/>
        <v>0.10949651296110086</v>
      </c>
      <c r="CF112" s="61">
        <f t="shared" si="101"/>
        <v>0.18854158672125318</v>
      </c>
      <c r="CG112" s="61">
        <f t="shared" si="102"/>
        <v>1.080550397428714E-2</v>
      </c>
      <c r="CH112" s="60">
        <f t="shared" si="103"/>
        <v>0</v>
      </c>
      <c r="CI112" s="60">
        <f t="shared" si="104"/>
        <v>0</v>
      </c>
      <c r="CJ112" s="60">
        <f t="shared" si="105"/>
        <v>0</v>
      </c>
      <c r="CK112" s="60">
        <f t="shared" si="106"/>
        <v>0</v>
      </c>
      <c r="CL112" s="60">
        <f t="shared" si="107"/>
        <v>0</v>
      </c>
      <c r="CM112" s="61">
        <f t="shared" si="108"/>
        <v>0.30884360365664121</v>
      </c>
      <c r="CN112" s="35"/>
    </row>
    <row r="113" spans="2:92" x14ac:dyDescent="0.65">
      <c r="B113" s="44">
        <v>43958</v>
      </c>
      <c r="C113" s="38">
        <f t="shared" si="95"/>
        <v>82</v>
      </c>
      <c r="D113" s="46">
        <v>15382</v>
      </c>
      <c r="E113" s="101">
        <f t="shared" si="96"/>
        <v>8.0945113929379572E-2</v>
      </c>
      <c r="F113" s="38">
        <f t="shared" si="97"/>
        <v>1103</v>
      </c>
      <c r="G113" s="46">
        <v>190030</v>
      </c>
      <c r="H113" s="46">
        <f t="shared" si="99"/>
        <v>8</v>
      </c>
      <c r="I113" s="46">
        <v>551</v>
      </c>
      <c r="J113" s="100">
        <f t="shared" si="98"/>
        <v>3.582108958522949E-2</v>
      </c>
      <c r="L113" s="72">
        <f t="shared" si="109"/>
        <v>44522</v>
      </c>
      <c r="M113" s="43"/>
      <c r="N113" s="54" t="str">
        <f t="shared" si="70"/>
        <v/>
      </c>
      <c r="O113" s="43">
        <f t="shared" si="58"/>
        <v>757876</v>
      </c>
      <c r="P113" s="54">
        <f t="shared" si="92"/>
        <v>5.074132959616081E-2</v>
      </c>
      <c r="Q113" s="43"/>
      <c r="R113" s="54" t="str">
        <f t="shared" si="71"/>
        <v/>
      </c>
      <c r="S113" s="43"/>
      <c r="T113" s="59">
        <f t="shared" si="93"/>
        <v>0</v>
      </c>
      <c r="U113" s="43"/>
      <c r="V113" s="38">
        <f t="shared" si="94"/>
        <v>14936069</v>
      </c>
      <c r="W113" s="47"/>
      <c r="X113" s="27">
        <v>98</v>
      </c>
      <c r="Y113" s="72">
        <v>44522</v>
      </c>
      <c r="Z113" s="22"/>
      <c r="AA113" s="47"/>
      <c r="AB113" s="49">
        <f t="shared" si="110"/>
        <v>59.399999999999935</v>
      </c>
      <c r="AC113" s="24">
        <f t="shared" si="111"/>
        <v>18.357463467958514</v>
      </c>
      <c r="AD113" s="25">
        <f t="shared" si="112"/>
        <v>-5.5671007906987938E-2</v>
      </c>
      <c r="AE113" s="24">
        <f t="shared" si="113"/>
        <v>0.16462612813859359</v>
      </c>
      <c r="AF113" s="26">
        <f t="shared" si="114"/>
        <v>-4.1108333802001726E-2</v>
      </c>
      <c r="AG113" s="32"/>
      <c r="AH113" s="49">
        <f t="shared" si="115"/>
        <v>24.420000000000005</v>
      </c>
      <c r="AI113" s="77">
        <f t="shared" si="76"/>
        <v>49.76929481809821</v>
      </c>
      <c r="AJ113" s="25">
        <f t="shared" si="77"/>
        <v>-0.11055882024367825</v>
      </c>
      <c r="AK113" s="24">
        <f t="shared" si="78"/>
        <v>0.12822167613979929</v>
      </c>
      <c r="AL113" s="26">
        <f t="shared" si="79"/>
        <v>6.0882014838364099E-2</v>
      </c>
      <c r="AM113" s="35"/>
      <c r="AN113" s="49">
        <f t="shared" si="116"/>
        <v>33</v>
      </c>
      <c r="AO113" s="24">
        <f t="shared" si="82"/>
        <v>49.964247304555535</v>
      </c>
      <c r="AP113" s="25">
        <f t="shared" si="80"/>
        <v>-7.3082443503785875E-3</v>
      </c>
      <c r="AQ113" s="24">
        <f t="shared" si="83"/>
        <v>8.9356892658274262E-3</v>
      </c>
      <c r="AR113" s="26">
        <f t="shared" si="81"/>
        <v>1.6204028681529054E-3</v>
      </c>
      <c r="AS113" s="5"/>
      <c r="AT113" s="49">
        <f t="shared" si="117"/>
        <v>15.840000000000012</v>
      </c>
      <c r="AU113" s="45"/>
      <c r="AV113" s="45"/>
      <c r="AW113" s="60">
        <v>0</v>
      </c>
      <c r="AX113" s="45"/>
      <c r="AY113" s="29"/>
      <c r="AZ113" s="18">
        <f t="shared" si="118"/>
        <v>15.840000000000012</v>
      </c>
      <c r="BA113" s="45"/>
      <c r="BB113" s="45"/>
      <c r="BC113" s="60"/>
      <c r="BD113" s="45"/>
      <c r="BE113" s="35"/>
      <c r="BF113" s="18">
        <f t="shared" si="119"/>
        <v>13.199999999999985</v>
      </c>
      <c r="BG113" s="45"/>
      <c r="BH113" s="45"/>
      <c r="BI113" s="60"/>
      <c r="BJ113" s="45"/>
      <c r="BK113" s="70"/>
      <c r="BL113" s="18">
        <f t="shared" si="120"/>
        <v>30.360000000000042</v>
      </c>
      <c r="BM113" s="45"/>
      <c r="BN113" s="45"/>
      <c r="BO113" s="60"/>
      <c r="BP113" s="45"/>
      <c r="BQ113" s="70"/>
      <c r="BR113" s="18">
        <f t="shared" si="121"/>
        <v>30.360000000000042</v>
      </c>
      <c r="BS113" s="45"/>
      <c r="BT113" s="45"/>
      <c r="BU113" s="60"/>
      <c r="BV113" s="45"/>
      <c r="BW113" s="89"/>
      <c r="BX113" s="18">
        <f t="shared" si="122"/>
        <v>30.360000000000042</v>
      </c>
      <c r="BY113" s="45"/>
      <c r="BZ113" s="45"/>
      <c r="CA113" s="60"/>
      <c r="CB113" s="45"/>
      <c r="CC113" s="29"/>
      <c r="CD113" s="20">
        <f t="shared" si="123"/>
        <v>59.399999999999935</v>
      </c>
      <c r="CE113" s="61">
        <f t="shared" si="100"/>
        <v>8.9220674989779675E-2</v>
      </c>
      <c r="CF113" s="61">
        <f t="shared" si="101"/>
        <v>0.22850398630261992</v>
      </c>
      <c r="CG113" s="61">
        <f t="shared" si="102"/>
        <v>1.1881756989085569E-2</v>
      </c>
      <c r="CH113" s="60">
        <f t="shared" si="103"/>
        <v>0</v>
      </c>
      <c r="CI113" s="60">
        <f t="shared" si="104"/>
        <v>0</v>
      </c>
      <c r="CJ113" s="60">
        <f t="shared" si="105"/>
        <v>0</v>
      </c>
      <c r="CK113" s="60">
        <f t="shared" si="106"/>
        <v>0</v>
      </c>
      <c r="CL113" s="60">
        <f t="shared" si="107"/>
        <v>0</v>
      </c>
      <c r="CM113" s="61">
        <f t="shared" si="108"/>
        <v>0.32960641828148518</v>
      </c>
      <c r="CN113" s="35"/>
    </row>
    <row r="114" spans="2:92" x14ac:dyDescent="0.65">
      <c r="B114" s="44">
        <v>43959</v>
      </c>
      <c r="C114" s="38">
        <f t="shared" si="95"/>
        <v>80</v>
      </c>
      <c r="D114" s="46">
        <v>15462</v>
      </c>
      <c r="E114" s="101">
        <f t="shared" si="96"/>
        <v>7.653962863776094E-2</v>
      </c>
      <c r="F114" s="38">
        <f t="shared" si="97"/>
        <v>11983</v>
      </c>
      <c r="G114" s="46">
        <v>202013</v>
      </c>
      <c r="H114" s="46">
        <f t="shared" si="99"/>
        <v>6</v>
      </c>
      <c r="I114" s="46">
        <v>557</v>
      </c>
      <c r="J114" s="100">
        <f t="shared" si="98"/>
        <v>3.602380028456862E-2</v>
      </c>
      <c r="L114" s="72">
        <f t="shared" si="109"/>
        <v>44529</v>
      </c>
      <c r="M114" s="43"/>
      <c r="N114" s="54" t="str">
        <f t="shared" si="70"/>
        <v/>
      </c>
      <c r="O114" s="43">
        <f t="shared" si="58"/>
        <v>757876</v>
      </c>
      <c r="P114" s="54">
        <f t="shared" si="92"/>
        <v>5.074132959616081E-2</v>
      </c>
      <c r="Q114" s="43"/>
      <c r="R114" s="54" t="str">
        <f t="shared" si="71"/>
        <v/>
      </c>
      <c r="S114" s="43"/>
      <c r="T114" s="59">
        <f t="shared" si="93"/>
        <v>0</v>
      </c>
      <c r="U114" s="43"/>
      <c r="V114" s="38">
        <f t="shared" si="94"/>
        <v>14936069</v>
      </c>
      <c r="W114" s="47"/>
      <c r="X114" s="27">
        <v>99</v>
      </c>
      <c r="Y114" s="72">
        <v>44529</v>
      </c>
      <c r="Z114" s="22"/>
      <c r="AA114" s="47"/>
      <c r="AB114" s="49">
        <f t="shared" si="110"/>
        <v>60.299999999999933</v>
      </c>
      <c r="AC114" s="24">
        <f t="shared" si="111"/>
        <v>18.316664873160644</v>
      </c>
      <c r="AD114" s="25">
        <f t="shared" si="112"/>
        <v>-4.5331771997635328E-2</v>
      </c>
      <c r="AE114" s="24">
        <f t="shared" si="113"/>
        <v>0.13430623558059296</v>
      </c>
      <c r="AF114" s="26">
        <f t="shared" si="114"/>
        <v>-3.3688769508889591E-2</v>
      </c>
      <c r="AG114" s="32"/>
      <c r="AH114" s="49">
        <f t="shared" si="115"/>
        <v>24.790000000000006</v>
      </c>
      <c r="AI114" s="77">
        <f t="shared" si="76"/>
        <v>49.719710544435664</v>
      </c>
      <c r="AJ114" s="25">
        <f t="shared" si="77"/>
        <v>-0.13401155043931998</v>
      </c>
      <c r="AK114" s="24">
        <f t="shared" si="78"/>
        <v>0.15550820032163659</v>
      </c>
      <c r="AL114" s="26">
        <f t="shared" si="79"/>
        <v>7.3747362653614312E-2</v>
      </c>
      <c r="AM114" s="35"/>
      <c r="AN114" s="49">
        <f t="shared" si="116"/>
        <v>33.5</v>
      </c>
      <c r="AO114" s="24">
        <f t="shared" si="82"/>
        <v>49.960229119660703</v>
      </c>
      <c r="AP114" s="25">
        <f t="shared" si="80"/>
        <v>-8.0363697896603491E-3</v>
      </c>
      <c r="AQ114" s="24">
        <f t="shared" si="83"/>
        <v>9.8263829176180022E-3</v>
      </c>
      <c r="AR114" s="26">
        <f t="shared" si="81"/>
        <v>1.7813873035811513E-3</v>
      </c>
      <c r="AS114" s="5"/>
      <c r="AT114" s="49">
        <f t="shared" si="117"/>
        <v>16.080000000000013</v>
      </c>
      <c r="AU114" s="45"/>
      <c r="AV114" s="45"/>
      <c r="AW114" s="60">
        <v>0</v>
      </c>
      <c r="AX114" s="45"/>
      <c r="AY114" s="29"/>
      <c r="AZ114" s="18">
        <f t="shared" si="118"/>
        <v>16.080000000000013</v>
      </c>
      <c r="BA114" s="45"/>
      <c r="BB114" s="45"/>
      <c r="BC114" s="60"/>
      <c r="BD114" s="45"/>
      <c r="BE114" s="35"/>
      <c r="BF114" s="18">
        <f t="shared" si="119"/>
        <v>13.399999999999984</v>
      </c>
      <c r="BG114" s="45"/>
      <c r="BH114" s="45"/>
      <c r="BI114" s="60"/>
      <c r="BJ114" s="45"/>
      <c r="BK114" s="70"/>
      <c r="BL114" s="18">
        <f t="shared" si="120"/>
        <v>30.820000000000043</v>
      </c>
      <c r="BM114" s="45"/>
      <c r="BN114" s="45"/>
      <c r="BO114" s="60"/>
      <c r="BP114" s="45"/>
      <c r="BQ114" s="70"/>
      <c r="BR114" s="18">
        <f t="shared" si="121"/>
        <v>30.820000000000043</v>
      </c>
      <c r="BS114" s="45"/>
      <c r="BT114" s="45"/>
      <c r="BU114" s="60"/>
      <c r="BV114" s="45"/>
      <c r="BW114" s="89"/>
      <c r="BX114" s="18">
        <f t="shared" si="122"/>
        <v>30.820000000000043</v>
      </c>
      <c r="BY114" s="45"/>
      <c r="BZ114" s="45"/>
      <c r="CA114" s="60"/>
      <c r="CB114" s="45"/>
      <c r="CC114" s="29"/>
      <c r="CD114" s="20">
        <f t="shared" si="123"/>
        <v>60.299999999999933</v>
      </c>
      <c r="CE114" s="61">
        <f t="shared" si="100"/>
        <v>7.2666829160609916E-2</v>
      </c>
      <c r="CF114" s="61">
        <f t="shared" si="101"/>
        <v>0.27680746511946852</v>
      </c>
      <c r="CG114" s="61">
        <f t="shared" si="102"/>
        <v>1.3064687762819304E-2</v>
      </c>
      <c r="CH114" s="60">
        <f t="shared" si="103"/>
        <v>0</v>
      </c>
      <c r="CI114" s="60">
        <f t="shared" si="104"/>
        <v>0</v>
      </c>
      <c r="CJ114" s="60">
        <f t="shared" si="105"/>
        <v>0</v>
      </c>
      <c r="CK114" s="60">
        <f t="shared" si="106"/>
        <v>0</v>
      </c>
      <c r="CL114" s="60">
        <f t="shared" si="107"/>
        <v>0</v>
      </c>
      <c r="CM114" s="61">
        <f t="shared" si="108"/>
        <v>0.36253898204289775</v>
      </c>
      <c r="CN114" s="72">
        <f>L39</f>
        <v>44004</v>
      </c>
    </row>
    <row r="115" spans="2:92" x14ac:dyDescent="0.65">
      <c r="B115" s="64">
        <v>43960</v>
      </c>
      <c r="C115" s="38">
        <f t="shared" si="95"/>
        <v>187</v>
      </c>
      <c r="D115" s="46">
        <v>15649</v>
      </c>
      <c r="E115" s="101">
        <f t="shared" si="96"/>
        <v>7.3817082317202604E-2</v>
      </c>
      <c r="F115" s="38">
        <f t="shared" si="97"/>
        <v>9984</v>
      </c>
      <c r="G115" s="46">
        <v>211997</v>
      </c>
      <c r="H115" s="46">
        <f t="shared" si="99"/>
        <v>43</v>
      </c>
      <c r="I115" s="46">
        <v>600</v>
      </c>
      <c r="J115" s="100">
        <f t="shared" si="98"/>
        <v>3.8341108058022877E-2</v>
      </c>
      <c r="L115" s="72">
        <f t="shared" si="109"/>
        <v>44536</v>
      </c>
      <c r="M115" s="43"/>
      <c r="N115" s="54" t="str">
        <f t="shared" si="70"/>
        <v/>
      </c>
      <c r="O115" s="43">
        <f t="shared" si="58"/>
        <v>757876</v>
      </c>
      <c r="P115" s="54">
        <f t="shared" si="92"/>
        <v>5.074132959616081E-2</v>
      </c>
      <c r="Q115" s="43"/>
      <c r="R115" s="54" t="str">
        <f t="shared" si="71"/>
        <v/>
      </c>
      <c r="S115" s="43"/>
      <c r="T115" s="59">
        <f t="shared" si="93"/>
        <v>0</v>
      </c>
      <c r="U115" s="43"/>
      <c r="V115" s="38">
        <f t="shared" si="94"/>
        <v>14936069</v>
      </c>
      <c r="W115" s="47"/>
      <c r="X115" s="27">
        <v>100</v>
      </c>
      <c r="Y115" s="72">
        <v>44536</v>
      </c>
      <c r="Z115" s="22"/>
      <c r="AA115" s="47"/>
      <c r="AB115" s="49">
        <f t="shared" si="110"/>
        <v>61.199999999999932</v>
      </c>
      <c r="AC115" s="24">
        <f t="shared" si="111"/>
        <v>18.283454302009318</v>
      </c>
      <c r="AD115" s="25">
        <f t="shared" si="112"/>
        <v>-3.6900634612582271E-2</v>
      </c>
      <c r="AE115" s="24">
        <f t="shared" si="113"/>
        <v>0.10949651296110086</v>
      </c>
      <c r="AF115" s="26">
        <f t="shared" si="114"/>
        <v>-2.7566358466102343E-2</v>
      </c>
      <c r="AG115" s="32"/>
      <c r="AH115" s="49">
        <f t="shared" si="115"/>
        <v>25.160000000000007</v>
      </c>
      <c r="AI115" s="77">
        <f t="shared" si="76"/>
        <v>49.659634282000113</v>
      </c>
      <c r="AJ115" s="25">
        <f t="shared" si="77"/>
        <v>-0.16236827685283567</v>
      </c>
      <c r="AK115" s="24">
        <f t="shared" si="78"/>
        <v>0.18854158672125318</v>
      </c>
      <c r="AL115" s="26">
        <f t="shared" si="79"/>
        <v>8.9279422701666472E-2</v>
      </c>
      <c r="AM115" s="35"/>
      <c r="AN115" s="49">
        <f t="shared" si="116"/>
        <v>34</v>
      </c>
      <c r="AO115" s="24">
        <f t="shared" si="82"/>
        <v>49.955810764582864</v>
      </c>
      <c r="AP115" s="25">
        <f t="shared" si="80"/>
        <v>-8.8367101556708766E-3</v>
      </c>
      <c r="AQ115" s="24">
        <f t="shared" si="83"/>
        <v>1.080550397428714E-2</v>
      </c>
      <c r="AR115" s="26">
        <f t="shared" si="81"/>
        <v>1.9582421133382752E-3</v>
      </c>
      <c r="AS115" s="5"/>
      <c r="AT115" s="49">
        <f t="shared" si="117"/>
        <v>16.320000000000011</v>
      </c>
      <c r="AU115" s="45"/>
      <c r="AV115" s="45"/>
      <c r="AW115" s="60">
        <v>0</v>
      </c>
      <c r="AX115" s="45"/>
      <c r="AY115" s="29"/>
      <c r="AZ115" s="18">
        <f t="shared" si="118"/>
        <v>16.320000000000011</v>
      </c>
      <c r="BA115" s="45"/>
      <c r="BB115" s="45"/>
      <c r="BC115" s="60"/>
      <c r="BD115" s="45"/>
      <c r="BE115" s="35"/>
      <c r="BF115" s="18">
        <f t="shared" si="119"/>
        <v>13.599999999999984</v>
      </c>
      <c r="BG115" s="45"/>
      <c r="BH115" s="45"/>
      <c r="BI115" s="60"/>
      <c r="BJ115" s="45"/>
      <c r="BK115" s="70"/>
      <c r="BL115" s="18">
        <f t="shared" si="120"/>
        <v>31.280000000000044</v>
      </c>
      <c r="BM115" s="45"/>
      <c r="BN115" s="45"/>
      <c r="BO115" s="60"/>
      <c r="BP115" s="45"/>
      <c r="BQ115" s="70"/>
      <c r="BR115" s="18">
        <f t="shared" si="121"/>
        <v>31.280000000000044</v>
      </c>
      <c r="BS115" s="45"/>
      <c r="BT115" s="45"/>
      <c r="BU115" s="60"/>
      <c r="BV115" s="45"/>
      <c r="BW115" s="89"/>
      <c r="BX115" s="18">
        <f t="shared" si="122"/>
        <v>31.280000000000044</v>
      </c>
      <c r="BY115" s="45"/>
      <c r="BZ115" s="45"/>
      <c r="CA115" s="60"/>
      <c r="CB115" s="45"/>
      <c r="CC115" s="29"/>
      <c r="CD115" s="20">
        <f t="shared" si="123"/>
        <v>61.199999999999932</v>
      </c>
      <c r="CE115" s="61">
        <f t="shared" si="100"/>
        <v>5.9162782799097528E-2</v>
      </c>
      <c r="CF115" s="61">
        <f t="shared" si="101"/>
        <v>0.33513246419806447</v>
      </c>
      <c r="CG115" s="61">
        <f t="shared" si="102"/>
        <v>1.4364761366016103E-2</v>
      </c>
      <c r="CH115" s="60">
        <f t="shared" si="103"/>
        <v>0</v>
      </c>
      <c r="CI115" s="60">
        <f t="shared" si="104"/>
        <v>0</v>
      </c>
      <c r="CJ115" s="60">
        <f t="shared" si="105"/>
        <v>0</v>
      </c>
      <c r="CK115" s="60">
        <f t="shared" si="106"/>
        <v>0</v>
      </c>
      <c r="CL115" s="60">
        <f t="shared" si="107"/>
        <v>0</v>
      </c>
      <c r="CM115" s="61">
        <f t="shared" si="108"/>
        <v>0.40866000836317812</v>
      </c>
      <c r="CN115" s="35"/>
    </row>
    <row r="116" spans="2:92" x14ac:dyDescent="0.65">
      <c r="B116" s="44">
        <v>43961</v>
      </c>
      <c r="C116" s="38">
        <f t="shared" si="95"/>
        <v>98</v>
      </c>
      <c r="D116" s="46">
        <v>15747</v>
      </c>
      <c r="E116" s="101">
        <f t="shared" si="96"/>
        <v>7.3496191471884104E-2</v>
      </c>
      <c r="F116" s="38">
        <f t="shared" si="97"/>
        <v>2259</v>
      </c>
      <c r="G116" s="46">
        <v>214256</v>
      </c>
      <c r="H116" s="46">
        <f t="shared" si="99"/>
        <v>13</v>
      </c>
      <c r="I116" s="46">
        <v>613</v>
      </c>
      <c r="J116" s="100">
        <f t="shared" si="98"/>
        <v>3.8928049787261068E-2</v>
      </c>
      <c r="L116" s="72">
        <f t="shared" si="109"/>
        <v>44543</v>
      </c>
      <c r="M116" s="43"/>
      <c r="N116" s="54" t="str">
        <f t="shared" si="70"/>
        <v/>
      </c>
      <c r="O116" s="43">
        <f t="shared" si="58"/>
        <v>757876</v>
      </c>
      <c r="P116" s="54">
        <f t="shared" si="92"/>
        <v>5.074132959616081E-2</v>
      </c>
      <c r="Q116" s="43"/>
      <c r="R116" s="54" t="str">
        <f t="shared" si="71"/>
        <v/>
      </c>
      <c r="S116" s="43"/>
      <c r="T116" s="59">
        <f t="shared" si="93"/>
        <v>0</v>
      </c>
      <c r="U116" s="43"/>
      <c r="V116" s="38">
        <f t="shared" si="94"/>
        <v>14936069</v>
      </c>
      <c r="W116" s="47"/>
      <c r="X116" s="27">
        <v>101</v>
      </c>
      <c r="Y116" s="72">
        <v>44543</v>
      </c>
      <c r="Z116" s="22"/>
      <c r="AA116" s="47"/>
      <c r="AB116" s="49">
        <f t="shared" si="110"/>
        <v>62.09999999999993</v>
      </c>
      <c r="AC116" s="24">
        <f t="shared" si="111"/>
        <v>18.256427646381443</v>
      </c>
      <c r="AD116" s="25">
        <f t="shared" si="112"/>
        <v>-3.0029617364304876E-2</v>
      </c>
      <c r="AE116" s="24">
        <f t="shared" si="113"/>
        <v>8.9220674989779675E-2</v>
      </c>
      <c r="AF116" s="26">
        <f t="shared" si="114"/>
        <v>-2.2528708857023533E-2</v>
      </c>
      <c r="AG116" s="32"/>
      <c r="AH116" s="49">
        <f t="shared" si="115"/>
        <v>25.530000000000008</v>
      </c>
      <c r="AI116" s="77">
        <f t="shared" si="76"/>
        <v>49.586884500487919</v>
      </c>
      <c r="AJ116" s="25">
        <f t="shared" si="77"/>
        <v>-0.19662103111403426</v>
      </c>
      <c r="AK116" s="24">
        <f t="shared" si="78"/>
        <v>0.22850398630261992</v>
      </c>
      <c r="AL116" s="26">
        <f t="shared" si="79"/>
        <v>0.10800648535504527</v>
      </c>
      <c r="AM116" s="35"/>
      <c r="AN116" s="49">
        <f t="shared" si="116"/>
        <v>34.5</v>
      </c>
      <c r="AO116" s="24">
        <f t="shared" si="82"/>
        <v>49.950952585177063</v>
      </c>
      <c r="AP116" s="25">
        <f t="shared" si="80"/>
        <v>-9.7163588115978545E-3</v>
      </c>
      <c r="AQ116" s="24">
        <f t="shared" si="83"/>
        <v>1.1881756989085569E-2</v>
      </c>
      <c r="AR116" s="26">
        <f t="shared" si="81"/>
        <v>2.1525060295968573E-3</v>
      </c>
      <c r="AS116" s="5"/>
      <c r="AT116" s="49">
        <f t="shared" si="117"/>
        <v>16.560000000000009</v>
      </c>
      <c r="AU116" s="45"/>
      <c r="AV116" s="45"/>
      <c r="AW116" s="60">
        <v>0</v>
      </c>
      <c r="AX116" s="45"/>
      <c r="AY116" s="29"/>
      <c r="AZ116" s="18">
        <f t="shared" si="118"/>
        <v>16.560000000000009</v>
      </c>
      <c r="BA116" s="45"/>
      <c r="BB116" s="45"/>
      <c r="BC116" s="60"/>
      <c r="BD116" s="45"/>
      <c r="BE116" s="35"/>
      <c r="BF116" s="18">
        <f t="shared" si="119"/>
        <v>13.799999999999983</v>
      </c>
      <c r="BG116" s="45"/>
      <c r="BH116" s="45"/>
      <c r="BI116" s="60"/>
      <c r="BJ116" s="45"/>
      <c r="BK116" s="70"/>
      <c r="BL116" s="18">
        <f t="shared" si="120"/>
        <v>31.740000000000045</v>
      </c>
      <c r="BM116" s="45"/>
      <c r="BN116" s="45"/>
      <c r="BO116" s="60"/>
      <c r="BP116" s="45"/>
      <c r="BQ116" s="70"/>
      <c r="BR116" s="18">
        <f t="shared" si="121"/>
        <v>31.740000000000045</v>
      </c>
      <c r="BS116" s="45"/>
      <c r="BT116" s="45"/>
      <c r="BU116" s="60"/>
      <c r="BV116" s="45"/>
      <c r="BW116" s="89"/>
      <c r="BX116" s="18">
        <f t="shared" si="122"/>
        <v>31.740000000000045</v>
      </c>
      <c r="BY116" s="45"/>
      <c r="BZ116" s="45"/>
      <c r="CA116" s="60"/>
      <c r="CB116" s="45"/>
      <c r="CC116" s="29"/>
      <c r="CD116" s="20">
        <f t="shared" si="123"/>
        <v>62.09999999999993</v>
      </c>
      <c r="CE116" s="61">
        <f t="shared" si="100"/>
        <v>4.8153974917617727E-2</v>
      </c>
      <c r="CF116" s="61">
        <f t="shared" si="101"/>
        <v>0.4054696672935072</v>
      </c>
      <c r="CG116" s="61">
        <f t="shared" si="102"/>
        <v>1.5793446701407397E-2</v>
      </c>
      <c r="CH116" s="60">
        <f t="shared" si="103"/>
        <v>0</v>
      </c>
      <c r="CI116" s="60">
        <f t="shared" si="104"/>
        <v>0</v>
      </c>
      <c r="CJ116" s="60">
        <f t="shared" si="105"/>
        <v>0</v>
      </c>
      <c r="CK116" s="60">
        <f t="shared" si="106"/>
        <v>0</v>
      </c>
      <c r="CL116" s="60">
        <f t="shared" si="107"/>
        <v>0</v>
      </c>
      <c r="CM116" s="61">
        <f t="shared" si="108"/>
        <v>0.46941708891253237</v>
      </c>
      <c r="CN116" s="35"/>
    </row>
    <row r="117" spans="2:92" x14ac:dyDescent="0.65">
      <c r="B117" s="44">
        <v>43962</v>
      </c>
      <c r="C117" s="38">
        <f t="shared" si="95"/>
        <v>51</v>
      </c>
      <c r="D117" s="46">
        <v>15798</v>
      </c>
      <c r="E117" s="101">
        <f t="shared" si="96"/>
        <v>7.2400139319169221E-2</v>
      </c>
      <c r="F117" s="38">
        <f t="shared" si="97"/>
        <v>3948</v>
      </c>
      <c r="G117" s="46">
        <v>218204</v>
      </c>
      <c r="H117" s="46">
        <f t="shared" si="99"/>
        <v>8</v>
      </c>
      <c r="I117" s="46">
        <v>621</v>
      </c>
      <c r="J117" s="100">
        <f t="shared" si="98"/>
        <v>3.9308773262438285E-2</v>
      </c>
      <c r="L117" s="72">
        <f t="shared" si="109"/>
        <v>44550</v>
      </c>
      <c r="M117" s="43"/>
      <c r="N117" s="54" t="str">
        <f t="shared" si="70"/>
        <v/>
      </c>
      <c r="O117" s="43">
        <f t="shared" si="58"/>
        <v>757876</v>
      </c>
      <c r="P117" s="54">
        <f t="shared" si="92"/>
        <v>5.074132959616081E-2</v>
      </c>
      <c r="Q117" s="43"/>
      <c r="R117" s="54" t="str">
        <f t="shared" si="71"/>
        <v/>
      </c>
      <c r="S117" s="43"/>
      <c r="T117" s="59">
        <f t="shared" si="93"/>
        <v>0</v>
      </c>
      <c r="U117" s="43"/>
      <c r="V117" s="38">
        <f t="shared" si="94"/>
        <v>14936069</v>
      </c>
      <c r="W117" s="47"/>
      <c r="X117" s="27">
        <v>102</v>
      </c>
      <c r="Y117" s="72">
        <v>44550</v>
      </c>
      <c r="Z117" s="22"/>
      <c r="AA117" s="47"/>
      <c r="AB117" s="49">
        <f t="shared" si="110"/>
        <v>62.999999999999929</v>
      </c>
      <c r="AC117" s="24">
        <f t="shared" si="111"/>
        <v>18.234438160615028</v>
      </c>
      <c r="AD117" s="25">
        <f t="shared" si="112"/>
        <v>-2.4432761962683403E-2</v>
      </c>
      <c r="AE117" s="24">
        <f t="shared" si="113"/>
        <v>7.2666829160609916E-2</v>
      </c>
      <c r="AF117" s="26">
        <f t="shared" si="114"/>
        <v>-1.8393162032410842E-2</v>
      </c>
      <c r="AG117" s="32"/>
      <c r="AH117" s="49">
        <f t="shared" si="115"/>
        <v>25.900000000000009</v>
      </c>
      <c r="AI117" s="77">
        <f t="shared" si="76"/>
        <v>49.498844178453048</v>
      </c>
      <c r="AJ117" s="25">
        <f t="shared" si="77"/>
        <v>-0.23794681631047085</v>
      </c>
      <c r="AK117" s="24">
        <f t="shared" si="78"/>
        <v>0.27680746511946852</v>
      </c>
      <c r="AL117" s="26">
        <f t="shared" si="79"/>
        <v>0.1305499427482395</v>
      </c>
      <c r="AM117" s="35"/>
      <c r="AN117" s="49">
        <f t="shared" si="116"/>
        <v>35</v>
      </c>
      <c r="AO117" s="24">
        <f t="shared" si="82"/>
        <v>49.945611039457148</v>
      </c>
      <c r="AP117" s="25">
        <f t="shared" si="80"/>
        <v>-1.0683091439827369E-2</v>
      </c>
      <c r="AQ117" s="24">
        <f t="shared" si="83"/>
        <v>1.3064687762819304E-2</v>
      </c>
      <c r="AR117" s="26">
        <f t="shared" si="81"/>
        <v>2.365861547467471E-3</v>
      </c>
      <c r="AS117" s="5"/>
      <c r="AT117" s="49">
        <f t="shared" si="117"/>
        <v>16.800000000000008</v>
      </c>
      <c r="AU117" s="45"/>
      <c r="AV117" s="45"/>
      <c r="AW117" s="60">
        <v>0</v>
      </c>
      <c r="AX117" s="45"/>
      <c r="AY117" s="29"/>
      <c r="AZ117" s="18">
        <f t="shared" si="118"/>
        <v>16.800000000000008</v>
      </c>
      <c r="BA117" s="45"/>
      <c r="BB117" s="45"/>
      <c r="BC117" s="60"/>
      <c r="BD117" s="45"/>
      <c r="BE117" s="35"/>
      <c r="BF117" s="18">
        <f t="shared" si="119"/>
        <v>13.999999999999982</v>
      </c>
      <c r="BG117" s="45"/>
      <c r="BH117" s="45"/>
      <c r="BI117" s="60"/>
      <c r="BJ117" s="45"/>
      <c r="BK117" s="70"/>
      <c r="BL117" s="18">
        <f t="shared" si="120"/>
        <v>32.200000000000045</v>
      </c>
      <c r="BM117" s="45"/>
      <c r="BN117" s="45"/>
      <c r="BO117" s="60"/>
      <c r="BP117" s="45"/>
      <c r="BQ117" s="70"/>
      <c r="BR117" s="18">
        <f t="shared" si="121"/>
        <v>32.200000000000045</v>
      </c>
      <c r="BS117" s="45"/>
      <c r="BT117" s="45"/>
      <c r="BU117" s="60"/>
      <c r="BV117" s="45"/>
      <c r="BW117" s="89"/>
      <c r="BX117" s="18">
        <f t="shared" si="122"/>
        <v>32.200000000000045</v>
      </c>
      <c r="BY117" s="45"/>
      <c r="BZ117" s="45"/>
      <c r="CA117" s="60"/>
      <c r="CB117" s="45"/>
      <c r="CC117" s="29"/>
      <c r="CD117" s="20">
        <f t="shared" si="123"/>
        <v>62.999999999999929</v>
      </c>
      <c r="CE117" s="61">
        <f t="shared" si="100"/>
        <v>3.9184189952456719E-2</v>
      </c>
      <c r="CF117" s="61">
        <f t="shared" si="101"/>
        <v>0.49016395199301865</v>
      </c>
      <c r="CG117" s="61">
        <f t="shared" si="102"/>
        <v>1.7363308003163085E-2</v>
      </c>
      <c r="CH117" s="60">
        <f t="shared" si="103"/>
        <v>0</v>
      </c>
      <c r="CI117" s="60">
        <f t="shared" si="104"/>
        <v>0</v>
      </c>
      <c r="CJ117" s="60">
        <f t="shared" si="105"/>
        <v>0</v>
      </c>
      <c r="CK117" s="60">
        <f t="shared" si="106"/>
        <v>0</v>
      </c>
      <c r="CL117" s="60">
        <f t="shared" si="107"/>
        <v>0</v>
      </c>
      <c r="CM117" s="61">
        <f t="shared" si="108"/>
        <v>0.54671144994863852</v>
      </c>
      <c r="CN117" s="72">
        <f>L40</f>
        <v>44011</v>
      </c>
    </row>
    <row r="118" spans="2:92" x14ac:dyDescent="0.65">
      <c r="B118" s="44">
        <v>43963</v>
      </c>
      <c r="C118" s="38">
        <f t="shared" si="95"/>
        <v>76</v>
      </c>
      <c r="D118" s="46">
        <v>15874</v>
      </c>
      <c r="E118" s="101">
        <f t="shared" si="96"/>
        <v>7.0977290307580182E-2</v>
      </c>
      <c r="F118" s="38">
        <f t="shared" si="97"/>
        <v>5445</v>
      </c>
      <c r="G118" s="46">
        <v>223649</v>
      </c>
      <c r="H118" s="46">
        <f t="shared" si="99"/>
        <v>22</v>
      </c>
      <c r="I118" s="46">
        <v>643</v>
      </c>
      <c r="J118" s="100">
        <f t="shared" si="98"/>
        <v>4.050648859770694E-2</v>
      </c>
      <c r="L118" s="72">
        <f t="shared" si="109"/>
        <v>44557</v>
      </c>
      <c r="M118" s="43"/>
      <c r="N118" s="54" t="str">
        <f t="shared" si="70"/>
        <v/>
      </c>
      <c r="O118" s="43">
        <f t="shared" si="58"/>
        <v>757876</v>
      </c>
      <c r="P118" s="54">
        <f t="shared" si="92"/>
        <v>5.074132959616081E-2</v>
      </c>
      <c r="Q118" s="43"/>
      <c r="R118" s="54" t="str">
        <f t="shared" si="71"/>
        <v/>
      </c>
      <c r="S118" s="43"/>
      <c r="T118" s="59">
        <f t="shared" si="93"/>
        <v>0</v>
      </c>
      <c r="U118" s="43"/>
      <c r="V118" s="38">
        <f t="shared" si="94"/>
        <v>14936069</v>
      </c>
      <c r="W118" s="47"/>
      <c r="X118" s="27">
        <v>103</v>
      </c>
      <c r="Y118" s="72">
        <v>44557</v>
      </c>
      <c r="Z118" s="22"/>
      <c r="AA118" s="47"/>
      <c r="AB118" s="49">
        <f t="shared" si="110"/>
        <v>63.899999999999928</v>
      </c>
      <c r="AC118" s="24">
        <f t="shared" si="111"/>
        <v>18.216550136779158</v>
      </c>
      <c r="AD118" s="25">
        <f t="shared" si="112"/>
        <v>-1.9875582039856773E-2</v>
      </c>
      <c r="AE118" s="24">
        <f t="shared" si="113"/>
        <v>5.9162782799097528E-2</v>
      </c>
      <c r="AF118" s="26">
        <f t="shared" si="114"/>
        <v>-1.5004495957235985E-2</v>
      </c>
      <c r="AG118" s="32"/>
      <c r="AH118" s="49">
        <f t="shared" si="115"/>
        <v>26.27000000000001</v>
      </c>
      <c r="AI118" s="77">
        <f t="shared" si="76"/>
        <v>49.39238236119018</v>
      </c>
      <c r="AJ118" s="25">
        <f t="shared" si="77"/>
        <v>-0.28773464125100418</v>
      </c>
      <c r="AK118" s="24">
        <f t="shared" si="78"/>
        <v>0.33513246419806447</v>
      </c>
      <c r="AL118" s="26">
        <f t="shared" si="79"/>
        <v>0.15763513264485399</v>
      </c>
      <c r="AM118" s="35"/>
      <c r="AN118" s="49">
        <f t="shared" si="116"/>
        <v>35.5</v>
      </c>
      <c r="AO118" s="24">
        <f t="shared" si="82"/>
        <v>49.939738325136965</v>
      </c>
      <c r="AP118" s="25">
        <f t="shared" si="80"/>
        <v>-1.1745428640367112E-2</v>
      </c>
      <c r="AQ118" s="24">
        <f t="shared" si="83"/>
        <v>1.4364761366016103E-2</v>
      </c>
      <c r="AR118" s="26">
        <f t="shared" si="81"/>
        <v>2.600147206393599E-3</v>
      </c>
      <c r="AS118" s="5"/>
      <c r="AT118" s="49">
        <f t="shared" si="117"/>
        <v>17.040000000000006</v>
      </c>
      <c r="AU118" s="45"/>
      <c r="AV118" s="45"/>
      <c r="AW118" s="60">
        <v>0</v>
      </c>
      <c r="AX118" s="45"/>
      <c r="AY118" s="29"/>
      <c r="AZ118" s="18">
        <f t="shared" si="118"/>
        <v>17.040000000000006</v>
      </c>
      <c r="BA118" s="45"/>
      <c r="BB118" s="45"/>
      <c r="BC118" s="60"/>
      <c r="BD118" s="45"/>
      <c r="BE118" s="35"/>
      <c r="BF118" s="18">
        <f t="shared" si="119"/>
        <v>14.199999999999982</v>
      </c>
      <c r="BG118" s="45"/>
      <c r="BH118" s="45"/>
      <c r="BI118" s="60"/>
      <c r="BJ118" s="45"/>
      <c r="BK118" s="70"/>
      <c r="BL118" s="18">
        <f t="shared" si="120"/>
        <v>32.660000000000046</v>
      </c>
      <c r="BM118" s="45"/>
      <c r="BN118" s="45"/>
      <c r="BO118" s="60"/>
      <c r="BP118" s="45"/>
      <c r="BQ118" s="70"/>
      <c r="BR118" s="18">
        <f t="shared" si="121"/>
        <v>32.660000000000046</v>
      </c>
      <c r="BS118" s="45"/>
      <c r="BT118" s="45"/>
      <c r="BU118" s="60"/>
      <c r="BV118" s="45"/>
      <c r="BW118" s="89"/>
      <c r="BX118" s="18">
        <f t="shared" si="122"/>
        <v>32.660000000000046</v>
      </c>
      <c r="BY118" s="45"/>
      <c r="BZ118" s="45"/>
      <c r="CA118" s="60"/>
      <c r="CB118" s="45"/>
      <c r="CC118" s="29"/>
      <c r="CD118" s="20">
        <f t="shared" si="123"/>
        <v>63.899999999999928</v>
      </c>
      <c r="CE118" s="61">
        <f t="shared" si="100"/>
        <v>3.1878974310379303E-2</v>
      </c>
      <c r="CF118" s="61">
        <f t="shared" si="101"/>
        <v>0.59195802158684185</v>
      </c>
      <c r="CG118" s="61">
        <f t="shared" si="102"/>
        <v>1.9088103657382269E-2</v>
      </c>
      <c r="CH118" s="60">
        <f t="shared" si="103"/>
        <v>0</v>
      </c>
      <c r="CI118" s="60">
        <f t="shared" si="104"/>
        <v>0</v>
      </c>
      <c r="CJ118" s="60">
        <f t="shared" si="105"/>
        <v>0</v>
      </c>
      <c r="CK118" s="60">
        <f t="shared" si="106"/>
        <v>0</v>
      </c>
      <c r="CL118" s="60">
        <f t="shared" si="107"/>
        <v>0</v>
      </c>
      <c r="CM118" s="61">
        <f t="shared" si="108"/>
        <v>0.64292509955460342</v>
      </c>
      <c r="CN118" s="35"/>
    </row>
    <row r="119" spans="2:92" x14ac:dyDescent="0.65">
      <c r="B119" s="44">
        <v>43964</v>
      </c>
      <c r="C119" s="38">
        <f t="shared" si="95"/>
        <v>150</v>
      </c>
      <c r="D119" s="46">
        <v>16024</v>
      </c>
      <c r="E119" s="101">
        <f t="shared" si="96"/>
        <v>7.1642218118899967E-2</v>
      </c>
      <c r="F119" s="53">
        <f t="shared" si="97"/>
        <v>18</v>
      </c>
      <c r="G119" s="46">
        <v>223667</v>
      </c>
      <c r="H119" s="46">
        <f t="shared" si="99"/>
        <v>25</v>
      </c>
      <c r="I119" s="46">
        <v>668</v>
      </c>
      <c r="J119" s="100">
        <f t="shared" si="98"/>
        <v>4.1687468796804794E-2</v>
      </c>
      <c r="L119" s="72">
        <f t="shared" si="109"/>
        <v>44564</v>
      </c>
      <c r="M119" s="43"/>
      <c r="N119" s="54" t="str">
        <f t="shared" si="70"/>
        <v/>
      </c>
      <c r="O119" s="43">
        <f t="shared" si="58"/>
        <v>757876</v>
      </c>
      <c r="P119" s="54">
        <f t="shared" si="92"/>
        <v>5.074132959616081E-2</v>
      </c>
      <c r="Q119" s="43"/>
      <c r="R119" s="54" t="str">
        <f t="shared" si="71"/>
        <v/>
      </c>
      <c r="S119" s="43"/>
      <c r="T119" s="59">
        <f t="shared" si="93"/>
        <v>0</v>
      </c>
      <c r="U119" s="43"/>
      <c r="V119" s="38">
        <f t="shared" si="94"/>
        <v>14936069</v>
      </c>
      <c r="W119" s="47"/>
      <c r="X119" s="27">
        <v>104</v>
      </c>
      <c r="Y119" s="72">
        <v>44564</v>
      </c>
      <c r="Z119" s="22"/>
      <c r="AA119" s="47"/>
      <c r="AB119" s="49">
        <f t="shared" si="110"/>
        <v>64.799999999999926</v>
      </c>
      <c r="AC119" s="24">
        <f t="shared" si="111"/>
        <v>18.202000622491429</v>
      </c>
      <c r="AD119" s="25">
        <f t="shared" si="112"/>
        <v>-1.6166126986367033E-2</v>
      </c>
      <c r="AE119" s="24">
        <f t="shared" si="113"/>
        <v>4.8153974917617727E-2</v>
      </c>
      <c r="AF119" s="26">
        <f t="shared" si="114"/>
        <v>-1.2232008757199781E-2</v>
      </c>
      <c r="AG119" s="32"/>
      <c r="AH119" s="49">
        <f t="shared" si="115"/>
        <v>26.640000000000011</v>
      </c>
      <c r="AI119" s="77">
        <f t="shared" si="76"/>
        <v>49.263765622570695</v>
      </c>
      <c r="AJ119" s="25">
        <f t="shared" si="77"/>
        <v>-0.34761280707969222</v>
      </c>
      <c r="AK119" s="24">
        <f t="shared" si="78"/>
        <v>0.4054696672935072</v>
      </c>
      <c r="AL119" s="26">
        <f t="shared" si="79"/>
        <v>0.19010054890660194</v>
      </c>
      <c r="AM119" s="35"/>
      <c r="AN119" s="49">
        <f t="shared" si="116"/>
        <v>36</v>
      </c>
      <c r="AO119" s="24">
        <f t="shared" si="82"/>
        <v>49.933281973323467</v>
      </c>
      <c r="AP119" s="25">
        <f t="shared" si="80"/>
        <v>-1.2912703626993861E-2</v>
      </c>
      <c r="AQ119" s="24">
        <f t="shared" si="83"/>
        <v>1.5793446701407397E-2</v>
      </c>
      <c r="AR119" s="26">
        <f t="shared" si="81"/>
        <v>2.8573706707825889E-3</v>
      </c>
      <c r="AS119" s="5"/>
      <c r="AT119" s="49">
        <f t="shared" si="117"/>
        <v>17.280000000000005</v>
      </c>
      <c r="AU119" s="45"/>
      <c r="AV119" s="45"/>
      <c r="AW119" s="60">
        <v>0</v>
      </c>
      <c r="AX119" s="45"/>
      <c r="AY119" s="29"/>
      <c r="AZ119" s="18">
        <f t="shared" si="118"/>
        <v>17.280000000000005</v>
      </c>
      <c r="BA119" s="45"/>
      <c r="BB119" s="45"/>
      <c r="BC119" s="60"/>
      <c r="BD119" s="45"/>
      <c r="BE119" s="35"/>
      <c r="BF119" s="18">
        <f t="shared" si="119"/>
        <v>14.399999999999981</v>
      </c>
      <c r="BG119" s="45"/>
      <c r="BH119" s="45"/>
      <c r="BI119" s="60"/>
      <c r="BJ119" s="45"/>
      <c r="BK119" s="70"/>
      <c r="BL119" s="18">
        <f t="shared" si="120"/>
        <v>33.120000000000047</v>
      </c>
      <c r="BM119" s="45"/>
      <c r="BN119" s="45"/>
      <c r="BO119" s="60"/>
      <c r="BP119" s="45"/>
      <c r="BQ119" s="70"/>
      <c r="BR119" s="18">
        <f t="shared" si="121"/>
        <v>33.120000000000047</v>
      </c>
      <c r="BS119" s="45"/>
      <c r="BT119" s="45"/>
      <c r="BU119" s="60"/>
      <c r="BV119" s="45"/>
      <c r="BW119" s="89"/>
      <c r="BX119" s="18">
        <f t="shared" si="122"/>
        <v>33.120000000000047</v>
      </c>
      <c r="BY119" s="45"/>
      <c r="BZ119" s="45"/>
      <c r="CA119" s="60"/>
      <c r="CB119" s="45"/>
      <c r="CC119" s="29"/>
      <c r="CD119" s="20">
        <f t="shared" si="123"/>
        <v>64.799999999999926</v>
      </c>
      <c r="CE119" s="61">
        <f t="shared" si="100"/>
        <v>2.5931548853467701E-2</v>
      </c>
      <c r="CF119" s="61">
        <f t="shared" si="101"/>
        <v>0.71403175961991194</v>
      </c>
      <c r="CG119" s="61">
        <f t="shared" si="102"/>
        <v>2.0982892705210074E-2</v>
      </c>
      <c r="CH119" s="60">
        <f t="shared" si="103"/>
        <v>0</v>
      </c>
      <c r="CI119" s="60">
        <f t="shared" si="104"/>
        <v>0</v>
      </c>
      <c r="CJ119" s="60">
        <f t="shared" si="105"/>
        <v>0</v>
      </c>
      <c r="CK119" s="60">
        <f t="shared" si="106"/>
        <v>0</v>
      </c>
      <c r="CL119" s="60">
        <f t="shared" si="107"/>
        <v>0</v>
      </c>
      <c r="CM119" s="61">
        <f t="shared" si="108"/>
        <v>0.76094620117858969</v>
      </c>
      <c r="CN119" s="35"/>
    </row>
    <row r="120" spans="2:92" x14ac:dyDescent="0.65">
      <c r="B120" s="44">
        <v>43965</v>
      </c>
      <c r="C120" s="38">
        <f t="shared" si="95"/>
        <v>55</v>
      </c>
      <c r="D120" s="46">
        <v>16079</v>
      </c>
      <c r="E120" s="101">
        <f t="shared" si="96"/>
        <v>6.8965960951171815E-2</v>
      </c>
      <c r="F120" s="38">
        <f t="shared" si="97"/>
        <v>9477</v>
      </c>
      <c r="G120" s="46">
        <v>233144</v>
      </c>
      <c r="H120" s="46">
        <f t="shared" si="99"/>
        <v>19</v>
      </c>
      <c r="I120" s="46">
        <v>687</v>
      </c>
      <c r="J120" s="100">
        <f t="shared" si="98"/>
        <v>4.2726537720007465E-2</v>
      </c>
      <c r="L120" s="72">
        <f t="shared" si="109"/>
        <v>44571</v>
      </c>
      <c r="M120" s="43"/>
      <c r="N120" s="54" t="str">
        <f t="shared" si="70"/>
        <v/>
      </c>
      <c r="O120" s="43">
        <f t="shared" si="58"/>
        <v>757876</v>
      </c>
      <c r="P120" s="54">
        <f t="shared" si="92"/>
        <v>5.074132959616081E-2</v>
      </c>
      <c r="Q120" s="43"/>
      <c r="R120" s="54" t="str">
        <f t="shared" si="71"/>
        <v/>
      </c>
      <c r="S120" s="43"/>
      <c r="T120" s="59">
        <f t="shared" si="93"/>
        <v>0</v>
      </c>
      <c r="U120" s="43"/>
      <c r="V120" s="38">
        <f t="shared" si="94"/>
        <v>14936069</v>
      </c>
      <c r="W120" s="47"/>
      <c r="X120" s="27">
        <v>105</v>
      </c>
      <c r="Y120" s="72">
        <v>44571</v>
      </c>
      <c r="Z120" s="22"/>
      <c r="AA120" s="47"/>
      <c r="AB120" s="49">
        <f t="shared" si="110"/>
        <v>65.699999999999932</v>
      </c>
      <c r="AC120" s="24">
        <f t="shared" si="111"/>
        <v>18.19016789029218</v>
      </c>
      <c r="AD120" s="25">
        <f t="shared" si="112"/>
        <v>-1.3147480221388718E-2</v>
      </c>
      <c r="AE120" s="24">
        <f t="shared" si="113"/>
        <v>3.9184189952456719E-2</v>
      </c>
      <c r="AF120" s="26">
        <f t="shared" si="114"/>
        <v>-9.9664277390677913E-3</v>
      </c>
      <c r="AG120" s="32"/>
      <c r="AH120" s="49">
        <f t="shared" si="115"/>
        <v>27.010000000000012</v>
      </c>
      <c r="AI120" s="77">
        <f t="shared" si="76"/>
        <v>49.108560162728843</v>
      </c>
      <c r="AJ120" s="25">
        <f t="shared" si="77"/>
        <v>-0.41947421578879024</v>
      </c>
      <c r="AK120" s="24">
        <f t="shared" si="78"/>
        <v>0.49016395199301865</v>
      </c>
      <c r="AL120" s="26">
        <f t="shared" si="79"/>
        <v>0.22890347216084186</v>
      </c>
      <c r="AM120" s="35"/>
      <c r="AN120" s="49">
        <f t="shared" si="116"/>
        <v>36.5</v>
      </c>
      <c r="AO120" s="24">
        <f t="shared" si="82"/>
        <v>49.926184405676217</v>
      </c>
      <c r="AP120" s="25">
        <f t="shared" si="80"/>
        <v>-1.4195135294496555E-2</v>
      </c>
      <c r="AQ120" s="24">
        <f t="shared" si="83"/>
        <v>1.7363308003163085E-2</v>
      </c>
      <c r="AR120" s="26">
        <f t="shared" si="81"/>
        <v>3.1397226035113773E-3</v>
      </c>
      <c r="AS120" s="5"/>
      <c r="AT120" s="49">
        <f t="shared" si="117"/>
        <v>17.520000000000003</v>
      </c>
      <c r="AU120" s="45"/>
      <c r="AV120" s="45"/>
      <c r="AW120" s="60">
        <v>0</v>
      </c>
      <c r="AX120" s="45"/>
      <c r="AY120" s="29"/>
      <c r="AZ120" s="18">
        <f t="shared" si="118"/>
        <v>17.520000000000003</v>
      </c>
      <c r="BA120" s="45"/>
      <c r="BB120" s="45"/>
      <c r="BC120" s="60"/>
      <c r="BD120" s="45"/>
      <c r="BE120" s="35"/>
      <c r="BF120" s="18">
        <f t="shared" si="119"/>
        <v>14.59999999999998</v>
      </c>
      <c r="BG120" s="45"/>
      <c r="BH120" s="45"/>
      <c r="BI120" s="60"/>
      <c r="BJ120" s="45"/>
      <c r="BK120" s="70"/>
      <c r="BL120" s="18">
        <f t="shared" si="120"/>
        <v>33.580000000000048</v>
      </c>
      <c r="BM120" s="45"/>
      <c r="BN120" s="45"/>
      <c r="BO120" s="60"/>
      <c r="BP120" s="45"/>
      <c r="BQ120" s="70"/>
      <c r="BR120" s="18">
        <f t="shared" si="121"/>
        <v>33.580000000000048</v>
      </c>
      <c r="BS120" s="45"/>
      <c r="BT120" s="45"/>
      <c r="BU120" s="60"/>
      <c r="BV120" s="45"/>
      <c r="BW120" s="89"/>
      <c r="BX120" s="18">
        <f t="shared" si="122"/>
        <v>33.580000000000048</v>
      </c>
      <c r="BY120" s="45"/>
      <c r="BZ120" s="45"/>
      <c r="CA120" s="60"/>
      <c r="CB120" s="45"/>
      <c r="CC120" s="29"/>
      <c r="CD120" s="20">
        <f t="shared" si="123"/>
        <v>65.699999999999932</v>
      </c>
      <c r="CE120" s="61">
        <f t="shared" si="100"/>
        <v>2.1090951666899747E-2</v>
      </c>
      <c r="CF120" s="61">
        <f t="shared" si="101"/>
        <v>0.86003118527296241</v>
      </c>
      <c r="CG120" s="61">
        <f t="shared" si="102"/>
        <v>2.3064149352664657E-2</v>
      </c>
      <c r="CH120" s="60">
        <f t="shared" si="103"/>
        <v>0</v>
      </c>
      <c r="CI120" s="60">
        <f t="shared" si="104"/>
        <v>0</v>
      </c>
      <c r="CJ120" s="60">
        <f t="shared" si="105"/>
        <v>0</v>
      </c>
      <c r="CK120" s="60">
        <f t="shared" si="106"/>
        <v>0</v>
      </c>
      <c r="CL120" s="60">
        <f t="shared" si="107"/>
        <v>0</v>
      </c>
      <c r="CM120" s="61">
        <f t="shared" si="108"/>
        <v>0.90418628629252684</v>
      </c>
      <c r="CN120" s="72">
        <f>L41</f>
        <v>44018</v>
      </c>
    </row>
    <row r="121" spans="2:92" x14ac:dyDescent="0.65">
      <c r="B121" s="44">
        <v>43966</v>
      </c>
      <c r="C121" s="38">
        <f t="shared" si="95"/>
        <v>114</v>
      </c>
      <c r="D121" s="46">
        <v>16193</v>
      </c>
      <c r="E121" s="101">
        <f t="shared" si="96"/>
        <v>7.0135393837544718E-2</v>
      </c>
      <c r="F121" s="53">
        <f t="shared" si="97"/>
        <v>-2262</v>
      </c>
      <c r="G121" s="46">
        <v>230882</v>
      </c>
      <c r="H121" s="46">
        <f t="shared" si="99"/>
        <v>23</v>
      </c>
      <c r="I121" s="46">
        <v>710</v>
      </c>
      <c r="J121" s="100">
        <f t="shared" si="98"/>
        <v>4.384610634224665E-2</v>
      </c>
      <c r="L121" s="72">
        <f t="shared" si="109"/>
        <v>44578</v>
      </c>
      <c r="M121" s="43"/>
      <c r="N121" s="54" t="str">
        <f t="shared" si="70"/>
        <v/>
      </c>
      <c r="O121" s="43">
        <f t="shared" si="58"/>
        <v>757876</v>
      </c>
      <c r="P121" s="54">
        <f t="shared" si="92"/>
        <v>5.074132959616081E-2</v>
      </c>
      <c r="Q121" s="43"/>
      <c r="R121" s="54" t="str">
        <f t="shared" si="71"/>
        <v/>
      </c>
      <c r="S121" s="43"/>
      <c r="T121" s="59">
        <f t="shared" si="93"/>
        <v>0</v>
      </c>
      <c r="U121" s="43"/>
      <c r="V121" s="38">
        <f t="shared" si="94"/>
        <v>14936069</v>
      </c>
      <c r="W121" s="47"/>
      <c r="X121" s="27">
        <v>106</v>
      </c>
      <c r="Y121" s="72">
        <v>44578</v>
      </c>
      <c r="Z121" s="22"/>
      <c r="AA121" s="47"/>
      <c r="AB121" s="49">
        <f t="shared" si="110"/>
        <v>66.599999999999937</v>
      </c>
      <c r="AC121" s="24">
        <f t="shared" si="111"/>
        <v>18.180545535874796</v>
      </c>
      <c r="AD121" s="25">
        <f t="shared" si="112"/>
        <v>-1.0691504908204315E-2</v>
      </c>
      <c r="AE121" s="24">
        <f t="shared" si="113"/>
        <v>3.1878974310379303E-2</v>
      </c>
      <c r="AF121" s="26">
        <f t="shared" si="114"/>
        <v>-8.1169062689749084E-3</v>
      </c>
      <c r="AG121" s="32"/>
      <c r="AH121" s="49">
        <f t="shared" si="115"/>
        <v>27.380000000000013</v>
      </c>
      <c r="AI121" s="77">
        <f t="shared" si="76"/>
        <v>48.921526581883434</v>
      </c>
      <c r="AJ121" s="25">
        <f t="shared" si="77"/>
        <v>-0.50549616444705181</v>
      </c>
      <c r="AK121" s="24">
        <f t="shared" si="78"/>
        <v>0.59195802158684185</v>
      </c>
      <c r="AL121" s="26">
        <f t="shared" si="79"/>
        <v>0.27511910701033304</v>
      </c>
      <c r="AM121" s="35"/>
      <c r="AN121" s="49">
        <f t="shared" si="116"/>
        <v>37</v>
      </c>
      <c r="AO121" s="24">
        <f t="shared" si="82"/>
        <v>49.918382452220889</v>
      </c>
      <c r="AP121" s="25">
        <f t="shared" si="80"/>
        <v>-1.5603906910652528E-2</v>
      </c>
      <c r="AQ121" s="24">
        <f t="shared" si="83"/>
        <v>1.9088103657382269E-2</v>
      </c>
      <c r="AR121" s="26">
        <f t="shared" si="81"/>
        <v>3.4495913084383687E-3</v>
      </c>
      <c r="AS121" s="5"/>
      <c r="AT121" s="49">
        <f t="shared" si="117"/>
        <v>17.760000000000002</v>
      </c>
      <c r="AU121" s="45"/>
      <c r="AV121" s="45"/>
      <c r="AW121" s="60">
        <v>0</v>
      </c>
      <c r="AX121" s="45"/>
      <c r="AY121" s="29"/>
      <c r="AZ121" s="18">
        <f t="shared" si="118"/>
        <v>17.760000000000002</v>
      </c>
      <c r="BA121" s="45"/>
      <c r="BB121" s="45"/>
      <c r="BC121" s="60"/>
      <c r="BD121" s="45"/>
      <c r="BE121" s="35"/>
      <c r="BF121" s="18">
        <f t="shared" si="119"/>
        <v>14.799999999999979</v>
      </c>
      <c r="BG121" s="45"/>
      <c r="BH121" s="45"/>
      <c r="BI121" s="60"/>
      <c r="BJ121" s="45"/>
      <c r="BK121" s="70"/>
      <c r="BL121" s="18">
        <f t="shared" si="120"/>
        <v>34.040000000000049</v>
      </c>
      <c r="BM121" s="45"/>
      <c r="BN121" s="45"/>
      <c r="BO121" s="60"/>
      <c r="BP121" s="45"/>
      <c r="BQ121" s="70"/>
      <c r="BR121" s="18">
        <f t="shared" si="121"/>
        <v>34.040000000000049</v>
      </c>
      <c r="BS121" s="45"/>
      <c r="BT121" s="45"/>
      <c r="BU121" s="60"/>
      <c r="BV121" s="45"/>
      <c r="BW121" s="89"/>
      <c r="BX121" s="18">
        <f t="shared" si="122"/>
        <v>34.040000000000049</v>
      </c>
      <c r="BY121" s="45"/>
      <c r="BZ121" s="45"/>
      <c r="CA121" s="60"/>
      <c r="CB121" s="45"/>
      <c r="CC121" s="29"/>
      <c r="CD121" s="20">
        <f t="shared" si="123"/>
        <v>66.599999999999937</v>
      </c>
      <c r="CE121" s="61">
        <f t="shared" si="100"/>
        <v>1.7152128959291982E-2</v>
      </c>
      <c r="CF121" s="61">
        <f t="shared" si="101"/>
        <v>1.0340779974642849</v>
      </c>
      <c r="CG121" s="61">
        <f t="shared" si="102"/>
        <v>2.5349885756268224E-2</v>
      </c>
      <c r="CH121" s="60">
        <f t="shared" si="103"/>
        <v>0</v>
      </c>
      <c r="CI121" s="60">
        <f t="shared" si="104"/>
        <v>0</v>
      </c>
      <c r="CJ121" s="60">
        <f t="shared" si="105"/>
        <v>0</v>
      </c>
      <c r="CK121" s="60">
        <f t="shared" si="106"/>
        <v>0</v>
      </c>
      <c r="CL121" s="60">
        <f t="shared" si="107"/>
        <v>0</v>
      </c>
      <c r="CM121" s="61">
        <f t="shared" si="108"/>
        <v>1.076580012179845</v>
      </c>
      <c r="CN121" s="35"/>
    </row>
    <row r="122" spans="2:92" x14ac:dyDescent="0.65">
      <c r="B122" s="44">
        <v>43967</v>
      </c>
      <c r="C122" s="38">
        <f t="shared" si="95"/>
        <v>44</v>
      </c>
      <c r="D122" s="46">
        <v>16237</v>
      </c>
      <c r="E122" s="101">
        <f t="shared" si="96"/>
        <v>6.7550589096718364E-2</v>
      </c>
      <c r="F122" s="38">
        <f t="shared" si="97"/>
        <v>9486</v>
      </c>
      <c r="G122" s="46">
        <v>240368</v>
      </c>
      <c r="H122" s="46">
        <f t="shared" si="99"/>
        <v>15</v>
      </c>
      <c r="I122" s="46">
        <v>725</v>
      </c>
      <c r="J122" s="100">
        <f t="shared" si="98"/>
        <v>4.4651105499784439E-2</v>
      </c>
      <c r="L122" s="72">
        <f t="shared" si="109"/>
        <v>44585</v>
      </c>
      <c r="M122" s="43"/>
      <c r="N122" s="54" t="str">
        <f t="shared" si="70"/>
        <v/>
      </c>
      <c r="O122" s="43">
        <f t="shared" si="58"/>
        <v>757876</v>
      </c>
      <c r="P122" s="54">
        <f t="shared" si="92"/>
        <v>5.074132959616081E-2</v>
      </c>
      <c r="Q122" s="43"/>
      <c r="R122" s="54" t="str">
        <f t="shared" si="71"/>
        <v/>
      </c>
      <c r="S122" s="43"/>
      <c r="T122" s="59">
        <f t="shared" si="93"/>
        <v>0</v>
      </c>
      <c r="U122" s="43"/>
      <c r="V122" s="38">
        <f t="shared" si="94"/>
        <v>14936069</v>
      </c>
      <c r="W122" s="47"/>
      <c r="X122" s="27">
        <v>107</v>
      </c>
      <c r="Y122" s="72">
        <v>44585</v>
      </c>
      <c r="Z122" s="22"/>
      <c r="AA122" s="47"/>
      <c r="AB122" s="49">
        <f t="shared" si="110"/>
        <v>67.499999999999943</v>
      </c>
      <c r="AC122" s="24">
        <f t="shared" si="111"/>
        <v>18.172721244429624</v>
      </c>
      <c r="AD122" s="25">
        <f t="shared" si="112"/>
        <v>-8.6936571613025065E-3</v>
      </c>
      <c r="AE122" s="24">
        <f t="shared" si="113"/>
        <v>2.5931548853467701E-2</v>
      </c>
      <c r="AF122" s="26">
        <f t="shared" si="114"/>
        <v>-6.6082505076795577E-3</v>
      </c>
      <c r="AG122" s="32"/>
      <c r="AH122" s="49">
        <f t="shared" si="115"/>
        <v>27.750000000000014</v>
      </c>
      <c r="AI122" s="77">
        <f t="shared" si="76"/>
        <v>48.696511343896411</v>
      </c>
      <c r="AJ122" s="25">
        <f t="shared" si="77"/>
        <v>-0.60814929185681599</v>
      </c>
      <c r="AK122" s="24">
        <f t="shared" si="78"/>
        <v>0.71403175961991194</v>
      </c>
      <c r="AL122" s="26">
        <f t="shared" si="79"/>
        <v>0.32992902171100036</v>
      </c>
      <c r="AM122" s="35"/>
      <c r="AN122" s="49">
        <f t="shared" si="116"/>
        <v>37.5</v>
      </c>
      <c r="AO122" s="24">
        <f t="shared" si="82"/>
        <v>49.909806826892975</v>
      </c>
      <c r="AP122" s="25">
        <f t="shared" si="80"/>
        <v>-1.7151250655823198E-2</v>
      </c>
      <c r="AQ122" s="24">
        <f t="shared" si="83"/>
        <v>2.0982892705210074E-2</v>
      </c>
      <c r="AR122" s="26">
        <f t="shared" si="81"/>
        <v>3.7895780956556102E-3</v>
      </c>
      <c r="AS122" s="5"/>
      <c r="AT122" s="49">
        <f t="shared" si="117"/>
        <v>18</v>
      </c>
      <c r="AU122" s="45"/>
      <c r="AV122" s="45"/>
      <c r="AW122" s="60">
        <v>0</v>
      </c>
      <c r="AX122" s="45"/>
      <c r="AY122" s="29"/>
      <c r="AZ122" s="18">
        <f t="shared" si="118"/>
        <v>18</v>
      </c>
      <c r="BA122" s="45"/>
      <c r="BB122" s="45"/>
      <c r="BC122" s="60"/>
      <c r="BD122" s="45"/>
      <c r="BE122" s="35"/>
      <c r="BF122" s="18">
        <f t="shared" si="119"/>
        <v>14.999999999999979</v>
      </c>
      <c r="BG122" s="45"/>
      <c r="BH122" s="45"/>
      <c r="BI122" s="60"/>
      <c r="BJ122" s="45"/>
      <c r="BK122" s="70"/>
      <c r="BL122" s="18">
        <f t="shared" si="120"/>
        <v>34.50000000000005</v>
      </c>
      <c r="BM122" s="45"/>
      <c r="BN122" s="45"/>
      <c r="BO122" s="60"/>
      <c r="BP122" s="45"/>
      <c r="BQ122" s="70"/>
      <c r="BR122" s="18">
        <f t="shared" si="121"/>
        <v>34.50000000000005</v>
      </c>
      <c r="BS122" s="45"/>
      <c r="BT122" s="45"/>
      <c r="BU122" s="60"/>
      <c r="BV122" s="45"/>
      <c r="BW122" s="89"/>
      <c r="BX122" s="18">
        <f t="shared" si="122"/>
        <v>34.50000000000005</v>
      </c>
      <c r="BY122" s="45"/>
      <c r="BZ122" s="45"/>
      <c r="CA122" s="60"/>
      <c r="CB122" s="45"/>
      <c r="CC122" s="29"/>
      <c r="CD122" s="20">
        <f t="shared" si="123"/>
        <v>67.499999999999943</v>
      </c>
      <c r="CE122" s="61">
        <f t="shared" si="100"/>
        <v>1.394770002588429E-2</v>
      </c>
      <c r="CF122" s="61">
        <f t="shared" si="101"/>
        <v>1.2407470218823347</v>
      </c>
      <c r="CG122" s="61">
        <f t="shared" si="102"/>
        <v>2.785978327663742E-2</v>
      </c>
      <c r="CH122" s="60">
        <f t="shared" si="103"/>
        <v>0</v>
      </c>
      <c r="CI122" s="60">
        <f t="shared" si="104"/>
        <v>0</v>
      </c>
      <c r="CJ122" s="60">
        <f t="shared" si="105"/>
        <v>0</v>
      </c>
      <c r="CK122" s="60">
        <f t="shared" si="106"/>
        <v>0</v>
      </c>
      <c r="CL122" s="60">
        <f t="shared" si="107"/>
        <v>0</v>
      </c>
      <c r="CM122" s="61">
        <f t="shared" si="108"/>
        <v>1.2825545051848564</v>
      </c>
      <c r="CN122" s="35"/>
    </row>
    <row r="123" spans="2:92" x14ac:dyDescent="0.65">
      <c r="B123" s="44">
        <v>43968</v>
      </c>
      <c r="C123" s="38">
        <f t="shared" si="95"/>
        <v>48</v>
      </c>
      <c r="D123" s="46">
        <v>16285</v>
      </c>
      <c r="E123" s="101">
        <f t="shared" si="96"/>
        <v>6.6618395431413943E-2</v>
      </c>
      <c r="F123" s="38">
        <f t="shared" si="97"/>
        <v>4084</v>
      </c>
      <c r="G123" s="46">
        <v>244452</v>
      </c>
      <c r="H123" s="46">
        <f t="shared" si="99"/>
        <v>19</v>
      </c>
      <c r="I123" s="46">
        <v>744</v>
      </c>
      <c r="J123" s="100">
        <f t="shared" si="98"/>
        <v>4.5686214307645072E-2</v>
      </c>
      <c r="L123" s="72">
        <f t="shared" si="109"/>
        <v>44592</v>
      </c>
      <c r="M123" s="43"/>
      <c r="N123" s="54" t="str">
        <f t="shared" si="70"/>
        <v/>
      </c>
      <c r="O123" s="43">
        <f t="shared" si="58"/>
        <v>757876</v>
      </c>
      <c r="P123" s="54">
        <f t="shared" si="92"/>
        <v>5.074132959616081E-2</v>
      </c>
      <c r="Q123" s="43"/>
      <c r="R123" s="54" t="str">
        <f t="shared" si="71"/>
        <v/>
      </c>
      <c r="S123" s="43"/>
      <c r="T123" s="59">
        <f t="shared" si="93"/>
        <v>0</v>
      </c>
      <c r="U123" s="43"/>
      <c r="V123" s="38">
        <f t="shared" si="94"/>
        <v>14936069</v>
      </c>
      <c r="W123" s="47"/>
      <c r="X123" s="27">
        <v>108</v>
      </c>
      <c r="Y123" s="72">
        <v>44592</v>
      </c>
      <c r="Z123" s="22"/>
      <c r="AA123" s="47"/>
      <c r="AB123" s="49">
        <f t="shared" si="110"/>
        <v>68.399999999999949</v>
      </c>
      <c r="AC123" s="24">
        <f t="shared" si="111"/>
        <v>18.166359412511493</v>
      </c>
      <c r="AD123" s="25">
        <f t="shared" si="112"/>
        <v>-7.068702131255657E-3</v>
      </c>
      <c r="AE123" s="24">
        <f t="shared" si="113"/>
        <v>2.1090951666899747E-2</v>
      </c>
      <c r="AF123" s="26">
        <f t="shared" si="114"/>
        <v>-5.3784413184088387E-3</v>
      </c>
      <c r="AG123" s="32"/>
      <c r="AH123" s="49">
        <f t="shared" si="115"/>
        <v>28.120000000000015</v>
      </c>
      <c r="AI123" s="77">
        <f t="shared" si="76"/>
        <v>48.426341795245456</v>
      </c>
      <c r="AJ123" s="25">
        <f t="shared" si="77"/>
        <v>-0.73018796932690044</v>
      </c>
      <c r="AK123" s="24">
        <f t="shared" si="78"/>
        <v>0.86003118527296241</v>
      </c>
      <c r="AL123" s="26">
        <f t="shared" si="79"/>
        <v>0.39459304230554187</v>
      </c>
      <c r="AM123" s="35"/>
      <c r="AN123" s="49">
        <f t="shared" si="116"/>
        <v>38</v>
      </c>
      <c r="AO123" s="24">
        <f t="shared" si="82"/>
        <v>49.900381557798696</v>
      </c>
      <c r="AP123" s="25">
        <f t="shared" si="80"/>
        <v>-1.8850538188556216E-2</v>
      </c>
      <c r="AQ123" s="24">
        <f t="shared" si="83"/>
        <v>2.3064149352664657E-2</v>
      </c>
      <c r="AR123" s="26">
        <f t="shared" si="81"/>
        <v>4.1625132949091644E-3</v>
      </c>
      <c r="AS123" s="5"/>
      <c r="AT123" s="49">
        <f t="shared" si="117"/>
        <v>18.239999999999998</v>
      </c>
      <c r="AU123" s="45"/>
      <c r="AV123" s="45"/>
      <c r="AW123" s="60">
        <v>0</v>
      </c>
      <c r="AX123" s="45"/>
      <c r="AY123" s="29"/>
      <c r="AZ123" s="18">
        <f t="shared" si="118"/>
        <v>18.239999999999998</v>
      </c>
      <c r="BA123" s="45"/>
      <c r="BB123" s="45"/>
      <c r="BC123" s="60"/>
      <c r="BD123" s="45"/>
      <c r="BE123" s="35"/>
      <c r="BF123" s="18">
        <f t="shared" si="119"/>
        <v>15.199999999999978</v>
      </c>
      <c r="BG123" s="45"/>
      <c r="BH123" s="45"/>
      <c r="BI123" s="60"/>
      <c r="BJ123" s="45"/>
      <c r="BK123" s="70"/>
      <c r="BL123" s="18">
        <f t="shared" si="120"/>
        <v>34.960000000000051</v>
      </c>
      <c r="BM123" s="45"/>
      <c r="BN123" s="45"/>
      <c r="BO123" s="60"/>
      <c r="BP123" s="45"/>
      <c r="BQ123" s="70"/>
      <c r="BR123" s="18">
        <f t="shared" si="121"/>
        <v>34.960000000000051</v>
      </c>
      <c r="BS123" s="45"/>
      <c r="BT123" s="45"/>
      <c r="BU123" s="60"/>
      <c r="BV123" s="45"/>
      <c r="BW123" s="89"/>
      <c r="BX123" s="18">
        <f t="shared" si="122"/>
        <v>34.960000000000051</v>
      </c>
      <c r="BY123" s="45"/>
      <c r="BZ123" s="45"/>
      <c r="CA123" s="60"/>
      <c r="CB123" s="45"/>
      <c r="CC123" s="29"/>
      <c r="CD123" s="20">
        <f t="shared" si="123"/>
        <v>68.399999999999949</v>
      </c>
      <c r="CE123" s="61">
        <f t="shared" si="100"/>
        <v>1.1341143416628544E-2</v>
      </c>
      <c r="CF123" s="61">
        <f t="shared" si="101"/>
        <v>1.4849945097490038</v>
      </c>
      <c r="CG123" s="61">
        <f t="shared" si="102"/>
        <v>3.0615332288258336E-2</v>
      </c>
      <c r="CH123" s="60">
        <f t="shared" si="103"/>
        <v>0</v>
      </c>
      <c r="CI123" s="60">
        <f t="shared" si="104"/>
        <v>0</v>
      </c>
      <c r="CJ123" s="60">
        <f t="shared" si="105"/>
        <v>0</v>
      </c>
      <c r="CK123" s="60">
        <f t="shared" si="106"/>
        <v>0</v>
      </c>
      <c r="CL123" s="60">
        <f t="shared" si="107"/>
        <v>0</v>
      </c>
      <c r="CM123" s="61">
        <f t="shared" si="108"/>
        <v>1.5269509854538907</v>
      </c>
      <c r="CN123" s="72">
        <f>L42</f>
        <v>44025</v>
      </c>
    </row>
    <row r="124" spans="2:92" x14ac:dyDescent="0.65">
      <c r="B124" s="44">
        <v>43969</v>
      </c>
      <c r="C124" s="38">
        <f t="shared" si="95"/>
        <v>20</v>
      </c>
      <c r="D124" s="46">
        <v>16305</v>
      </c>
      <c r="E124" s="101">
        <f t="shared" si="96"/>
        <v>6.5180630898937039E-2</v>
      </c>
      <c r="F124" s="38">
        <f t="shared" si="97"/>
        <v>5699</v>
      </c>
      <c r="G124" s="46">
        <v>250151</v>
      </c>
      <c r="H124" s="46">
        <f t="shared" si="99"/>
        <v>5</v>
      </c>
      <c r="I124" s="46">
        <v>749</v>
      </c>
      <c r="J124" s="100">
        <f t="shared" si="98"/>
        <v>4.5936829193498924E-2</v>
      </c>
      <c r="L124" s="72">
        <f t="shared" si="109"/>
        <v>44599</v>
      </c>
      <c r="M124" s="43"/>
      <c r="N124" s="54" t="str">
        <f t="shared" si="70"/>
        <v/>
      </c>
      <c r="O124" s="43">
        <f t="shared" si="58"/>
        <v>757876</v>
      </c>
      <c r="P124" s="54">
        <f t="shared" si="92"/>
        <v>5.074132959616081E-2</v>
      </c>
      <c r="Q124" s="43"/>
      <c r="R124" s="54" t="str">
        <f t="shared" si="71"/>
        <v/>
      </c>
      <c r="S124" s="43"/>
      <c r="T124" s="59">
        <f t="shared" si="93"/>
        <v>0</v>
      </c>
      <c r="U124" s="43"/>
      <c r="V124" s="38">
        <f t="shared" si="94"/>
        <v>14936069</v>
      </c>
      <c r="W124" s="47"/>
      <c r="X124" s="27">
        <v>109</v>
      </c>
      <c r="Y124" s="72">
        <v>44599</v>
      </c>
      <c r="Z124" s="22"/>
      <c r="AA124" s="47"/>
      <c r="AB124" s="49">
        <f t="shared" si="110"/>
        <v>69.299999999999955</v>
      </c>
      <c r="AC124" s="24">
        <f t="shared" si="111"/>
        <v>18.161186944099001</v>
      </c>
      <c r="AD124" s="25">
        <f t="shared" si="112"/>
        <v>-5.7471871249921381E-3</v>
      </c>
      <c r="AE124" s="24">
        <f t="shared" si="113"/>
        <v>1.7152128959291982E-2</v>
      </c>
      <c r="AF124" s="26">
        <f t="shared" si="114"/>
        <v>-4.3764696751197396E-3</v>
      </c>
      <c r="AG124" s="32"/>
      <c r="AH124" s="49">
        <f t="shared" si="115"/>
        <v>28.490000000000016</v>
      </c>
      <c r="AI124" s="77">
        <f t="shared" si="76"/>
        <v>48.102735559935162</v>
      </c>
      <c r="AJ124" s="25">
        <f t="shared" si="77"/>
        <v>-0.87461144678456948</v>
      </c>
      <c r="AK124" s="24">
        <f t="shared" si="78"/>
        <v>1.0340779974642849</v>
      </c>
      <c r="AL124" s="26">
        <f t="shared" si="79"/>
        <v>0.47039678970627719</v>
      </c>
      <c r="AM124" s="35"/>
      <c r="AN124" s="49">
        <f t="shared" si="116"/>
        <v>38.5</v>
      </c>
      <c r="AO124" s="24">
        <f t="shared" si="82"/>
        <v>49.890023369121657</v>
      </c>
      <c r="AP124" s="25">
        <f t="shared" si="80"/>
        <v>-2.0716377354072397E-2</v>
      </c>
      <c r="AQ124" s="24">
        <f t="shared" si="83"/>
        <v>2.5349885756268224E-2</v>
      </c>
      <c r="AR124" s="26">
        <f t="shared" si="81"/>
        <v>4.571472807207138E-3</v>
      </c>
      <c r="AS124" s="5"/>
      <c r="AT124" s="49">
        <f t="shared" si="117"/>
        <v>18.479999999999997</v>
      </c>
      <c r="AU124" s="45"/>
      <c r="AV124" s="45"/>
      <c r="AW124" s="60">
        <v>0</v>
      </c>
      <c r="AX124" s="45"/>
      <c r="AY124" s="29"/>
      <c r="AZ124" s="18">
        <f t="shared" si="118"/>
        <v>18.479999999999997</v>
      </c>
      <c r="BA124" s="45"/>
      <c r="BB124" s="45"/>
      <c r="BC124" s="60"/>
      <c r="BD124" s="45"/>
      <c r="BE124" s="35"/>
      <c r="BF124" s="18">
        <f t="shared" si="119"/>
        <v>15.399999999999977</v>
      </c>
      <c r="BG124" s="45"/>
      <c r="BH124" s="45"/>
      <c r="BI124" s="60"/>
      <c r="BJ124" s="45"/>
      <c r="BK124" s="70"/>
      <c r="BL124" s="18">
        <f t="shared" si="120"/>
        <v>35.420000000000051</v>
      </c>
      <c r="BM124" s="45"/>
      <c r="BN124" s="45"/>
      <c r="BO124" s="60"/>
      <c r="BP124" s="45"/>
      <c r="BQ124" s="70"/>
      <c r="BR124" s="18">
        <f t="shared" si="121"/>
        <v>35.420000000000051</v>
      </c>
      <c r="BS124" s="45"/>
      <c r="BT124" s="45"/>
      <c r="BU124" s="60"/>
      <c r="BV124" s="45"/>
      <c r="BW124" s="89"/>
      <c r="BX124" s="18">
        <f t="shared" si="122"/>
        <v>35.420000000000051</v>
      </c>
      <c r="BY124" s="45"/>
      <c r="BZ124" s="45"/>
      <c r="CA124" s="60"/>
      <c r="CB124" s="45"/>
      <c r="CC124" s="29"/>
      <c r="CD124" s="20">
        <f t="shared" si="123"/>
        <v>69.299999999999955</v>
      </c>
      <c r="CE124" s="61">
        <f t="shared" si="100"/>
        <v>9.2211786108911883E-3</v>
      </c>
      <c r="CF124" s="61">
        <f t="shared" si="101"/>
        <v>1.7720155607487373</v>
      </c>
      <c r="CG124" s="61">
        <f t="shared" si="102"/>
        <v>3.3639980496792676E-2</v>
      </c>
      <c r="CH124" s="60">
        <f t="shared" si="103"/>
        <v>0</v>
      </c>
      <c r="CI124" s="60">
        <f t="shared" si="104"/>
        <v>0</v>
      </c>
      <c r="CJ124" s="60">
        <f t="shared" si="105"/>
        <v>0</v>
      </c>
      <c r="CK124" s="60">
        <f t="shared" si="106"/>
        <v>0</v>
      </c>
      <c r="CL124" s="60">
        <f t="shared" si="107"/>
        <v>0</v>
      </c>
      <c r="CM124" s="61">
        <f t="shared" si="108"/>
        <v>1.8148767198564211</v>
      </c>
      <c r="CN124" s="35"/>
    </row>
    <row r="125" spans="2:92" x14ac:dyDescent="0.65">
      <c r="B125" s="44">
        <v>43970</v>
      </c>
      <c r="C125" s="38">
        <f t="shared" si="95"/>
        <v>60</v>
      </c>
      <c r="D125" s="46">
        <v>16365</v>
      </c>
      <c r="E125" s="101">
        <f t="shared" si="96"/>
        <v>6.400704018773834E-2</v>
      </c>
      <c r="F125" s="38">
        <f t="shared" si="97"/>
        <v>5524</v>
      </c>
      <c r="G125" s="46">
        <v>255675</v>
      </c>
      <c r="H125" s="46">
        <f t="shared" si="99"/>
        <v>14</v>
      </c>
      <c r="I125" s="46">
        <v>763</v>
      </c>
      <c r="J125" s="100">
        <f t="shared" si="98"/>
        <v>4.662389245340666E-2</v>
      </c>
      <c r="L125" s="72">
        <f t="shared" si="109"/>
        <v>44606</v>
      </c>
      <c r="M125" s="43"/>
      <c r="N125" s="54" t="str">
        <f t="shared" si="70"/>
        <v/>
      </c>
      <c r="O125" s="43">
        <f t="shared" si="58"/>
        <v>757876</v>
      </c>
      <c r="P125" s="54">
        <f t="shared" si="92"/>
        <v>5.074132959616081E-2</v>
      </c>
      <c r="Q125" s="43"/>
      <c r="R125" s="54" t="str">
        <f t="shared" si="71"/>
        <v/>
      </c>
      <c r="S125" s="43"/>
      <c r="T125" s="59">
        <f t="shared" si="93"/>
        <v>0</v>
      </c>
      <c r="U125" s="43"/>
      <c r="V125" s="38">
        <f t="shared" si="94"/>
        <v>14936069</v>
      </c>
      <c r="W125" s="47"/>
      <c r="X125" s="27">
        <v>110</v>
      </c>
      <c r="Y125" s="72">
        <v>44606</v>
      </c>
      <c r="Z125" s="22"/>
      <c r="AA125" s="47"/>
      <c r="AB125" s="49">
        <f t="shared" si="110"/>
        <v>70.19999999999996</v>
      </c>
      <c r="AC125" s="24">
        <f t="shared" si="111"/>
        <v>18.156981653321996</v>
      </c>
      <c r="AD125" s="25">
        <f t="shared" si="112"/>
        <v>-4.6725453077849383E-3</v>
      </c>
      <c r="AE125" s="24">
        <f t="shared" si="113"/>
        <v>1.394770002588429E-2</v>
      </c>
      <c r="AF125" s="26">
        <f t="shared" si="114"/>
        <v>-3.5604765926752126E-3</v>
      </c>
      <c r="AG125" s="32"/>
      <c r="AH125" s="49">
        <f t="shared" si="115"/>
        <v>28.860000000000017</v>
      </c>
      <c r="AI125" s="77">
        <f t="shared" si="76"/>
        <v>47.716240371758076</v>
      </c>
      <c r="AJ125" s="25">
        <f t="shared" si="77"/>
        <v>-1.0445815896678079</v>
      </c>
      <c r="AK125" s="24">
        <f t="shared" si="78"/>
        <v>1.2407470218823347</v>
      </c>
      <c r="AL125" s="26">
        <f t="shared" si="79"/>
        <v>0.55856493085959402</v>
      </c>
      <c r="AM125" s="35"/>
      <c r="AN125" s="49">
        <f t="shared" si="116"/>
        <v>39</v>
      </c>
      <c r="AO125" s="24">
        <f t="shared" si="82"/>
        <v>49.878641011586595</v>
      </c>
      <c r="AP125" s="25">
        <f t="shared" si="80"/>
        <v>-2.2764715070126146E-2</v>
      </c>
      <c r="AQ125" s="24">
        <f t="shared" si="83"/>
        <v>2.785978327663742E-2</v>
      </c>
      <c r="AR125" s="26">
        <f t="shared" si="81"/>
        <v>5.0197950407383889E-3</v>
      </c>
      <c r="AS125" s="5"/>
      <c r="AT125" s="49">
        <f t="shared" si="117"/>
        <v>18.719999999999995</v>
      </c>
      <c r="AU125" s="45"/>
      <c r="AV125" s="45"/>
      <c r="AW125" s="60">
        <v>0</v>
      </c>
      <c r="AX125" s="45"/>
      <c r="AY125" s="29"/>
      <c r="AZ125" s="18">
        <f t="shared" si="118"/>
        <v>18.719999999999995</v>
      </c>
      <c r="BA125" s="45"/>
      <c r="BB125" s="45"/>
      <c r="BC125" s="60"/>
      <c r="BD125" s="45"/>
      <c r="BE125" s="35"/>
      <c r="BF125" s="18">
        <f t="shared" si="119"/>
        <v>15.599999999999977</v>
      </c>
      <c r="BG125" s="45"/>
      <c r="BH125" s="45"/>
      <c r="BI125" s="60"/>
      <c r="BJ125" s="45"/>
      <c r="BK125" s="70"/>
      <c r="BL125" s="18">
        <f t="shared" si="120"/>
        <v>35.880000000000052</v>
      </c>
      <c r="BM125" s="45"/>
      <c r="BN125" s="45"/>
      <c r="BO125" s="60"/>
      <c r="BP125" s="45"/>
      <c r="BQ125" s="70"/>
      <c r="BR125" s="18">
        <f t="shared" si="121"/>
        <v>35.880000000000052</v>
      </c>
      <c r="BS125" s="45"/>
      <c r="BT125" s="45"/>
      <c r="BU125" s="60"/>
      <c r="BV125" s="45"/>
      <c r="BW125" s="89"/>
      <c r="BX125" s="18">
        <f t="shared" si="122"/>
        <v>35.880000000000052</v>
      </c>
      <c r="BY125" s="45"/>
      <c r="BZ125" s="45"/>
      <c r="CA125" s="60"/>
      <c r="CB125" s="45"/>
      <c r="CC125" s="29"/>
      <c r="CD125" s="20">
        <f t="shared" si="123"/>
        <v>70.19999999999996</v>
      </c>
      <c r="CE125" s="61">
        <f t="shared" si="100"/>
        <v>7.4971462616818018E-3</v>
      </c>
      <c r="CF125" s="61">
        <f t="shared" si="101"/>
        <v>2.1070048266021053</v>
      </c>
      <c r="CG125" s="61">
        <f t="shared" si="102"/>
        <v>3.6959289538442595E-2</v>
      </c>
      <c r="CH125" s="60">
        <f t="shared" si="103"/>
        <v>0</v>
      </c>
      <c r="CI125" s="60">
        <f t="shared" si="104"/>
        <v>0</v>
      </c>
      <c r="CJ125" s="60">
        <f t="shared" si="105"/>
        <v>0</v>
      </c>
      <c r="CK125" s="60">
        <f t="shared" si="106"/>
        <v>0</v>
      </c>
      <c r="CL125" s="60">
        <f t="shared" si="107"/>
        <v>0</v>
      </c>
      <c r="CM125" s="61">
        <f t="shared" si="108"/>
        <v>2.1514612624022296</v>
      </c>
      <c r="CN125" s="35"/>
    </row>
    <row r="126" spans="2:92" x14ac:dyDescent="0.65">
      <c r="B126" s="44">
        <v>43971</v>
      </c>
      <c r="C126" s="38">
        <f t="shared" si="95"/>
        <v>20</v>
      </c>
      <c r="D126" s="46">
        <v>16385</v>
      </c>
      <c r="E126" s="101">
        <f t="shared" si="96"/>
        <v>6.3439640386097104E-2</v>
      </c>
      <c r="F126" s="38">
        <f t="shared" si="97"/>
        <v>2602</v>
      </c>
      <c r="G126" s="46">
        <v>258277</v>
      </c>
      <c r="H126" s="46">
        <f t="shared" si="99"/>
        <v>8</v>
      </c>
      <c r="I126" s="46">
        <v>771</v>
      </c>
      <c r="J126" s="100">
        <f t="shared" si="98"/>
        <v>4.705523344522429E-2</v>
      </c>
      <c r="L126" s="72">
        <f t="shared" si="109"/>
        <v>44613</v>
      </c>
      <c r="M126" s="43"/>
      <c r="N126" s="54" t="str">
        <f t="shared" si="70"/>
        <v/>
      </c>
      <c r="O126" s="43">
        <f t="shared" si="58"/>
        <v>757876</v>
      </c>
      <c r="P126" s="54">
        <f t="shared" si="92"/>
        <v>5.074132959616081E-2</v>
      </c>
      <c r="Q126" s="43"/>
      <c r="R126" s="54" t="str">
        <f t="shared" si="71"/>
        <v/>
      </c>
      <c r="S126" s="43"/>
      <c r="T126" s="59">
        <f t="shared" si="93"/>
        <v>0</v>
      </c>
      <c r="U126" s="43"/>
      <c r="V126" s="38">
        <f t="shared" si="94"/>
        <v>14936069</v>
      </c>
      <c r="W126" s="47"/>
      <c r="X126" s="27">
        <v>111</v>
      </c>
      <c r="Y126" s="72">
        <v>44613</v>
      </c>
      <c r="Z126" s="22"/>
      <c r="AA126" s="47"/>
      <c r="AB126" s="49">
        <f t="shared" si="110"/>
        <v>71.099999999999966</v>
      </c>
      <c r="AC126" s="24">
        <f t="shared" si="111"/>
        <v>18.153562803520071</v>
      </c>
      <c r="AD126" s="25">
        <f t="shared" si="112"/>
        <v>-3.7987220021402962E-3</v>
      </c>
      <c r="AE126" s="24">
        <f t="shared" si="113"/>
        <v>1.1341143416628544E-2</v>
      </c>
      <c r="AF126" s="26">
        <f t="shared" si="114"/>
        <v>-2.8961740102841625E-3</v>
      </c>
      <c r="AG126" s="32"/>
      <c r="AH126" s="49">
        <f t="shared" si="115"/>
        <v>29.230000000000018</v>
      </c>
      <c r="AI126" s="77">
        <f t="shared" si="76"/>
        <v>47.256226976786067</v>
      </c>
      <c r="AJ126" s="25">
        <f t="shared" si="77"/>
        <v>-1.2432794458702898</v>
      </c>
      <c r="AK126" s="24">
        <f t="shared" si="78"/>
        <v>1.4849945097490038</v>
      </c>
      <c r="AL126" s="26">
        <f t="shared" si="79"/>
        <v>0.66012834558559252</v>
      </c>
      <c r="AM126" s="35"/>
      <c r="AN126" s="49">
        <f t="shared" si="116"/>
        <v>39.5</v>
      </c>
      <c r="AO126" s="24">
        <f t="shared" si="82"/>
        <v>49.866134538428149</v>
      </c>
      <c r="AP126" s="25">
        <f t="shared" si="80"/>
        <v>-2.5012946316888027E-2</v>
      </c>
      <c r="AQ126" s="24">
        <f t="shared" si="83"/>
        <v>3.0615332288258336E-2</v>
      </c>
      <c r="AR126" s="26">
        <f t="shared" si="81"/>
        <v>5.5110980232418345E-3</v>
      </c>
      <c r="AS126" s="5"/>
      <c r="AT126" s="49">
        <f t="shared" si="117"/>
        <v>18.959999999999994</v>
      </c>
      <c r="AU126" s="45"/>
      <c r="AV126" s="45"/>
      <c r="AW126" s="60">
        <v>0</v>
      </c>
      <c r="AX126" s="45"/>
      <c r="AY126" s="29"/>
      <c r="AZ126" s="18">
        <f t="shared" si="118"/>
        <v>18.959999999999994</v>
      </c>
      <c r="BA126" s="45"/>
      <c r="BB126" s="45"/>
      <c r="BC126" s="60"/>
      <c r="BD126" s="45"/>
      <c r="BE126" s="35"/>
      <c r="BF126" s="18">
        <f t="shared" si="119"/>
        <v>15.799999999999976</v>
      </c>
      <c r="BG126" s="45"/>
      <c r="BH126" s="45"/>
      <c r="BI126" s="60"/>
      <c r="BJ126" s="45"/>
      <c r="BK126" s="70"/>
      <c r="BL126" s="18">
        <f t="shared" si="120"/>
        <v>36.340000000000053</v>
      </c>
      <c r="BM126" s="45"/>
      <c r="BN126" s="45"/>
      <c r="BO126" s="60"/>
      <c r="BP126" s="45"/>
      <c r="BQ126" s="70"/>
      <c r="BR126" s="18">
        <f t="shared" si="121"/>
        <v>36.340000000000053</v>
      </c>
      <c r="BS126" s="45"/>
      <c r="BT126" s="45"/>
      <c r="BU126" s="60"/>
      <c r="BV126" s="45"/>
      <c r="BW126" s="89"/>
      <c r="BX126" s="18">
        <f t="shared" si="122"/>
        <v>36.340000000000053</v>
      </c>
      <c r="BY126" s="45"/>
      <c r="BZ126" s="45"/>
      <c r="CA126" s="60"/>
      <c r="CB126" s="45"/>
      <c r="CC126" s="29"/>
      <c r="CD126" s="20">
        <f t="shared" si="123"/>
        <v>71.099999999999966</v>
      </c>
      <c r="CE126" s="61">
        <f t="shared" si="100"/>
        <v>6.0952179388750159E-3</v>
      </c>
      <c r="CF126" s="61">
        <f t="shared" si="101"/>
        <v>2.4947927053010646</v>
      </c>
      <c r="CG126" s="61">
        <f t="shared" si="102"/>
        <v>4.0601099410995253E-2</v>
      </c>
      <c r="CH126" s="60">
        <f t="shared" si="103"/>
        <v>0</v>
      </c>
      <c r="CI126" s="60">
        <f t="shared" si="104"/>
        <v>0</v>
      </c>
      <c r="CJ126" s="60">
        <f t="shared" si="105"/>
        <v>0</v>
      </c>
      <c r="CK126" s="60">
        <f t="shared" si="106"/>
        <v>0</v>
      </c>
      <c r="CL126" s="60">
        <f t="shared" si="107"/>
        <v>0</v>
      </c>
      <c r="CM126" s="61">
        <f t="shared" si="108"/>
        <v>2.5414890226509348</v>
      </c>
      <c r="CN126" s="72">
        <f>L43</f>
        <v>44032</v>
      </c>
    </row>
    <row r="127" spans="2:92" x14ac:dyDescent="0.65">
      <c r="B127" s="44">
        <v>43972</v>
      </c>
      <c r="C127" s="38">
        <f t="shared" si="95"/>
        <v>39</v>
      </c>
      <c r="D127" s="46">
        <v>16424</v>
      </c>
      <c r="E127" s="101">
        <f t="shared" si="96"/>
        <v>6.2789595216613397E-2</v>
      </c>
      <c r="F127" s="38">
        <f t="shared" si="97"/>
        <v>3295</v>
      </c>
      <c r="G127" s="46">
        <v>261572</v>
      </c>
      <c r="H127" s="46">
        <f t="shared" si="99"/>
        <v>6</v>
      </c>
      <c r="I127" s="46">
        <v>777</v>
      </c>
      <c r="J127" s="100">
        <f t="shared" si="98"/>
        <v>4.7308816366293228E-2</v>
      </c>
      <c r="L127" s="72">
        <f t="shared" si="109"/>
        <v>44620</v>
      </c>
      <c r="M127" s="43"/>
      <c r="N127" s="54" t="str">
        <f t="shared" si="70"/>
        <v/>
      </c>
      <c r="O127" s="43">
        <f t="shared" si="58"/>
        <v>757876</v>
      </c>
      <c r="P127" s="54">
        <f t="shared" si="92"/>
        <v>5.074132959616081E-2</v>
      </c>
      <c r="Q127" s="43"/>
      <c r="R127" s="54" t="str">
        <f t="shared" si="71"/>
        <v/>
      </c>
      <c r="S127" s="43"/>
      <c r="T127" s="59">
        <f t="shared" si="93"/>
        <v>0</v>
      </c>
      <c r="U127" s="43"/>
      <c r="V127" s="38">
        <f t="shared" si="94"/>
        <v>14936069</v>
      </c>
      <c r="W127" s="47"/>
      <c r="X127" s="27">
        <v>112</v>
      </c>
      <c r="Y127" s="72">
        <v>44620</v>
      </c>
      <c r="Z127" s="22"/>
      <c r="AA127" s="47"/>
      <c r="AB127" s="49">
        <f t="shared" si="110"/>
        <v>71.999999999999972</v>
      </c>
      <c r="AC127" s="24">
        <f t="shared" si="111"/>
        <v>18.150783394369824</v>
      </c>
      <c r="AD127" s="25">
        <f t="shared" si="112"/>
        <v>-3.0882323891624169E-3</v>
      </c>
      <c r="AE127" s="24">
        <f t="shared" si="113"/>
        <v>9.2211786108911883E-3</v>
      </c>
      <c r="AF127" s="26">
        <f t="shared" si="114"/>
        <v>-2.3555164508192836E-3</v>
      </c>
      <c r="AG127" s="32"/>
      <c r="AH127" s="49">
        <f t="shared" si="115"/>
        <v>29.600000000000019</v>
      </c>
      <c r="AI127" s="77">
        <f t="shared" si="76"/>
        <v>46.710965380540983</v>
      </c>
      <c r="AJ127" s="25">
        <f t="shared" si="77"/>
        <v>-1.4736799898515818</v>
      </c>
      <c r="AK127" s="24">
        <f t="shared" si="78"/>
        <v>1.7720155607487373</v>
      </c>
      <c r="AL127" s="26">
        <f t="shared" si="79"/>
        <v>0.77573257026955</v>
      </c>
      <c r="AM127" s="35"/>
      <c r="AN127" s="49">
        <f t="shared" si="116"/>
        <v>40</v>
      </c>
      <c r="AO127" s="24">
        <f t="shared" si="82"/>
        <v>49.852394523918726</v>
      </c>
      <c r="AP127" s="25">
        <f t="shared" si="80"/>
        <v>-2.7480029018849522E-2</v>
      </c>
      <c r="AQ127" s="24">
        <f t="shared" si="83"/>
        <v>3.3639980496792676E-2</v>
      </c>
      <c r="AR127" s="26">
        <f t="shared" si="81"/>
        <v>6.0492964170686878E-3</v>
      </c>
      <c r="AS127" s="5"/>
      <c r="AT127" s="49">
        <f t="shared" si="117"/>
        <v>19.199999999999992</v>
      </c>
      <c r="AU127" s="45"/>
      <c r="AV127" s="45"/>
      <c r="AW127" s="60">
        <v>0</v>
      </c>
      <c r="AX127" s="45"/>
      <c r="AY127" s="29"/>
      <c r="AZ127" s="18">
        <f t="shared" si="118"/>
        <v>19.199999999999992</v>
      </c>
      <c r="BA127" s="45"/>
      <c r="BB127" s="45"/>
      <c r="BC127" s="60"/>
      <c r="BD127" s="45"/>
      <c r="BE127" s="35"/>
      <c r="BF127" s="18">
        <f t="shared" si="119"/>
        <v>15.999999999999975</v>
      </c>
      <c r="BG127" s="45"/>
      <c r="BH127" s="45"/>
      <c r="BI127" s="60"/>
      <c r="BJ127" s="45"/>
      <c r="BK127" s="70"/>
      <c r="BL127" s="18">
        <f t="shared" si="120"/>
        <v>36.800000000000054</v>
      </c>
      <c r="BM127" s="45"/>
      <c r="BN127" s="45"/>
      <c r="BO127" s="60"/>
      <c r="BP127" s="45"/>
      <c r="BQ127" s="70"/>
      <c r="BR127" s="18">
        <f t="shared" si="121"/>
        <v>36.800000000000054</v>
      </c>
      <c r="BS127" s="45"/>
      <c r="BT127" s="45"/>
      <c r="BU127" s="60"/>
      <c r="BV127" s="45"/>
      <c r="BW127" s="89"/>
      <c r="BX127" s="18">
        <f t="shared" si="122"/>
        <v>36.800000000000054</v>
      </c>
      <c r="BY127" s="45"/>
      <c r="BZ127" s="45"/>
      <c r="CA127" s="60"/>
      <c r="CB127" s="45"/>
      <c r="CC127" s="29"/>
      <c r="CD127" s="20">
        <f t="shared" si="123"/>
        <v>71.999999999999972</v>
      </c>
      <c r="CE127" s="61">
        <f t="shared" si="100"/>
        <v>4.9552919562681251E-3</v>
      </c>
      <c r="CF127" s="61">
        <f t="shared" si="101"/>
        <v>2.9393320302356187</v>
      </c>
      <c r="CG127" s="61">
        <f t="shared" si="102"/>
        <v>4.4595700003753222E-2</v>
      </c>
      <c r="CH127" s="60">
        <f t="shared" si="103"/>
        <v>0</v>
      </c>
      <c r="CI127" s="60">
        <f t="shared" si="104"/>
        <v>0</v>
      </c>
      <c r="CJ127" s="60">
        <f t="shared" si="105"/>
        <v>0</v>
      </c>
      <c r="CK127" s="60">
        <f t="shared" si="106"/>
        <v>0</v>
      </c>
      <c r="CL127" s="60">
        <f t="shared" si="107"/>
        <v>0</v>
      </c>
      <c r="CM127" s="61">
        <f t="shared" si="108"/>
        <v>2.9888830221956404</v>
      </c>
      <c r="CN127" s="35"/>
    </row>
    <row r="128" spans="2:92" x14ac:dyDescent="0.65">
      <c r="B128" s="44">
        <v>43973</v>
      </c>
      <c r="C128" s="38">
        <f t="shared" si="95"/>
        <v>89</v>
      </c>
      <c r="D128" s="46">
        <v>16513</v>
      </c>
      <c r="E128" s="101">
        <f t="shared" si="96"/>
        <v>6.2195388358656435E-2</v>
      </c>
      <c r="F128" s="38">
        <f t="shared" si="97"/>
        <v>3930</v>
      </c>
      <c r="G128" s="46">
        <v>265502</v>
      </c>
      <c r="H128" s="46">
        <f t="shared" si="99"/>
        <v>19</v>
      </c>
      <c r="I128" s="46">
        <v>796</v>
      </c>
      <c r="J128" s="100">
        <f t="shared" si="98"/>
        <v>4.8204444982740874E-2</v>
      </c>
      <c r="L128" s="72">
        <f t="shared" si="109"/>
        <v>44627</v>
      </c>
      <c r="M128" s="43"/>
      <c r="N128" s="54" t="str">
        <f t="shared" si="70"/>
        <v/>
      </c>
      <c r="O128" s="43">
        <f t="shared" si="58"/>
        <v>757876</v>
      </c>
      <c r="P128" s="54">
        <f t="shared" si="92"/>
        <v>5.074132959616081E-2</v>
      </c>
      <c r="Q128" s="43"/>
      <c r="R128" s="54" t="str">
        <f t="shared" si="71"/>
        <v/>
      </c>
      <c r="S128" s="43"/>
      <c r="T128" s="59">
        <f t="shared" si="93"/>
        <v>0</v>
      </c>
      <c r="U128" s="43"/>
      <c r="V128" s="38">
        <f t="shared" si="94"/>
        <v>14936069</v>
      </c>
      <c r="W128" s="47"/>
      <c r="X128" s="27">
        <v>113</v>
      </c>
      <c r="Y128" s="72">
        <v>44627</v>
      </c>
      <c r="Z128" s="22"/>
      <c r="AA128" s="47"/>
      <c r="AB128" s="49">
        <f t="shared" si="110"/>
        <v>72.899999999999977</v>
      </c>
      <c r="AC128" s="24">
        <f t="shared" si="111"/>
        <v>18.148523877559128</v>
      </c>
      <c r="AD128" s="25">
        <f t="shared" si="112"/>
        <v>-2.5105742341062294E-3</v>
      </c>
      <c r="AE128" s="24">
        <f t="shared" si="113"/>
        <v>7.4971462616818018E-3</v>
      </c>
      <c r="AF128" s="26">
        <f t="shared" si="114"/>
        <v>-1.9155914991215409E-3</v>
      </c>
      <c r="AG128" s="32"/>
      <c r="AH128" s="49">
        <f t="shared" si="115"/>
        <v>29.97000000000002</v>
      </c>
      <c r="AI128" s="77">
        <f t="shared" si="76"/>
        <v>46.06782260867341</v>
      </c>
      <c r="AJ128" s="25">
        <f t="shared" si="77"/>
        <v>-1.7382237077501981</v>
      </c>
      <c r="AK128" s="24">
        <f t="shared" si="78"/>
        <v>2.1070048266021053</v>
      </c>
      <c r="AL128" s="26">
        <f t="shared" si="79"/>
        <v>0.90537639419829152</v>
      </c>
      <c r="AM128" s="35"/>
      <c r="AN128" s="49">
        <f t="shared" si="116"/>
        <v>40.5</v>
      </c>
      <c r="AO128" s="24">
        <f t="shared" si="82"/>
        <v>49.8373012217032</v>
      </c>
      <c r="AP128" s="25">
        <f t="shared" si="80"/>
        <v>-3.0186604431054715E-2</v>
      </c>
      <c r="AQ128" s="24">
        <f t="shared" si="83"/>
        <v>3.6959289538442595E-2</v>
      </c>
      <c r="AR128" s="26">
        <f t="shared" si="81"/>
        <v>6.6386180832998416E-3</v>
      </c>
      <c r="AS128" s="5"/>
      <c r="AT128" s="49">
        <f t="shared" si="117"/>
        <v>19.439999999999991</v>
      </c>
      <c r="AU128" s="45"/>
      <c r="AV128" s="45"/>
      <c r="AW128" s="60">
        <v>0</v>
      </c>
      <c r="AX128" s="45"/>
      <c r="AY128" s="29"/>
      <c r="AZ128" s="18">
        <f t="shared" si="118"/>
        <v>19.439999999999991</v>
      </c>
      <c r="BA128" s="45"/>
      <c r="BB128" s="45"/>
      <c r="BC128" s="60"/>
      <c r="BD128" s="45"/>
      <c r="BE128" s="35"/>
      <c r="BF128" s="18">
        <f t="shared" si="119"/>
        <v>16.199999999999974</v>
      </c>
      <c r="BG128" s="45"/>
      <c r="BH128" s="45"/>
      <c r="BI128" s="60"/>
      <c r="BJ128" s="45"/>
      <c r="BK128" s="70"/>
      <c r="BL128" s="18">
        <f t="shared" si="120"/>
        <v>37.260000000000055</v>
      </c>
      <c r="BM128" s="45"/>
      <c r="BN128" s="45"/>
      <c r="BO128" s="60"/>
      <c r="BP128" s="45"/>
      <c r="BQ128" s="70"/>
      <c r="BR128" s="18">
        <f t="shared" si="121"/>
        <v>37.260000000000055</v>
      </c>
      <c r="BS128" s="45"/>
      <c r="BT128" s="45"/>
      <c r="BU128" s="60"/>
      <c r="BV128" s="45"/>
      <c r="BW128" s="89"/>
      <c r="BX128" s="18">
        <f t="shared" si="122"/>
        <v>37.260000000000055</v>
      </c>
      <c r="BY128" s="45"/>
      <c r="BZ128" s="45"/>
      <c r="CA128" s="60"/>
      <c r="CB128" s="45"/>
      <c r="CC128" s="29"/>
      <c r="CD128" s="20">
        <f t="shared" si="123"/>
        <v>72.899999999999977</v>
      </c>
      <c r="CE128" s="61">
        <f t="shared" si="100"/>
        <v>4.0284547271105314E-3</v>
      </c>
      <c r="CF128" s="61">
        <f t="shared" si="101"/>
        <v>3.4430213655099369</v>
      </c>
      <c r="CG128" s="61">
        <f t="shared" si="102"/>
        <v>4.8976008642836528E-2</v>
      </c>
      <c r="CH128" s="60">
        <f t="shared" si="103"/>
        <v>0</v>
      </c>
      <c r="CI128" s="60">
        <f t="shared" si="104"/>
        <v>0</v>
      </c>
      <c r="CJ128" s="60">
        <f t="shared" si="105"/>
        <v>0</v>
      </c>
      <c r="CK128" s="60">
        <f t="shared" si="106"/>
        <v>0</v>
      </c>
      <c r="CL128" s="60">
        <f t="shared" si="107"/>
        <v>0</v>
      </c>
      <c r="CM128" s="61">
        <f t="shared" si="108"/>
        <v>3.4960258288798838</v>
      </c>
      <c r="CN128" s="35"/>
    </row>
    <row r="129" spans="2:92" x14ac:dyDescent="0.65">
      <c r="B129" s="44">
        <v>43974</v>
      </c>
      <c r="C129" s="38">
        <f t="shared" si="95"/>
        <v>23</v>
      </c>
      <c r="D129" s="46">
        <v>16536</v>
      </c>
      <c r="E129" s="101">
        <f t="shared" si="96"/>
        <v>6.1591868204725175E-2</v>
      </c>
      <c r="F129" s="38">
        <f t="shared" si="97"/>
        <v>2975</v>
      </c>
      <c r="G129" s="46">
        <v>268477</v>
      </c>
      <c r="H129" s="46">
        <f t="shared" si="99"/>
        <v>12</v>
      </c>
      <c r="I129" s="46">
        <v>808</v>
      </c>
      <c r="J129" s="100">
        <f t="shared" si="98"/>
        <v>4.8863086598935658E-2</v>
      </c>
      <c r="L129" s="72">
        <f t="shared" si="109"/>
        <v>44634</v>
      </c>
      <c r="M129" s="43"/>
      <c r="N129" s="54" t="str">
        <f t="shared" si="70"/>
        <v/>
      </c>
      <c r="O129" s="43">
        <f t="shared" si="58"/>
        <v>757876</v>
      </c>
      <c r="P129" s="54">
        <f t="shared" si="92"/>
        <v>5.074132959616081E-2</v>
      </c>
      <c r="Q129" s="43"/>
      <c r="R129" s="54" t="str">
        <f t="shared" si="71"/>
        <v/>
      </c>
      <c r="S129" s="43"/>
      <c r="T129" s="59">
        <f t="shared" si="93"/>
        <v>0</v>
      </c>
      <c r="U129" s="43"/>
      <c r="V129" s="38">
        <f t="shared" si="94"/>
        <v>14936069</v>
      </c>
      <c r="W129" s="47"/>
      <c r="X129" s="27">
        <v>114</v>
      </c>
      <c r="Y129" s="72">
        <v>44634</v>
      </c>
      <c r="Z129" s="22"/>
      <c r="AA129" s="47"/>
      <c r="AB129" s="49">
        <f t="shared" si="110"/>
        <v>73.799999999999983</v>
      </c>
      <c r="AC129" s="24">
        <f t="shared" si="111"/>
        <v>18.146687038696889</v>
      </c>
      <c r="AD129" s="25">
        <f t="shared" si="112"/>
        <v>-2.0409320691552801E-3</v>
      </c>
      <c r="AE129" s="24">
        <f t="shared" si="113"/>
        <v>6.0952179388750159E-3</v>
      </c>
      <c r="AF129" s="26">
        <f t="shared" si="114"/>
        <v>-1.5576981364519844E-3</v>
      </c>
      <c r="AG129" s="32"/>
      <c r="AH129" s="49">
        <f t="shared" si="115"/>
        <v>30.340000000000021</v>
      </c>
      <c r="AI129" s="77">
        <f t="shared" si="76"/>
        <v>45.313626590628346</v>
      </c>
      <c r="AJ129" s="25">
        <f t="shared" si="77"/>
        <v>-2.038367616338014</v>
      </c>
      <c r="AK129" s="24">
        <f t="shared" si="78"/>
        <v>2.4947927053010646</v>
      </c>
      <c r="AL129" s="26">
        <f t="shared" si="79"/>
        <v>1.0480753478350247</v>
      </c>
      <c r="AM129" s="35"/>
      <c r="AN129" s="49">
        <f t="shared" si="116"/>
        <v>41</v>
      </c>
      <c r="AO129" s="24">
        <f t="shared" si="82"/>
        <v>49.820723660492192</v>
      </c>
      <c r="AP129" s="25">
        <f t="shared" si="80"/>
        <v>-3.3155122422015126E-2</v>
      </c>
      <c r="AQ129" s="24">
        <f t="shared" si="83"/>
        <v>4.0601099410995253E-2</v>
      </c>
      <c r="AR129" s="26">
        <f t="shared" si="81"/>
        <v>7.2836197451053124E-3</v>
      </c>
      <c r="AS129" s="5"/>
      <c r="AT129" s="49">
        <f t="shared" si="117"/>
        <v>19.679999999999989</v>
      </c>
      <c r="AU129" s="45"/>
      <c r="AV129" s="45"/>
      <c r="AW129" s="60">
        <v>0</v>
      </c>
      <c r="AX129" s="45"/>
      <c r="AY129" s="29"/>
      <c r="AZ129" s="18">
        <f t="shared" si="118"/>
        <v>19.679999999999989</v>
      </c>
      <c r="BA129" s="45"/>
      <c r="BB129" s="45"/>
      <c r="BC129" s="60"/>
      <c r="BD129" s="45"/>
      <c r="BE129" s="35"/>
      <c r="BF129" s="18">
        <f t="shared" si="119"/>
        <v>16.399999999999974</v>
      </c>
      <c r="BG129" s="45"/>
      <c r="BH129" s="45"/>
      <c r="BI129" s="60"/>
      <c r="BJ129" s="45"/>
      <c r="BK129" s="70"/>
      <c r="BL129" s="18">
        <f t="shared" si="120"/>
        <v>37.720000000000056</v>
      </c>
      <c r="BM129" s="45"/>
      <c r="BN129" s="45"/>
      <c r="BO129" s="60"/>
      <c r="BP129" s="45"/>
      <c r="BQ129" s="70"/>
      <c r="BR129" s="18">
        <f t="shared" si="121"/>
        <v>37.720000000000056</v>
      </c>
      <c r="BS129" s="45"/>
      <c r="BT129" s="45"/>
      <c r="BU129" s="60"/>
      <c r="BV129" s="45"/>
      <c r="BW129" s="89"/>
      <c r="BX129" s="18">
        <f t="shared" si="122"/>
        <v>37.720000000000056</v>
      </c>
      <c r="BY129" s="45"/>
      <c r="BZ129" s="45"/>
      <c r="CA129" s="60"/>
      <c r="CB129" s="45"/>
      <c r="CC129" s="29"/>
      <c r="CD129" s="20">
        <f t="shared" si="123"/>
        <v>73.799999999999983</v>
      </c>
      <c r="CE129" s="61">
        <f t="shared" si="100"/>
        <v>3.2749070109945456E-3</v>
      </c>
      <c r="CF129" s="61">
        <f t="shared" si="101"/>
        <v>4.0058745726620089</v>
      </c>
      <c r="CG129" s="61">
        <f t="shared" si="102"/>
        <v>5.3777752137068063E-2</v>
      </c>
      <c r="CH129" s="60">
        <f t="shared" si="103"/>
        <v>0</v>
      </c>
      <c r="CI129" s="60">
        <f t="shared" si="104"/>
        <v>0</v>
      </c>
      <c r="CJ129" s="60">
        <f t="shared" si="105"/>
        <v>0</v>
      </c>
      <c r="CK129" s="60">
        <f t="shared" si="106"/>
        <v>0</v>
      </c>
      <c r="CL129" s="60">
        <f t="shared" si="107"/>
        <v>0</v>
      </c>
      <c r="CM129" s="61">
        <f t="shared" si="108"/>
        <v>4.0629272318100718</v>
      </c>
      <c r="CN129" s="72">
        <f>L44</f>
        <v>44039</v>
      </c>
    </row>
    <row r="130" spans="2:92" x14ac:dyDescent="0.65">
      <c r="B130" s="44">
        <v>43975</v>
      </c>
      <c r="C130" s="38">
        <f t="shared" si="95"/>
        <v>14</v>
      </c>
      <c r="D130" s="46">
        <v>16550</v>
      </c>
      <c r="E130" s="101">
        <f t="shared" si="96"/>
        <v>6.1024848728433889E-2</v>
      </c>
      <c r="F130" s="38">
        <f t="shared" si="97"/>
        <v>2724</v>
      </c>
      <c r="G130" s="46">
        <v>271201</v>
      </c>
      <c r="H130" s="46">
        <f t="shared" si="99"/>
        <v>12</v>
      </c>
      <c r="I130" s="46">
        <v>820</v>
      </c>
      <c r="J130" s="100">
        <f t="shared" si="98"/>
        <v>4.9546827794561932E-2</v>
      </c>
      <c r="L130" s="72">
        <f t="shared" si="109"/>
        <v>44641</v>
      </c>
      <c r="M130" s="43"/>
      <c r="N130" s="54" t="str">
        <f t="shared" si="70"/>
        <v/>
      </c>
      <c r="O130" s="43">
        <f t="shared" si="58"/>
        <v>757876</v>
      </c>
      <c r="P130" s="54">
        <f t="shared" si="92"/>
        <v>5.074132959616081E-2</v>
      </c>
      <c r="Q130" s="43"/>
      <c r="R130" s="54" t="str">
        <f t="shared" si="71"/>
        <v/>
      </c>
      <c r="S130" s="43"/>
      <c r="T130" s="59">
        <f t="shared" si="93"/>
        <v>0</v>
      </c>
      <c r="U130" s="43"/>
      <c r="V130" s="38">
        <f t="shared" si="94"/>
        <v>14936069</v>
      </c>
      <c r="W130" s="47"/>
      <c r="X130" s="27">
        <v>115</v>
      </c>
      <c r="Y130" s="72">
        <v>44641</v>
      </c>
      <c r="Z130" s="22"/>
      <c r="AA130" s="47"/>
      <c r="AB130" s="49">
        <f t="shared" si="110"/>
        <v>74.699999999999989</v>
      </c>
      <c r="AC130" s="24">
        <f t="shared" si="111"/>
        <v>18.145193830529902</v>
      </c>
      <c r="AD130" s="25">
        <f t="shared" si="112"/>
        <v>-1.6591201855412402E-3</v>
      </c>
      <c r="AE130" s="24">
        <f t="shared" si="113"/>
        <v>4.9552919562681251E-3</v>
      </c>
      <c r="AF130" s="26">
        <f t="shared" si="114"/>
        <v>-1.2665844251187675E-3</v>
      </c>
      <c r="AG130" s="32"/>
      <c r="AH130" s="49">
        <f t="shared" si="115"/>
        <v>30.710000000000022</v>
      </c>
      <c r="AI130" s="77">
        <f t="shared" si="76"/>
        <v>44.435242814241938</v>
      </c>
      <c r="AJ130" s="25">
        <f t="shared" si="77"/>
        <v>-2.3740102064497548</v>
      </c>
      <c r="AK130" s="24">
        <f t="shared" si="78"/>
        <v>2.9393320302356187</v>
      </c>
      <c r="AL130" s="26">
        <f t="shared" si="79"/>
        <v>1.2014576349582544</v>
      </c>
      <c r="AM130" s="35"/>
      <c r="AN130" s="49">
        <f t="shared" si="116"/>
        <v>41.5</v>
      </c>
      <c r="AO130" s="24">
        <f t="shared" si="82"/>
        <v>49.802518675105588</v>
      </c>
      <c r="AP130" s="25">
        <f t="shared" si="80"/>
        <v>-3.6409970773212605E-2</v>
      </c>
      <c r="AQ130" s="24">
        <f t="shared" si="83"/>
        <v>4.4595700003753222E-2</v>
      </c>
      <c r="AR130" s="26">
        <f t="shared" si="81"/>
        <v>7.9892011855159303E-3</v>
      </c>
      <c r="AS130" s="5"/>
      <c r="AT130" s="49">
        <f t="shared" si="117"/>
        <v>19.919999999999987</v>
      </c>
      <c r="AU130" s="45"/>
      <c r="AV130" s="45"/>
      <c r="AW130" s="60">
        <v>0</v>
      </c>
      <c r="AX130" s="45"/>
      <c r="AY130" s="29"/>
      <c r="AZ130" s="18">
        <f t="shared" si="118"/>
        <v>19.919999999999987</v>
      </c>
      <c r="BA130" s="45"/>
      <c r="BB130" s="45"/>
      <c r="BC130" s="60"/>
      <c r="BD130" s="45"/>
      <c r="BE130" s="35"/>
      <c r="BF130" s="18">
        <f t="shared" si="119"/>
        <v>16.599999999999973</v>
      </c>
      <c r="BG130" s="45"/>
      <c r="BH130" s="45"/>
      <c r="BI130" s="60"/>
      <c r="BJ130" s="45"/>
      <c r="BK130" s="70"/>
      <c r="BL130" s="18">
        <f t="shared" si="120"/>
        <v>38.180000000000057</v>
      </c>
      <c r="BM130" s="45"/>
      <c r="BN130" s="45"/>
      <c r="BO130" s="60"/>
      <c r="BP130" s="45"/>
      <c r="BQ130" s="70"/>
      <c r="BR130" s="18">
        <f t="shared" si="121"/>
        <v>38.180000000000057</v>
      </c>
      <c r="BS130" s="45"/>
      <c r="BT130" s="45"/>
      <c r="BU130" s="60"/>
      <c r="BV130" s="45"/>
      <c r="BW130" s="89"/>
      <c r="BX130" s="18">
        <f t="shared" si="122"/>
        <v>38.180000000000057</v>
      </c>
      <c r="BY130" s="45"/>
      <c r="BZ130" s="45"/>
      <c r="CA130" s="60"/>
      <c r="CB130" s="45"/>
      <c r="CC130" s="29"/>
      <c r="CD130" s="30">
        <f t="shared" si="123"/>
        <v>74.699999999999989</v>
      </c>
      <c r="CE130" s="63">
        <f t="shared" si="100"/>
        <v>2.6622714948965846E-3</v>
      </c>
      <c r="CF130" s="63">
        <f t="shared" si="101"/>
        <v>4.6245856901937952</v>
      </c>
      <c r="CG130" s="63">
        <f t="shared" si="102"/>
        <v>5.90396512840973E-2</v>
      </c>
      <c r="CH130" s="85">
        <f t="shared" si="103"/>
        <v>0</v>
      </c>
      <c r="CI130" s="85">
        <f t="shared" si="104"/>
        <v>0</v>
      </c>
      <c r="CJ130" s="85">
        <f t="shared" si="105"/>
        <v>0</v>
      </c>
      <c r="CK130" s="60">
        <f t="shared" si="106"/>
        <v>0</v>
      </c>
      <c r="CL130" s="60">
        <f t="shared" si="107"/>
        <v>0</v>
      </c>
      <c r="CM130" s="61">
        <f t="shared" si="108"/>
        <v>4.6862876129727891</v>
      </c>
      <c r="CN130" s="35"/>
    </row>
    <row r="131" spans="2:92" x14ac:dyDescent="0.65">
      <c r="B131" s="44">
        <v>43976</v>
      </c>
      <c r="C131" s="38">
        <f t="shared" si="95"/>
        <v>31</v>
      </c>
      <c r="D131" s="46">
        <v>16581</v>
      </c>
      <c r="E131" s="101">
        <f t="shared" si="96"/>
        <v>6.080575602886816E-2</v>
      </c>
      <c r="F131" s="38">
        <f t="shared" si="97"/>
        <v>1487</v>
      </c>
      <c r="G131" s="46">
        <v>272688</v>
      </c>
      <c r="H131" s="46">
        <f t="shared" si="99"/>
        <v>10</v>
      </c>
      <c r="I131" s="46">
        <v>830</v>
      </c>
      <c r="J131" s="100">
        <f t="shared" si="98"/>
        <v>5.0057294493697606E-2</v>
      </c>
      <c r="L131" s="72">
        <f t="shared" si="109"/>
        <v>44648</v>
      </c>
      <c r="M131" s="43"/>
      <c r="N131" s="54" t="str">
        <f t="shared" si="70"/>
        <v/>
      </c>
      <c r="O131" s="43">
        <f t="shared" si="58"/>
        <v>757876</v>
      </c>
      <c r="P131" s="54">
        <f t="shared" si="92"/>
        <v>5.074132959616081E-2</v>
      </c>
      <c r="Q131" s="43"/>
      <c r="R131" s="54" t="str">
        <f t="shared" si="71"/>
        <v/>
      </c>
      <c r="S131" s="43"/>
      <c r="T131" s="59">
        <f t="shared" si="93"/>
        <v>0</v>
      </c>
      <c r="U131" s="43"/>
      <c r="V131" s="38">
        <f t="shared" si="94"/>
        <v>14936069</v>
      </c>
      <c r="W131" s="47"/>
      <c r="X131" s="27">
        <v>116</v>
      </c>
      <c r="Y131" s="72">
        <v>44648</v>
      </c>
      <c r="Z131" s="22"/>
      <c r="AA131" s="47"/>
      <c r="AB131" s="49">
        <f t="shared" si="110"/>
        <v>75.599999999999994</v>
      </c>
      <c r="AC131" s="24">
        <f t="shared" si="111"/>
        <v>18.143979981633951</v>
      </c>
      <c r="AD131" s="25">
        <f t="shared" si="112"/>
        <v>-1.3487209955002624E-3</v>
      </c>
      <c r="AE131" s="24">
        <f t="shared" si="113"/>
        <v>4.0284547271105314E-3</v>
      </c>
      <c r="AF131" s="26">
        <f t="shared" si="114"/>
        <v>-1.0298191435084377E-3</v>
      </c>
      <c r="AG131" s="32"/>
      <c r="AH131" s="49">
        <f t="shared" si="115"/>
        <v>31.080000000000023</v>
      </c>
      <c r="AI131" s="77">
        <f t="shared" si="76"/>
        <v>43.420403638909647</v>
      </c>
      <c r="AJ131" s="25">
        <f t="shared" si="77"/>
        <v>-2.7428085819791677</v>
      </c>
      <c r="AK131" s="24">
        <f t="shared" si="78"/>
        <v>3.4430213655099369</v>
      </c>
      <c r="AL131" s="26">
        <f t="shared" si="79"/>
        <v>1.3613225277684269</v>
      </c>
      <c r="AM131" s="35"/>
      <c r="AN131" s="49">
        <f t="shared" si="116"/>
        <v>42</v>
      </c>
      <c r="AO131" s="24">
        <f t="shared" si="82"/>
        <v>49.782529871465194</v>
      </c>
      <c r="AP131" s="25">
        <f t="shared" si="80"/>
        <v>-3.9977607280793866E-2</v>
      </c>
      <c r="AQ131" s="24">
        <f t="shared" si="83"/>
        <v>4.8976008642836528E-2</v>
      </c>
      <c r="AR131" s="26">
        <f t="shared" si="81"/>
        <v>8.7606172781666131E-3</v>
      </c>
      <c r="AS131" s="5"/>
      <c r="AT131" s="49">
        <f t="shared" si="117"/>
        <v>20.159999999999986</v>
      </c>
      <c r="AU131" s="45"/>
      <c r="AV131" s="45"/>
      <c r="AW131" s="60">
        <v>0</v>
      </c>
      <c r="AX131" s="45"/>
      <c r="AY131" s="29"/>
      <c r="AZ131" s="18">
        <f t="shared" si="118"/>
        <v>20.159999999999986</v>
      </c>
      <c r="BA131" s="45"/>
      <c r="BB131" s="45"/>
      <c r="BC131" s="60"/>
      <c r="BD131" s="45"/>
      <c r="BE131" s="35"/>
      <c r="BF131" s="18">
        <f t="shared" si="119"/>
        <v>16.799999999999972</v>
      </c>
      <c r="BG131" s="45"/>
      <c r="BH131" s="45"/>
      <c r="BI131" s="60"/>
      <c r="BJ131" s="45"/>
      <c r="BK131" s="70"/>
      <c r="BL131" s="18">
        <f t="shared" si="120"/>
        <v>38.640000000000057</v>
      </c>
      <c r="BM131" s="45"/>
      <c r="BN131" s="45"/>
      <c r="BO131" s="60"/>
      <c r="BP131" s="45"/>
      <c r="BQ131" s="70"/>
      <c r="BR131" s="18">
        <f t="shared" si="121"/>
        <v>38.640000000000057</v>
      </c>
      <c r="BS131" s="45"/>
      <c r="BT131" s="45"/>
      <c r="BU131" s="60"/>
      <c r="BV131" s="45"/>
      <c r="BW131" s="89"/>
      <c r="BX131" s="18">
        <f t="shared" si="122"/>
        <v>38.640000000000057</v>
      </c>
      <c r="BY131" s="45"/>
      <c r="BZ131" s="45"/>
      <c r="CA131" s="60"/>
      <c r="CB131" s="45"/>
      <c r="CC131" s="29"/>
      <c r="CD131" s="20">
        <f t="shared" si="123"/>
        <v>75.599999999999994</v>
      </c>
      <c r="CE131" s="61">
        <f t="shared" si="100"/>
        <v>2.1642126255306464E-3</v>
      </c>
      <c r="CF131" s="61">
        <f t="shared" si="101"/>
        <v>5.2915934345204665</v>
      </c>
      <c r="CG131" s="61">
        <f t="shared" si="102"/>
        <v>6.48036051614123E-2</v>
      </c>
      <c r="CH131" s="60">
        <f t="shared" si="103"/>
        <v>0</v>
      </c>
      <c r="CI131" s="60">
        <f t="shared" si="104"/>
        <v>0</v>
      </c>
      <c r="CJ131" s="60">
        <f t="shared" si="105"/>
        <v>0</v>
      </c>
      <c r="CK131" s="60">
        <f t="shared" si="106"/>
        <v>0</v>
      </c>
      <c r="CL131" s="60">
        <f t="shared" si="107"/>
        <v>0</v>
      </c>
      <c r="CM131" s="61">
        <f t="shared" si="108"/>
        <v>5.3585612523074095</v>
      </c>
      <c r="CN131" s="35"/>
    </row>
    <row r="132" spans="2:92" x14ac:dyDescent="0.65">
      <c r="B132" s="44">
        <v>43977</v>
      </c>
      <c r="C132" s="38">
        <f t="shared" si="95"/>
        <v>42</v>
      </c>
      <c r="D132" s="46">
        <v>16623</v>
      </c>
      <c r="E132" s="101">
        <f t="shared" si="96"/>
        <v>6.0191186587971179E-2</v>
      </c>
      <c r="F132" s="38">
        <f t="shared" si="97"/>
        <v>3482</v>
      </c>
      <c r="G132" s="46">
        <v>276170</v>
      </c>
      <c r="H132" s="46">
        <f t="shared" si="99"/>
        <v>16</v>
      </c>
      <c r="I132" s="46">
        <v>846</v>
      </c>
      <c r="J132" s="100">
        <f t="shared" si="98"/>
        <v>5.0893340552246889E-2</v>
      </c>
      <c r="L132" s="72">
        <f t="shared" si="109"/>
        <v>44655</v>
      </c>
      <c r="M132" s="43"/>
      <c r="N132" s="54" t="str">
        <f t="shared" si="70"/>
        <v/>
      </c>
      <c r="O132" s="43">
        <f t="shared" si="58"/>
        <v>757876</v>
      </c>
      <c r="P132" s="54">
        <f t="shared" si="92"/>
        <v>5.074132959616081E-2</v>
      </c>
      <c r="Q132" s="43"/>
      <c r="R132" s="54" t="str">
        <f t="shared" si="71"/>
        <v/>
      </c>
      <c r="S132" s="43"/>
      <c r="T132" s="59">
        <f t="shared" si="93"/>
        <v>0</v>
      </c>
      <c r="U132" s="43"/>
      <c r="V132" s="38">
        <f t="shared" si="94"/>
        <v>14936069</v>
      </c>
      <c r="W132" s="47"/>
      <c r="X132" s="27">
        <v>117</v>
      </c>
      <c r="Y132" s="72">
        <v>44655</v>
      </c>
      <c r="Z132" s="22"/>
      <c r="AA132" s="47"/>
      <c r="AB132" s="49">
        <f t="shared" si="110"/>
        <v>76.5</v>
      </c>
      <c r="AC132" s="24">
        <f t="shared" si="111"/>
        <v>18.142993236907955</v>
      </c>
      <c r="AD132" s="25">
        <f t="shared" si="112"/>
        <v>-1.0963830288841822E-3</v>
      </c>
      <c r="AE132" s="24">
        <f t="shared" si="113"/>
        <v>3.2749070109945456E-3</v>
      </c>
      <c r="AF132" s="26">
        <f t="shared" si="114"/>
        <v>-8.372752401288729E-4</v>
      </c>
      <c r="AG132" s="32"/>
      <c r="AH132" s="49">
        <f t="shared" si="115"/>
        <v>31.450000000000024</v>
      </c>
      <c r="AI132" s="77">
        <f t="shared" si="76"/>
        <v>42.258809016295395</v>
      </c>
      <c r="AJ132" s="25">
        <f t="shared" si="77"/>
        <v>-3.1394449259844581</v>
      </c>
      <c r="AK132" s="24">
        <f t="shared" si="78"/>
        <v>4.0058745726620089</v>
      </c>
      <c r="AL132" s="26">
        <f t="shared" si="79"/>
        <v>1.521224884194788</v>
      </c>
      <c r="AM132" s="35"/>
      <c r="AN132" s="49">
        <f t="shared" si="116"/>
        <v>42.5</v>
      </c>
      <c r="AO132" s="24">
        <f t="shared" si="82"/>
        <v>49.760586524945971</v>
      </c>
      <c r="AP132" s="25">
        <f t="shared" si="80"/>
        <v>-4.3886693038448644E-2</v>
      </c>
      <c r="AQ132" s="24">
        <f t="shared" si="83"/>
        <v>5.3777752137068063E-2</v>
      </c>
      <c r="AR132" s="26">
        <f t="shared" si="81"/>
        <v>9.6034869884630766E-3</v>
      </c>
      <c r="AS132" s="5"/>
      <c r="AT132" s="49">
        <f t="shared" si="117"/>
        <v>20.399999999999984</v>
      </c>
      <c r="AU132" s="45"/>
      <c r="AV132" s="45"/>
      <c r="AW132" s="60">
        <v>0</v>
      </c>
      <c r="AX132" s="45"/>
      <c r="AY132" s="29"/>
      <c r="AZ132" s="18">
        <f t="shared" si="118"/>
        <v>20.399999999999984</v>
      </c>
      <c r="BA132" s="45"/>
      <c r="BB132" s="45"/>
      <c r="BC132" s="60"/>
      <c r="BD132" s="45"/>
      <c r="BE132" s="35"/>
      <c r="BF132" s="18">
        <f t="shared" si="119"/>
        <v>16.999999999999972</v>
      </c>
      <c r="BG132" s="45"/>
      <c r="BH132" s="45"/>
      <c r="BI132" s="60"/>
      <c r="BJ132" s="45"/>
      <c r="BK132" s="70"/>
      <c r="BL132" s="18">
        <f t="shared" si="120"/>
        <v>39.100000000000058</v>
      </c>
      <c r="BM132" s="45"/>
      <c r="BN132" s="45"/>
      <c r="BO132" s="60"/>
      <c r="BP132" s="45"/>
      <c r="BQ132" s="70"/>
      <c r="BR132" s="18">
        <f t="shared" si="121"/>
        <v>39.100000000000058</v>
      </c>
      <c r="BS132" s="45"/>
      <c r="BT132" s="45"/>
      <c r="BU132" s="60"/>
      <c r="BV132" s="45"/>
      <c r="BW132" s="89"/>
      <c r="BX132" s="18">
        <f t="shared" si="122"/>
        <v>39.100000000000058</v>
      </c>
      <c r="BY132" s="45"/>
      <c r="BZ132" s="45"/>
      <c r="CA132" s="60"/>
      <c r="CB132" s="45"/>
      <c r="CC132" s="29"/>
      <c r="CD132" s="20">
        <f t="shared" si="123"/>
        <v>76.5</v>
      </c>
      <c r="CE132" s="61">
        <f t="shared" si="100"/>
        <v>1.7593117679816283E-3</v>
      </c>
      <c r="CF132" s="61">
        <f t="shared" si="101"/>
        <v>5.9943139031299326</v>
      </c>
      <c r="CG132" s="61">
        <f t="shared" si="102"/>
        <v>7.1114871765980484E-2</v>
      </c>
      <c r="CH132" s="60">
        <f t="shared" si="103"/>
        <v>0</v>
      </c>
      <c r="CI132" s="60">
        <f t="shared" si="104"/>
        <v>0</v>
      </c>
      <c r="CJ132" s="60">
        <f t="shared" si="105"/>
        <v>0</v>
      </c>
      <c r="CK132" s="60">
        <f t="shared" si="106"/>
        <v>0</v>
      </c>
      <c r="CL132" s="60">
        <f t="shared" si="107"/>
        <v>0</v>
      </c>
      <c r="CM132" s="61">
        <f t="shared" si="108"/>
        <v>6.0671880866638954</v>
      </c>
      <c r="CN132" s="72">
        <f>L45</f>
        <v>44046</v>
      </c>
    </row>
    <row r="133" spans="2:92" x14ac:dyDescent="0.65">
      <c r="B133" s="44">
        <v>43978</v>
      </c>
      <c r="C133" s="38">
        <f t="shared" si="95"/>
        <v>28</v>
      </c>
      <c r="D133" s="46">
        <v>16651</v>
      </c>
      <c r="E133" s="101">
        <f t="shared" si="96"/>
        <v>5.9757681900072496E-2</v>
      </c>
      <c r="F133" s="38">
        <f t="shared" si="97"/>
        <v>2472</v>
      </c>
      <c r="G133" s="46">
        <v>278642</v>
      </c>
      <c r="H133" s="46">
        <f t="shared" si="99"/>
        <v>12</v>
      </c>
      <c r="I133" s="46">
        <v>858</v>
      </c>
      <c r="J133" s="100">
        <f t="shared" si="98"/>
        <v>5.1528436730526699E-2</v>
      </c>
      <c r="L133" s="72">
        <f t="shared" si="109"/>
        <v>44662</v>
      </c>
      <c r="M133" s="43"/>
      <c r="N133" s="54" t="str">
        <f t="shared" si="70"/>
        <v/>
      </c>
      <c r="O133" s="43">
        <f t="shared" si="58"/>
        <v>757876</v>
      </c>
      <c r="P133" s="54">
        <f t="shared" si="92"/>
        <v>5.074132959616081E-2</v>
      </c>
      <c r="Q133" s="43"/>
      <c r="R133" s="54" t="str">
        <f t="shared" si="71"/>
        <v/>
      </c>
      <c r="S133" s="43"/>
      <c r="T133" s="59">
        <f t="shared" si="93"/>
        <v>0</v>
      </c>
      <c r="U133" s="43"/>
      <c r="V133" s="38">
        <f t="shared" si="94"/>
        <v>14936069</v>
      </c>
      <c r="W133" s="47"/>
      <c r="X133" s="27">
        <v>118</v>
      </c>
      <c r="Y133" s="72">
        <v>44662</v>
      </c>
      <c r="Z133" s="22"/>
      <c r="AA133" s="47"/>
      <c r="AB133" s="49">
        <f t="shared" si="110"/>
        <v>77.400000000000006</v>
      </c>
      <c r="AC133" s="24">
        <f t="shared" si="111"/>
        <v>18.142191112595302</v>
      </c>
      <c r="AD133" s="25">
        <f t="shared" si="112"/>
        <v>-8.9124923627964731E-4</v>
      </c>
      <c r="AE133" s="24">
        <f t="shared" si="113"/>
        <v>2.6622714948965846E-3</v>
      </c>
      <c r="AF133" s="26">
        <f t="shared" si="114"/>
        <v>-6.8070612899773448E-4</v>
      </c>
      <c r="AG133" s="32"/>
      <c r="AH133" s="49">
        <f t="shared" si="115"/>
        <v>31.820000000000025</v>
      </c>
      <c r="AI133" s="77">
        <f t="shared" si="76"/>
        <v>40.943476310577687</v>
      </c>
      <c r="AJ133" s="25">
        <f t="shared" si="77"/>
        <v>-3.5549532586965134</v>
      </c>
      <c r="AK133" s="24">
        <f t="shared" si="78"/>
        <v>4.6245856901937952</v>
      </c>
      <c r="AL133" s="26">
        <f t="shared" si="79"/>
        <v>1.6721922095453694</v>
      </c>
      <c r="AM133" s="35"/>
      <c r="AN133" s="49">
        <f t="shared" si="116"/>
        <v>43</v>
      </c>
      <c r="AO133" s="24">
        <f t="shared" si="82"/>
        <v>49.736502412550969</v>
      </c>
      <c r="AP133" s="25">
        <f t="shared" si="80"/>
        <v>-4.8168224790006119E-2</v>
      </c>
      <c r="AQ133" s="24">
        <f t="shared" si="83"/>
        <v>5.90396512840973E-2</v>
      </c>
      <c r="AR133" s="26">
        <f t="shared" si="81"/>
        <v>1.052379829405848E-2</v>
      </c>
      <c r="AS133" s="5"/>
      <c r="AT133" s="49">
        <f t="shared" si="117"/>
        <v>20.639999999999983</v>
      </c>
      <c r="AU133" s="45"/>
      <c r="AV133" s="45"/>
      <c r="AW133" s="60">
        <v>0</v>
      </c>
      <c r="AX133" s="45"/>
      <c r="AY133" s="29"/>
      <c r="AZ133" s="18">
        <f t="shared" si="118"/>
        <v>20.639999999999983</v>
      </c>
      <c r="BA133" s="45"/>
      <c r="BB133" s="45"/>
      <c r="BC133" s="60"/>
      <c r="BD133" s="45"/>
      <c r="BE133" s="35"/>
      <c r="BF133" s="18">
        <f t="shared" si="119"/>
        <v>17.199999999999971</v>
      </c>
      <c r="BG133" s="45"/>
      <c r="BH133" s="45"/>
      <c r="BI133" s="60"/>
      <c r="BJ133" s="45"/>
      <c r="BK133" s="70"/>
      <c r="BL133" s="18">
        <f t="shared" si="120"/>
        <v>39.560000000000059</v>
      </c>
      <c r="BM133" s="45"/>
      <c r="BN133" s="45"/>
      <c r="BO133" s="60"/>
      <c r="BP133" s="45"/>
      <c r="BQ133" s="70"/>
      <c r="BR133" s="18">
        <f t="shared" si="121"/>
        <v>39.560000000000059</v>
      </c>
      <c r="BS133" s="45"/>
      <c r="BT133" s="45"/>
      <c r="BU133" s="60"/>
      <c r="BV133" s="45"/>
      <c r="BW133" s="89"/>
      <c r="BX133" s="18">
        <f t="shared" si="122"/>
        <v>39.560000000000059</v>
      </c>
      <c r="BY133" s="45"/>
      <c r="BZ133" s="45"/>
      <c r="CA133" s="60"/>
      <c r="CB133" s="45"/>
      <c r="CC133" s="29"/>
      <c r="CD133" s="20">
        <f t="shared" si="123"/>
        <v>77.400000000000006</v>
      </c>
      <c r="CE133" s="61">
        <f t="shared" si="100"/>
        <v>1.4301509082804325E-3</v>
      </c>
      <c r="CF133" s="61">
        <f t="shared" si="101"/>
        <v>6.7147660058227574</v>
      </c>
      <c r="CG133" s="61">
        <f t="shared" si="102"/>
        <v>7.8022240661995951E-2</v>
      </c>
      <c r="CH133" s="60">
        <f t="shared" si="103"/>
        <v>1E-3</v>
      </c>
      <c r="CI133" s="60">
        <f t="shared" si="104"/>
        <v>0</v>
      </c>
      <c r="CJ133" s="60">
        <f t="shared" si="105"/>
        <v>0</v>
      </c>
      <c r="CK133" s="60">
        <f t="shared" si="106"/>
        <v>0</v>
      </c>
      <c r="CL133" s="60">
        <f t="shared" si="107"/>
        <v>0</v>
      </c>
      <c r="CM133" s="61">
        <f t="shared" si="108"/>
        <v>6.7952183973930342</v>
      </c>
      <c r="CN133" s="35"/>
    </row>
    <row r="134" spans="2:92" x14ac:dyDescent="0.65">
      <c r="B134" s="44">
        <v>43979</v>
      </c>
      <c r="C134" s="38">
        <f t="shared" si="95"/>
        <v>32</v>
      </c>
      <c r="D134" s="46">
        <v>16683</v>
      </c>
      <c r="E134" s="101">
        <f t="shared" si="96"/>
        <v>5.9308265758479591E-2</v>
      </c>
      <c r="F134" s="38">
        <f t="shared" si="97"/>
        <v>2651</v>
      </c>
      <c r="G134" s="46">
        <v>281293</v>
      </c>
      <c r="H134" s="46">
        <f t="shared" si="99"/>
        <v>9</v>
      </c>
      <c r="I134" s="46">
        <v>867</v>
      </c>
      <c r="J134" s="100">
        <f t="shared" si="98"/>
        <v>5.1969070311095128E-2</v>
      </c>
      <c r="L134" s="72">
        <f t="shared" si="109"/>
        <v>44669</v>
      </c>
      <c r="M134" s="43"/>
      <c r="N134" s="54" t="str">
        <f t="shared" si="70"/>
        <v/>
      </c>
      <c r="O134" s="43">
        <f t="shared" si="58"/>
        <v>757876</v>
      </c>
      <c r="P134" s="54">
        <f t="shared" si="92"/>
        <v>5.074132959616081E-2</v>
      </c>
      <c r="Q134" s="43"/>
      <c r="R134" s="54" t="str">
        <f t="shared" si="71"/>
        <v/>
      </c>
      <c r="S134" s="43"/>
      <c r="T134" s="59">
        <f t="shared" si="93"/>
        <v>0</v>
      </c>
      <c r="U134" s="43"/>
      <c r="V134" s="38">
        <f t="shared" si="94"/>
        <v>14936069</v>
      </c>
      <c r="W134" s="47"/>
      <c r="X134" s="27">
        <v>119</v>
      </c>
      <c r="Y134" s="72">
        <v>44669</v>
      </c>
      <c r="Z134" s="22"/>
      <c r="AA134" s="47"/>
      <c r="AB134" s="49">
        <f t="shared" si="110"/>
        <v>78.300000000000011</v>
      </c>
      <c r="AC134" s="24">
        <f t="shared" si="111"/>
        <v>18.141539070178872</v>
      </c>
      <c r="AD134" s="25">
        <f t="shared" si="112"/>
        <v>-7.2449157381042925E-4</v>
      </c>
      <c r="AE134" s="24">
        <f t="shared" si="113"/>
        <v>2.1642126255306464E-3</v>
      </c>
      <c r="AF134" s="26">
        <f t="shared" si="114"/>
        <v>-5.5339874373993138E-4</v>
      </c>
      <c r="AG134" s="32"/>
      <c r="AH134" s="49">
        <f t="shared" si="115"/>
        <v>32.190000000000026</v>
      </c>
      <c r="AI134" s="77">
        <f t="shared" si="76"/>
        <v>39.472253114726314</v>
      </c>
      <c r="AJ134" s="25">
        <f t="shared" si="77"/>
        <v>-3.9762789077064107</v>
      </c>
      <c r="AK134" s="24">
        <f t="shared" si="78"/>
        <v>5.2915934345204665</v>
      </c>
      <c r="AL134" s="26">
        <f t="shared" si="79"/>
        <v>1.8027236333153271</v>
      </c>
      <c r="AM134" s="35"/>
      <c r="AN134" s="49">
        <f t="shared" si="116"/>
        <v>43.5</v>
      </c>
      <c r="AO134" s="24">
        <f t="shared" si="82"/>
        <v>49.710074580724218</v>
      </c>
      <c r="AP134" s="25">
        <f t="shared" si="80"/>
        <v>-5.2855663653498114E-2</v>
      </c>
      <c r="AQ134" s="24">
        <f t="shared" si="83"/>
        <v>6.48036051614123E-2</v>
      </c>
      <c r="AR134" s="26">
        <f t="shared" si="81"/>
        <v>1.1527907754630008E-2</v>
      </c>
      <c r="AS134" s="5"/>
      <c r="AT134" s="49">
        <f t="shared" si="117"/>
        <v>20.879999999999981</v>
      </c>
      <c r="AU134" s="45"/>
      <c r="AV134" s="45"/>
      <c r="AW134" s="60">
        <v>0</v>
      </c>
      <c r="AX134" s="45"/>
      <c r="AY134" s="29"/>
      <c r="AZ134" s="18">
        <f t="shared" si="118"/>
        <v>20.879999999999981</v>
      </c>
      <c r="BA134" s="45"/>
      <c r="BB134" s="45"/>
      <c r="BC134" s="60"/>
      <c r="BD134" s="45"/>
      <c r="BE134" s="35"/>
      <c r="BF134" s="18">
        <f t="shared" si="119"/>
        <v>17.39999999999997</v>
      </c>
      <c r="BG134" s="45"/>
      <c r="BH134" s="45"/>
      <c r="BI134" s="60"/>
      <c r="BJ134" s="45"/>
      <c r="BK134" s="70"/>
      <c r="BL134" s="18">
        <f t="shared" si="120"/>
        <v>40.02000000000006</v>
      </c>
      <c r="BM134" s="45"/>
      <c r="BN134" s="45"/>
      <c r="BO134" s="60"/>
      <c r="BP134" s="45"/>
      <c r="BQ134" s="70"/>
      <c r="BR134" s="18">
        <f t="shared" si="121"/>
        <v>40.02000000000006</v>
      </c>
      <c r="BS134" s="45"/>
      <c r="BT134" s="45"/>
      <c r="BU134" s="60"/>
      <c r="BV134" s="45"/>
      <c r="BW134" s="89"/>
      <c r="BX134" s="18">
        <f t="shared" si="122"/>
        <v>40.02000000000006</v>
      </c>
      <c r="BY134" s="45"/>
      <c r="BZ134" s="45"/>
      <c r="CA134" s="60"/>
      <c r="CB134" s="45"/>
      <c r="CC134" s="29"/>
      <c r="CD134" s="20">
        <f t="shared" si="123"/>
        <v>78.300000000000011</v>
      </c>
      <c r="CE134" s="61">
        <f t="shared" si="100"/>
        <v>1.1625665345694216E-3</v>
      </c>
      <c r="CF134" s="61">
        <f t="shared" si="101"/>
        <v>7.4298335510195868</v>
      </c>
      <c r="CG134" s="61">
        <f t="shared" si="102"/>
        <v>8.5578192230653105E-2</v>
      </c>
      <c r="CH134" s="60">
        <f t="shared" si="103"/>
        <v>1.204E-3</v>
      </c>
      <c r="CI134" s="60">
        <f t="shared" si="104"/>
        <v>0</v>
      </c>
      <c r="CJ134" s="60">
        <f t="shared" si="105"/>
        <v>0</v>
      </c>
      <c r="CK134" s="60">
        <f t="shared" si="106"/>
        <v>0</v>
      </c>
      <c r="CL134" s="60">
        <f t="shared" si="107"/>
        <v>0</v>
      </c>
      <c r="CM134" s="61">
        <f t="shared" si="108"/>
        <v>7.5177783097848101</v>
      </c>
      <c r="CN134" s="35"/>
    </row>
    <row r="135" spans="2:92" x14ac:dyDescent="0.65">
      <c r="B135" s="44">
        <v>43980</v>
      </c>
      <c r="C135" s="38">
        <f t="shared" si="95"/>
        <v>36</v>
      </c>
      <c r="D135" s="46">
        <v>16719</v>
      </c>
      <c r="E135" s="101">
        <f t="shared" si="96"/>
        <v>5.8711981542545907E-2</v>
      </c>
      <c r="F135" s="38">
        <f t="shared" si="97"/>
        <v>3470</v>
      </c>
      <c r="G135" s="46">
        <v>284763</v>
      </c>
      <c r="H135" s="46">
        <f t="shared" si="99"/>
        <v>7</v>
      </c>
      <c r="I135" s="46">
        <v>874</v>
      </c>
      <c r="J135" s="100">
        <f t="shared" si="98"/>
        <v>5.2275853819008317E-2</v>
      </c>
      <c r="L135" s="72">
        <f t="shared" si="109"/>
        <v>44676</v>
      </c>
      <c r="M135" s="43"/>
      <c r="N135" s="54" t="str">
        <f t="shared" si="70"/>
        <v/>
      </c>
      <c r="O135" s="43">
        <f t="shared" si="58"/>
        <v>757876</v>
      </c>
      <c r="P135" s="54">
        <f t="shared" si="92"/>
        <v>5.074132959616081E-2</v>
      </c>
      <c r="Q135" s="43"/>
      <c r="R135" s="54" t="str">
        <f t="shared" si="71"/>
        <v/>
      </c>
      <c r="S135" s="43"/>
      <c r="T135" s="59">
        <f t="shared" si="93"/>
        <v>0</v>
      </c>
      <c r="U135" s="43"/>
      <c r="V135" s="38">
        <f t="shared" si="94"/>
        <v>14936069</v>
      </c>
      <c r="W135" s="47"/>
      <c r="X135" s="27">
        <v>120</v>
      </c>
      <c r="Y135" s="72">
        <v>44676</v>
      </c>
      <c r="Z135" s="22"/>
      <c r="AA135" s="47"/>
      <c r="AB135" s="49">
        <f t="shared" si="110"/>
        <v>79.200000000000017</v>
      </c>
      <c r="AC135" s="24">
        <f t="shared" si="111"/>
        <v>18.141009031182193</v>
      </c>
      <c r="AD135" s="25">
        <f t="shared" si="112"/>
        <v>-5.8893221853357927E-4</v>
      </c>
      <c r="AE135" s="24">
        <f t="shared" si="113"/>
        <v>1.7593117679816283E-3</v>
      </c>
      <c r="AF135" s="26">
        <f t="shared" si="114"/>
        <v>-4.4988984172113103E-4</v>
      </c>
      <c r="AG135" s="32"/>
      <c r="AH135" s="49">
        <f t="shared" si="115"/>
        <v>32.560000000000024</v>
      </c>
      <c r="AI135" s="77">
        <f t="shared" si="76"/>
        <v>37.84932454785374</v>
      </c>
      <c r="AJ135" s="25">
        <f t="shared" si="77"/>
        <v>-4.3862934239799323</v>
      </c>
      <c r="AK135" s="24">
        <f t="shared" si="78"/>
        <v>5.9943139031299326</v>
      </c>
      <c r="AL135" s="26">
        <f t="shared" si="79"/>
        <v>1.899244509755313</v>
      </c>
      <c r="AM135" s="35"/>
      <c r="AN135" s="49">
        <f t="shared" si="116"/>
        <v>44</v>
      </c>
      <c r="AO135" s="24">
        <f t="shared" si="82"/>
        <v>49.681082052313158</v>
      </c>
      <c r="AP135" s="25">
        <f t="shared" si="80"/>
        <v>-5.7985056822124979E-2</v>
      </c>
      <c r="AQ135" s="24">
        <f t="shared" si="83"/>
        <v>7.1114871765980484E-2</v>
      </c>
      <c r="AR135" s="26">
        <f t="shared" si="81"/>
        <v>1.2622533209136373E-2</v>
      </c>
      <c r="AS135" s="5"/>
      <c r="AT135" s="49">
        <f t="shared" si="117"/>
        <v>21.11999999999998</v>
      </c>
      <c r="AU135" s="45"/>
      <c r="AV135" s="45"/>
      <c r="AW135" s="60">
        <v>0</v>
      </c>
      <c r="AX135" s="45"/>
      <c r="AY135" s="29"/>
      <c r="AZ135" s="18">
        <f t="shared" si="118"/>
        <v>21.11999999999998</v>
      </c>
      <c r="BA135" s="45"/>
      <c r="BB135" s="45"/>
      <c r="BC135" s="60"/>
      <c r="BD135" s="45"/>
      <c r="BE135" s="35"/>
      <c r="BF135" s="18">
        <f t="shared" si="119"/>
        <v>17.599999999999969</v>
      </c>
      <c r="BG135" s="45"/>
      <c r="BH135" s="45"/>
      <c r="BI135" s="60"/>
      <c r="BJ135" s="45"/>
      <c r="BK135" s="70"/>
      <c r="BL135" s="18">
        <f t="shared" si="120"/>
        <v>40.480000000000061</v>
      </c>
      <c r="BM135" s="45"/>
      <c r="BN135" s="45"/>
      <c r="BO135" s="60"/>
      <c r="BP135" s="45"/>
      <c r="BQ135" s="70"/>
      <c r="BR135" s="18">
        <f t="shared" si="121"/>
        <v>40.480000000000061</v>
      </c>
      <c r="BS135" s="45"/>
      <c r="BT135" s="45"/>
      <c r="BU135" s="60"/>
      <c r="BV135" s="45"/>
      <c r="BW135" s="89"/>
      <c r="BX135" s="18">
        <f t="shared" si="122"/>
        <v>40.480000000000061</v>
      </c>
      <c r="BY135" s="45"/>
      <c r="BZ135" s="45"/>
      <c r="CA135" s="60"/>
      <c r="CB135" s="45"/>
      <c r="CC135" s="29"/>
      <c r="CD135" s="20">
        <f t="shared" si="123"/>
        <v>79.200000000000017</v>
      </c>
      <c r="CE135" s="61">
        <f t="shared" si="100"/>
        <v>9.450422875443824E-4</v>
      </c>
      <c r="CF135" s="61">
        <f t="shared" si="101"/>
        <v>8.1123582491556832</v>
      </c>
      <c r="CG135" s="61">
        <f t="shared" si="102"/>
        <v>9.383903687135102E-2</v>
      </c>
      <c r="CH135" s="60">
        <f t="shared" si="103"/>
        <v>1.4496136559564799E-3</v>
      </c>
      <c r="CI135" s="60">
        <f t="shared" si="104"/>
        <v>0</v>
      </c>
      <c r="CJ135" s="60">
        <f t="shared" si="105"/>
        <v>0</v>
      </c>
      <c r="CK135" s="60">
        <f t="shared" si="106"/>
        <v>0</v>
      </c>
      <c r="CL135" s="60">
        <f t="shared" si="107"/>
        <v>0</v>
      </c>
      <c r="CM135" s="61">
        <f t="shared" si="108"/>
        <v>8.2085919419705355</v>
      </c>
      <c r="CN135" s="72">
        <f>L46</f>
        <v>44053</v>
      </c>
    </row>
    <row r="136" spans="2:92" x14ac:dyDescent="0.65">
      <c r="B136" s="44">
        <v>43981</v>
      </c>
      <c r="C136" s="38">
        <f t="shared" si="95"/>
        <v>85</v>
      </c>
      <c r="D136" s="46">
        <v>16804</v>
      </c>
      <c r="E136" s="101">
        <f t="shared" si="96"/>
        <v>5.8397103081103997E-2</v>
      </c>
      <c r="F136" s="38">
        <f t="shared" si="97"/>
        <v>2991</v>
      </c>
      <c r="G136" s="46">
        <v>287754</v>
      </c>
      <c r="H136" s="46">
        <f t="shared" si="99"/>
        <v>12</v>
      </c>
      <c r="I136" s="46">
        <v>886</v>
      </c>
      <c r="J136" s="100">
        <f t="shared" si="98"/>
        <v>5.2725541537729112E-2</v>
      </c>
      <c r="L136" s="72">
        <f t="shared" si="109"/>
        <v>44683</v>
      </c>
      <c r="M136" s="43"/>
      <c r="N136" s="54" t="str">
        <f t="shared" si="70"/>
        <v/>
      </c>
      <c r="O136" s="43">
        <f t="shared" si="58"/>
        <v>757876</v>
      </c>
      <c r="P136" s="54">
        <f t="shared" si="92"/>
        <v>5.074132959616081E-2</v>
      </c>
      <c r="Q136" s="43"/>
      <c r="R136" s="54" t="str">
        <f t="shared" si="71"/>
        <v/>
      </c>
      <c r="S136" s="43"/>
      <c r="T136" s="59">
        <f t="shared" si="93"/>
        <v>0</v>
      </c>
      <c r="U136" s="43"/>
      <c r="V136" s="38">
        <f t="shared" si="94"/>
        <v>14936069</v>
      </c>
      <c r="W136" s="47"/>
      <c r="X136" s="27">
        <v>121</v>
      </c>
      <c r="Y136" s="72">
        <v>44683</v>
      </c>
      <c r="Z136" s="22"/>
      <c r="AA136" s="47"/>
      <c r="AB136" s="49">
        <f t="shared" si="110"/>
        <v>80.100000000000023</v>
      </c>
      <c r="AC136" s="24">
        <f t="shared" si="111"/>
        <v>18.140578169358125</v>
      </c>
      <c r="AD136" s="25">
        <f t="shared" si="112"/>
        <v>-4.7873536007429741E-4</v>
      </c>
      <c r="AE136" s="24">
        <f t="shared" si="113"/>
        <v>1.4301509082804325E-3</v>
      </c>
      <c r="AF136" s="26">
        <f t="shared" si="114"/>
        <v>-3.6573428855688416E-4</v>
      </c>
      <c r="AG136" s="32"/>
      <c r="AH136" s="49">
        <f t="shared" si="115"/>
        <v>32.930000000000021</v>
      </c>
      <c r="AI136" s="77">
        <f t="shared" si="76"/>
        <v>36.086461257406619</v>
      </c>
      <c r="AJ136" s="25">
        <f t="shared" si="77"/>
        <v>-4.764495379586811</v>
      </c>
      <c r="AK136" s="24">
        <f t="shared" si="78"/>
        <v>6.7147660058227574</v>
      </c>
      <c r="AL136" s="26">
        <f t="shared" si="79"/>
        <v>1.947167845115743</v>
      </c>
      <c r="AM136" s="35"/>
      <c r="AN136" s="49">
        <f t="shared" si="116"/>
        <v>44.5</v>
      </c>
      <c r="AO136" s="24">
        <f t="shared" si="82"/>
        <v>49.649284478299052</v>
      </c>
      <c r="AP136" s="25">
        <f t="shared" si="80"/>
        <v>-6.359514802821728E-2</v>
      </c>
      <c r="AQ136" s="24">
        <f t="shared" si="83"/>
        <v>7.8022240661995951E-2</v>
      </c>
      <c r="AR136" s="26">
        <f t="shared" si="81"/>
        <v>1.3814737792030941E-2</v>
      </c>
      <c r="AS136" s="5"/>
      <c r="AT136" s="49">
        <f t="shared" si="117"/>
        <v>21.359999999999978</v>
      </c>
      <c r="AU136" s="24">
        <f>$AW$42</f>
        <v>50</v>
      </c>
      <c r="AV136" s="25"/>
      <c r="AW136" s="48">
        <f>AW43</f>
        <v>1E-3</v>
      </c>
      <c r="AX136" s="26"/>
      <c r="AY136" s="29"/>
      <c r="AZ136" s="18">
        <f t="shared" si="118"/>
        <v>21.359999999999978</v>
      </c>
      <c r="BA136" s="24"/>
      <c r="BB136" s="25"/>
      <c r="BC136" s="60"/>
      <c r="BD136" s="26"/>
      <c r="BE136" s="35"/>
      <c r="BF136" s="18">
        <f t="shared" si="119"/>
        <v>17.799999999999969</v>
      </c>
      <c r="BG136" s="24"/>
      <c r="BH136" s="25"/>
      <c r="BI136" s="60"/>
      <c r="BJ136" s="26"/>
      <c r="BK136" s="71"/>
      <c r="BL136" s="18">
        <f t="shared" si="120"/>
        <v>40.940000000000062</v>
      </c>
      <c r="BM136" s="24"/>
      <c r="BN136" s="25"/>
      <c r="BO136" s="60"/>
      <c r="BP136" s="26"/>
      <c r="BQ136" s="71"/>
      <c r="BR136" s="18">
        <f t="shared" si="121"/>
        <v>40.940000000000062</v>
      </c>
      <c r="BS136" s="24"/>
      <c r="BT136" s="25"/>
      <c r="BU136" s="60"/>
      <c r="BV136" s="26"/>
      <c r="BW136" s="90"/>
      <c r="BX136" s="18">
        <f t="shared" si="122"/>
        <v>40.940000000000062</v>
      </c>
      <c r="BY136" s="24"/>
      <c r="BZ136" s="25"/>
      <c r="CA136" s="60"/>
      <c r="CB136" s="26"/>
      <c r="CC136" s="32"/>
      <c r="CD136" s="20">
        <f t="shared" si="123"/>
        <v>80.100000000000023</v>
      </c>
      <c r="CE136" s="61">
        <f t="shared" si="100"/>
        <v>7.6821470077027625E-4</v>
      </c>
      <c r="CF136" s="61">
        <f t="shared" si="101"/>
        <v>8.733118229689687</v>
      </c>
      <c r="CG136" s="61">
        <f t="shared" si="102"/>
        <v>0.10286502606401048</v>
      </c>
      <c r="CH136" s="60">
        <f t="shared" si="103"/>
        <v>1.7453286216114736E-3</v>
      </c>
      <c r="CI136" s="60">
        <f t="shared" si="104"/>
        <v>0</v>
      </c>
      <c r="CJ136" s="60">
        <f t="shared" si="105"/>
        <v>0</v>
      </c>
      <c r="CK136" s="60">
        <f t="shared" si="106"/>
        <v>0</v>
      </c>
      <c r="CL136" s="60">
        <f t="shared" si="107"/>
        <v>0</v>
      </c>
      <c r="CM136" s="61">
        <f t="shared" si="108"/>
        <v>8.8384967990760792</v>
      </c>
      <c r="CN136" s="35"/>
    </row>
    <row r="137" spans="2:92" x14ac:dyDescent="0.65">
      <c r="B137" s="44">
        <v>43982</v>
      </c>
      <c r="C137" s="38">
        <f t="shared" si="95"/>
        <v>47</v>
      </c>
      <c r="D137" s="46">
        <v>16851</v>
      </c>
      <c r="E137" s="101">
        <f t="shared" si="96"/>
        <v>5.8019666983431806E-2</v>
      </c>
      <c r="F137" s="38">
        <f t="shared" si="97"/>
        <v>2682</v>
      </c>
      <c r="G137" s="46">
        <v>290436</v>
      </c>
      <c r="H137" s="46">
        <f t="shared" si="99"/>
        <v>5</v>
      </c>
      <c r="I137" s="46">
        <v>891</v>
      </c>
      <c r="J137" s="100">
        <f t="shared" si="98"/>
        <v>5.2875200284849565E-2</v>
      </c>
      <c r="L137" s="72">
        <f t="shared" si="109"/>
        <v>44690</v>
      </c>
      <c r="M137" s="43"/>
      <c r="N137" s="54" t="str">
        <f t="shared" si="70"/>
        <v/>
      </c>
      <c r="O137" s="43">
        <f t="shared" si="58"/>
        <v>757876</v>
      </c>
      <c r="P137" s="54">
        <f t="shared" si="92"/>
        <v>5.074132959616081E-2</v>
      </c>
      <c r="Q137" s="43"/>
      <c r="R137" s="54" t="str">
        <f t="shared" si="71"/>
        <v/>
      </c>
      <c r="S137" s="43"/>
      <c r="T137" s="59">
        <f t="shared" si="93"/>
        <v>0</v>
      </c>
      <c r="U137" s="43"/>
      <c r="V137" s="38">
        <f t="shared" si="94"/>
        <v>14936069</v>
      </c>
      <c r="W137" s="47"/>
      <c r="X137" s="27">
        <v>122</v>
      </c>
      <c r="Y137" s="72">
        <v>44690</v>
      </c>
      <c r="Z137" s="22"/>
      <c r="AA137" s="47"/>
      <c r="AB137" s="49">
        <f t="shared" si="110"/>
        <v>81.000000000000028</v>
      </c>
      <c r="AC137" s="24">
        <f t="shared" si="111"/>
        <v>18.14022792853946</v>
      </c>
      <c r="AD137" s="25">
        <f t="shared" si="112"/>
        <v>-3.8915646518459558E-4</v>
      </c>
      <c r="AE137" s="24">
        <f t="shared" si="113"/>
        <v>1.1625665345694216E-3</v>
      </c>
      <c r="AF137" s="26">
        <f t="shared" si="114"/>
        <v>-2.97315970790012E-4</v>
      </c>
      <c r="AG137" s="32"/>
      <c r="AH137" s="49">
        <f t="shared" si="115"/>
        <v>33.300000000000018</v>
      </c>
      <c r="AI137" s="77">
        <f t="shared" si="76"/>
        <v>34.203695903797211</v>
      </c>
      <c r="AJ137" s="25">
        <f t="shared" si="77"/>
        <v>-5.0885550097551526</v>
      </c>
      <c r="AK137" s="24">
        <f t="shared" si="78"/>
        <v>7.4298335510195868</v>
      </c>
      <c r="AL137" s="26">
        <f t="shared" si="79"/>
        <v>1.9326149870184568</v>
      </c>
      <c r="AM137" s="35"/>
      <c r="AN137" s="49">
        <f t="shared" si="116"/>
        <v>45</v>
      </c>
      <c r="AO137" s="24">
        <f t="shared" si="82"/>
        <v>49.614420742498694</v>
      </c>
      <c r="AP137" s="25">
        <f t="shared" si="80"/>
        <v>-6.9727471600711466E-2</v>
      </c>
      <c r="AQ137" s="24">
        <f t="shared" si="83"/>
        <v>8.5578192230653105E-2</v>
      </c>
      <c r="AR137" s="26">
        <f t="shared" si="81"/>
        <v>1.5111903137314302E-2</v>
      </c>
      <c r="AS137" s="5"/>
      <c r="AT137" s="49">
        <f t="shared" si="117"/>
        <v>21.599999999999977</v>
      </c>
      <c r="AU137" s="24">
        <f t="shared" ref="AU137:AU200" si="124">AU136+AV137*$AU$45</f>
        <v>49.999687999999999</v>
      </c>
      <c r="AV137" s="25">
        <f t="shared" ref="AV137:AV200" si="125">-$AW$39*AU136*AW136</f>
        <v>-1.3000000000000002E-3</v>
      </c>
      <c r="AW137" s="24">
        <f t="shared" ref="AW137:AW200" si="126">AW136+AX137*$AU$45</f>
        <v>1.204E-3</v>
      </c>
      <c r="AX137" s="26">
        <f t="shared" ref="AX137:AX200" si="127">$AW$39*AU136*AW136-$AW$40*AW136</f>
        <v>8.5000000000000006E-4</v>
      </c>
      <c r="AY137" s="29"/>
      <c r="AZ137" s="18">
        <f t="shared" si="118"/>
        <v>21.599999999999977</v>
      </c>
      <c r="BA137" s="24"/>
      <c r="BB137" s="25"/>
      <c r="BC137" s="60"/>
      <c r="BD137" s="26"/>
      <c r="BE137" s="35"/>
      <c r="BF137" s="18">
        <f t="shared" si="119"/>
        <v>17.999999999999968</v>
      </c>
      <c r="BG137" s="24"/>
      <c r="BH137" s="25"/>
      <c r="BI137" s="60"/>
      <c r="BJ137" s="26"/>
      <c r="BK137" s="71"/>
      <c r="BL137" s="18">
        <f t="shared" si="120"/>
        <v>41.400000000000063</v>
      </c>
      <c r="BM137" s="24"/>
      <c r="BN137" s="25"/>
      <c r="BO137" s="60"/>
      <c r="BP137" s="26"/>
      <c r="BQ137" s="71"/>
      <c r="BR137" s="18">
        <f t="shared" si="121"/>
        <v>41.400000000000063</v>
      </c>
      <c r="BS137" s="24"/>
      <c r="BT137" s="25"/>
      <c r="BU137" s="60"/>
      <c r="BV137" s="26"/>
      <c r="BW137" s="90"/>
      <c r="BX137" s="18">
        <f t="shared" si="122"/>
        <v>41.400000000000063</v>
      </c>
      <c r="BY137" s="24"/>
      <c r="BZ137" s="25"/>
      <c r="CA137" s="60"/>
      <c r="CB137" s="26"/>
      <c r="CC137" s="32"/>
      <c r="CD137" s="20">
        <f t="shared" si="123"/>
        <v>81.000000000000028</v>
      </c>
      <c r="CE137" s="61">
        <f t="shared" si="100"/>
        <v>6.2447105914737269E-4</v>
      </c>
      <c r="CF137" s="61">
        <f t="shared" si="101"/>
        <v>9.263528872802393</v>
      </c>
      <c r="CG137" s="61">
        <f t="shared" si="102"/>
        <v>0.11272042555400659</v>
      </c>
      <c r="CH137" s="60">
        <f t="shared" si="103"/>
        <v>2.101363245733818E-3</v>
      </c>
      <c r="CI137" s="60">
        <f t="shared" si="104"/>
        <v>0</v>
      </c>
      <c r="CJ137" s="60">
        <f t="shared" si="105"/>
        <v>0</v>
      </c>
      <c r="CK137" s="60">
        <f t="shared" si="106"/>
        <v>0</v>
      </c>
      <c r="CL137" s="60">
        <f t="shared" si="107"/>
        <v>0</v>
      </c>
      <c r="CM137" s="61">
        <f t="shared" si="108"/>
        <v>9.3789751326612798</v>
      </c>
      <c r="CN137" s="35"/>
    </row>
    <row r="138" spans="2:92" x14ac:dyDescent="0.65">
      <c r="B138" s="44">
        <v>43983</v>
      </c>
      <c r="C138" s="38">
        <f t="shared" si="95"/>
        <v>33</v>
      </c>
      <c r="D138" s="46">
        <v>16884</v>
      </c>
      <c r="E138" s="101">
        <f t="shared" si="96"/>
        <v>5.7709463408631811E-2</v>
      </c>
      <c r="F138" s="38">
        <f t="shared" si="97"/>
        <v>2133</v>
      </c>
      <c r="G138" s="46">
        <v>292569</v>
      </c>
      <c r="H138" s="46">
        <f t="shared" si="99"/>
        <v>1</v>
      </c>
      <c r="I138" s="46">
        <v>892</v>
      </c>
      <c r="J138" s="100">
        <f t="shared" si="98"/>
        <v>5.2831082681828949E-2</v>
      </c>
      <c r="L138" s="72">
        <f t="shared" si="109"/>
        <v>44697</v>
      </c>
      <c r="M138" s="43"/>
      <c r="N138" s="54" t="str">
        <f t="shared" si="70"/>
        <v/>
      </c>
      <c r="O138" s="43">
        <f t="shared" si="58"/>
        <v>757876</v>
      </c>
      <c r="P138" s="54">
        <f t="shared" si="92"/>
        <v>5.074132959616081E-2</v>
      </c>
      <c r="Q138" s="43"/>
      <c r="R138" s="54" t="str">
        <f t="shared" si="71"/>
        <v/>
      </c>
      <c r="S138" s="43"/>
      <c r="T138" s="59">
        <f t="shared" si="93"/>
        <v>0</v>
      </c>
      <c r="U138" s="43"/>
      <c r="V138" s="38">
        <f t="shared" si="94"/>
        <v>14936069</v>
      </c>
      <c r="W138" s="47"/>
      <c r="X138" s="27">
        <v>123</v>
      </c>
      <c r="Y138" s="72">
        <v>44697</v>
      </c>
      <c r="Z138" s="22"/>
      <c r="AA138" s="47"/>
      <c r="AB138" s="49">
        <f t="shared" si="110"/>
        <v>81.900000000000034</v>
      </c>
      <c r="AC138" s="24">
        <f t="shared" si="111"/>
        <v>18.139943224043552</v>
      </c>
      <c r="AD138" s="25">
        <f t="shared" si="112"/>
        <v>-3.1633832878772333E-4</v>
      </c>
      <c r="AE138" s="24">
        <f t="shared" si="113"/>
        <v>9.450422875443824E-4</v>
      </c>
      <c r="AF138" s="26">
        <f t="shared" si="114"/>
        <v>-2.4169360780559906E-4</v>
      </c>
      <c r="AG138" s="32"/>
      <c r="AH138" s="49">
        <f t="shared" si="115"/>
        <v>33.670000000000016</v>
      </c>
      <c r="AI138" s="77">
        <f t="shared" si="76"/>
        <v>32.229123151138808</v>
      </c>
      <c r="AJ138" s="25">
        <f t="shared" si="77"/>
        <v>-5.3366831152929786</v>
      </c>
      <c r="AK138" s="24">
        <f t="shared" si="78"/>
        <v>8.1123582491556832</v>
      </c>
      <c r="AL138" s="26">
        <f t="shared" si="79"/>
        <v>1.8446613463137731</v>
      </c>
      <c r="AM138" s="35"/>
      <c r="AN138" s="49">
        <f t="shared" si="116"/>
        <v>45.5</v>
      </c>
      <c r="AO138" s="24">
        <f t="shared" si="82"/>
        <v>49.576207530577271</v>
      </c>
      <c r="AP138" s="25">
        <f t="shared" si="80"/>
        <v>-7.6426423842853003E-2</v>
      </c>
      <c r="AQ138" s="24">
        <f t="shared" si="83"/>
        <v>9.383903687135102E-2</v>
      </c>
      <c r="AR138" s="26">
        <f t="shared" si="81"/>
        <v>1.6521689281395836E-2</v>
      </c>
      <c r="AS138" s="5"/>
      <c r="AT138" s="49">
        <f t="shared" si="117"/>
        <v>21.839999999999975</v>
      </c>
      <c r="AU138" s="24">
        <f t="shared" si="124"/>
        <v>49.999312354344042</v>
      </c>
      <c r="AV138" s="25">
        <f t="shared" si="125"/>
        <v>-1.5651902331519998E-3</v>
      </c>
      <c r="AW138" s="24">
        <f t="shared" si="126"/>
        <v>1.4496136559564799E-3</v>
      </c>
      <c r="AX138" s="26">
        <f t="shared" si="127"/>
        <v>1.0233902331519998E-3</v>
      </c>
      <c r="AY138" s="29"/>
      <c r="AZ138" s="18">
        <f t="shared" si="118"/>
        <v>21.839999999999975</v>
      </c>
      <c r="BA138" s="24"/>
      <c r="BB138" s="25"/>
      <c r="BC138" s="60"/>
      <c r="BD138" s="26"/>
      <c r="BE138" s="35"/>
      <c r="BF138" s="18">
        <f t="shared" si="119"/>
        <v>18.199999999999967</v>
      </c>
      <c r="BG138" s="24"/>
      <c r="BH138" s="25"/>
      <c r="BI138" s="60"/>
      <c r="BJ138" s="26"/>
      <c r="BK138" s="71"/>
      <c r="BL138" s="18">
        <f t="shared" si="120"/>
        <v>41.860000000000063</v>
      </c>
      <c r="BM138" s="24"/>
      <c r="BN138" s="25"/>
      <c r="BO138" s="60"/>
      <c r="BP138" s="26"/>
      <c r="BQ138" s="71"/>
      <c r="BR138" s="18">
        <f t="shared" si="121"/>
        <v>41.860000000000063</v>
      </c>
      <c r="BS138" s="24"/>
      <c r="BT138" s="25"/>
      <c r="BU138" s="60"/>
      <c r="BV138" s="26"/>
      <c r="BW138" s="90"/>
      <c r="BX138" s="18">
        <f t="shared" si="122"/>
        <v>41.860000000000063</v>
      </c>
      <c r="BY138" s="24"/>
      <c r="BZ138" s="25"/>
      <c r="CA138" s="60"/>
      <c r="CB138" s="26"/>
      <c r="CC138" s="32"/>
      <c r="CD138" s="20">
        <f t="shared" si="123"/>
        <v>81.900000000000034</v>
      </c>
      <c r="CE138" s="61">
        <f t="shared" si="100"/>
        <v>5.0762226362253537E-4</v>
      </c>
      <c r="CF138" s="61">
        <f t="shared" si="101"/>
        <v>9.6786649594033971</v>
      </c>
      <c r="CG138" s="61">
        <f t="shared" si="102"/>
        <v>0.12347353905650263</v>
      </c>
      <c r="CH138" s="60">
        <f t="shared" si="103"/>
        <v>2.5300192605146434E-3</v>
      </c>
      <c r="CI138" s="60">
        <f t="shared" si="104"/>
        <v>0</v>
      </c>
      <c r="CJ138" s="60">
        <f t="shared" si="105"/>
        <v>0</v>
      </c>
      <c r="CK138" s="60">
        <f t="shared" si="106"/>
        <v>0</v>
      </c>
      <c r="CL138" s="60">
        <f t="shared" si="107"/>
        <v>0</v>
      </c>
      <c r="CM138" s="61">
        <f t="shared" si="108"/>
        <v>9.805176139984038</v>
      </c>
      <c r="CN138" s="72">
        <f>L47</f>
        <v>44060</v>
      </c>
    </row>
    <row r="139" spans="2:92" x14ac:dyDescent="0.65">
      <c r="B139" s="44">
        <v>43984</v>
      </c>
      <c r="C139" s="38">
        <f t="shared" si="95"/>
        <v>46</v>
      </c>
      <c r="D139" s="46">
        <v>16930</v>
      </c>
      <c r="E139" s="101">
        <f t="shared" si="96"/>
        <v>5.7122034664606268E-2</v>
      </c>
      <c r="F139" s="38">
        <f t="shared" si="97"/>
        <v>3814</v>
      </c>
      <c r="G139" s="46">
        <v>296383</v>
      </c>
      <c r="H139" s="46">
        <f t="shared" si="99"/>
        <v>2</v>
      </c>
      <c r="I139" s="46">
        <v>894</v>
      </c>
      <c r="J139" s="100">
        <f t="shared" si="98"/>
        <v>5.2805670407560547E-2</v>
      </c>
      <c r="L139" s="72">
        <f t="shared" si="109"/>
        <v>44704</v>
      </c>
      <c r="M139" s="43"/>
      <c r="N139" s="54" t="str">
        <f t="shared" si="70"/>
        <v/>
      </c>
      <c r="O139" s="43">
        <f t="shared" si="58"/>
        <v>757876</v>
      </c>
      <c r="P139" s="54">
        <f t="shared" si="92"/>
        <v>5.074132959616081E-2</v>
      </c>
      <c r="Q139" s="43"/>
      <c r="R139" s="54" t="str">
        <f t="shared" si="71"/>
        <v/>
      </c>
      <c r="S139" s="43"/>
      <c r="T139" s="59">
        <f t="shared" si="93"/>
        <v>0</v>
      </c>
      <c r="U139" s="43"/>
      <c r="V139" s="38">
        <f t="shared" si="94"/>
        <v>14936069</v>
      </c>
      <c r="W139" s="47"/>
      <c r="X139" s="27">
        <v>124</v>
      </c>
      <c r="Y139" s="72">
        <v>44704</v>
      </c>
      <c r="Z139" s="22"/>
      <c r="AA139" s="47"/>
      <c r="AB139" s="49">
        <f t="shared" si="110"/>
        <v>82.80000000000004</v>
      </c>
      <c r="AC139" s="24">
        <f t="shared" si="111"/>
        <v>18.139711793362107</v>
      </c>
      <c r="AD139" s="25">
        <f t="shared" si="112"/>
        <v>-2.571452016056301E-4</v>
      </c>
      <c r="AE139" s="24">
        <f t="shared" si="113"/>
        <v>7.6821470077027625E-4</v>
      </c>
      <c r="AF139" s="26">
        <f t="shared" si="114"/>
        <v>-1.9647509641567345E-4</v>
      </c>
      <c r="AG139" s="32"/>
      <c r="AH139" s="49">
        <f t="shared" si="115"/>
        <v>34.040000000000013</v>
      </c>
      <c r="AI139" s="77">
        <f t="shared" si="76"/>
        <v>30.197624071076628</v>
      </c>
      <c r="AJ139" s="25">
        <f t="shared" si="77"/>
        <v>-5.4905380542221023</v>
      </c>
      <c r="AK139" s="24">
        <f t="shared" si="78"/>
        <v>8.733118229689687</v>
      </c>
      <c r="AL139" s="26">
        <f t="shared" si="79"/>
        <v>1.6777296771189314</v>
      </c>
      <c r="AM139" s="35"/>
      <c r="AN139" s="49">
        <f t="shared" si="116"/>
        <v>46</v>
      </c>
      <c r="AO139" s="24">
        <f t="shared" si="82"/>
        <v>49.53433787847964</v>
      </c>
      <c r="AP139" s="25">
        <f t="shared" si="80"/>
        <v>-8.3739304195264624E-2</v>
      </c>
      <c r="AQ139" s="24">
        <f t="shared" si="83"/>
        <v>0.10286502606401048</v>
      </c>
      <c r="AR139" s="26">
        <f t="shared" si="81"/>
        <v>1.8051978385318912E-2</v>
      </c>
      <c r="AS139" s="5"/>
      <c r="AT139" s="49">
        <f t="shared" si="117"/>
        <v>22.079999999999973</v>
      </c>
      <c r="AU139" s="24">
        <f t="shared" si="124"/>
        <v>49.998860081103544</v>
      </c>
      <c r="AV139" s="25">
        <f t="shared" si="125"/>
        <v>-1.884471835409557E-3</v>
      </c>
      <c r="AW139" s="24">
        <f t="shared" si="126"/>
        <v>1.7453286216114736E-3</v>
      </c>
      <c r="AX139" s="26">
        <f t="shared" si="127"/>
        <v>1.2321456902291412E-3</v>
      </c>
      <c r="AY139" s="29"/>
      <c r="AZ139" s="18">
        <f t="shared" si="118"/>
        <v>22.079999999999973</v>
      </c>
      <c r="BA139" s="24"/>
      <c r="BB139" s="25"/>
      <c r="BC139" s="60"/>
      <c r="BD139" s="26"/>
      <c r="BE139" s="35"/>
      <c r="BF139" s="18">
        <f t="shared" si="119"/>
        <v>18.399999999999967</v>
      </c>
      <c r="BG139" s="24"/>
      <c r="BH139" s="25"/>
      <c r="BI139" s="60"/>
      <c r="BJ139" s="26"/>
      <c r="BK139" s="71"/>
      <c r="BL139" s="18">
        <f t="shared" si="120"/>
        <v>42.320000000000064</v>
      </c>
      <c r="BM139" s="24"/>
      <c r="BN139" s="25"/>
      <c r="BO139" s="60"/>
      <c r="BP139" s="26"/>
      <c r="BQ139" s="71"/>
      <c r="BR139" s="18">
        <f t="shared" si="121"/>
        <v>42.320000000000064</v>
      </c>
      <c r="BS139" s="24"/>
      <c r="BT139" s="25"/>
      <c r="BU139" s="60"/>
      <c r="BV139" s="26"/>
      <c r="BW139" s="90"/>
      <c r="BX139" s="18">
        <f t="shared" si="122"/>
        <v>42.320000000000064</v>
      </c>
      <c r="BY139" s="24"/>
      <c r="BZ139" s="25"/>
      <c r="CA139" s="60"/>
      <c r="CB139" s="26"/>
      <c r="CC139" s="32"/>
      <c r="CD139" s="20">
        <f t="shared" si="123"/>
        <v>82.80000000000004</v>
      </c>
      <c r="CE139" s="61">
        <f t="shared" si="100"/>
        <v>4.1263674965795732E-4</v>
      </c>
      <c r="CF139" s="61">
        <f t="shared" si="101"/>
        <v>9.9600384360590724</v>
      </c>
      <c r="CG139" s="61">
        <f t="shared" si="102"/>
        <v>0.13519666879566675</v>
      </c>
      <c r="CH139" s="60">
        <f t="shared" si="103"/>
        <v>3.0461062465053975E-3</v>
      </c>
      <c r="CI139" s="60">
        <f t="shared" si="104"/>
        <v>0</v>
      </c>
      <c r="CJ139" s="60">
        <f t="shared" si="105"/>
        <v>0</v>
      </c>
      <c r="CK139" s="60">
        <f t="shared" si="106"/>
        <v>0</v>
      </c>
      <c r="CL139" s="60">
        <f t="shared" si="107"/>
        <v>0</v>
      </c>
      <c r="CM139" s="61">
        <f t="shared" si="108"/>
        <v>10.098693847850903</v>
      </c>
      <c r="CN139" s="35"/>
    </row>
    <row r="140" spans="2:92" x14ac:dyDescent="0.65">
      <c r="B140" s="44">
        <v>43985</v>
      </c>
      <c r="C140" s="38">
        <f t="shared" si="95"/>
        <v>56</v>
      </c>
      <c r="D140" s="46">
        <v>16986</v>
      </c>
      <c r="E140" s="101">
        <f t="shared" si="96"/>
        <v>5.6567769093203941E-2</v>
      </c>
      <c r="F140" s="38">
        <f t="shared" si="97"/>
        <v>3894</v>
      </c>
      <c r="G140" s="46">
        <v>300277</v>
      </c>
      <c r="H140" s="46">
        <f t="shared" si="99"/>
        <v>6</v>
      </c>
      <c r="I140" s="46">
        <v>900</v>
      </c>
      <c r="J140" s="100">
        <f t="shared" si="98"/>
        <v>5.298481102084069E-2</v>
      </c>
      <c r="L140" s="72">
        <f t="shared" si="109"/>
        <v>44711</v>
      </c>
      <c r="M140" s="43"/>
      <c r="N140" s="54" t="str">
        <f t="shared" si="70"/>
        <v/>
      </c>
      <c r="O140" s="43">
        <f t="shared" ref="O140" si="128">O139+M140</f>
        <v>757876</v>
      </c>
      <c r="P140" s="54">
        <f t="shared" si="92"/>
        <v>5.074132959616081E-2</v>
      </c>
      <c r="Q140" s="43"/>
      <c r="R140" s="54" t="str">
        <f t="shared" si="71"/>
        <v/>
      </c>
      <c r="S140" s="43"/>
      <c r="T140" s="59">
        <f t="shared" si="93"/>
        <v>0</v>
      </c>
      <c r="U140" s="43"/>
      <c r="V140" s="38">
        <f t="shared" si="94"/>
        <v>14936069</v>
      </c>
      <c r="W140" s="47"/>
      <c r="X140" s="27">
        <v>125</v>
      </c>
      <c r="Y140" s="72">
        <v>44711</v>
      </c>
      <c r="Z140" s="22"/>
      <c r="AA140" s="47"/>
      <c r="AB140" s="49">
        <f t="shared" si="110"/>
        <v>83.700000000000045</v>
      </c>
      <c r="AC140" s="24">
        <f t="shared" si="111"/>
        <v>18.139523668252998</v>
      </c>
      <c r="AD140" s="25">
        <f t="shared" si="112"/>
        <v>-2.0902789901095081E-4</v>
      </c>
      <c r="AE140" s="24">
        <f t="shared" si="113"/>
        <v>6.2447105914737269E-4</v>
      </c>
      <c r="AF140" s="26">
        <f t="shared" si="114"/>
        <v>-1.5971515735878179E-4</v>
      </c>
      <c r="AG140" s="32"/>
      <c r="AH140" s="49">
        <f t="shared" si="115"/>
        <v>34.410000000000011</v>
      </c>
      <c r="AI140" s="77">
        <f t="shared" si="76"/>
        <v>28.148524167820884</v>
      </c>
      <c r="AJ140" s="25">
        <f t="shared" si="77"/>
        <v>-5.5381078466371436</v>
      </c>
      <c r="AK140" s="24">
        <f t="shared" si="78"/>
        <v>9.263528872802393</v>
      </c>
      <c r="AL140" s="26">
        <f t="shared" si="79"/>
        <v>1.4335422786829906</v>
      </c>
      <c r="AM140" s="35"/>
      <c r="AN140" s="49">
        <f t="shared" si="116"/>
        <v>46.5</v>
      </c>
      <c r="AO140" s="24">
        <f t="shared" si="82"/>
        <v>49.488479719867243</v>
      </c>
      <c r="AP140" s="25">
        <f t="shared" si="80"/>
        <v>-9.171631722479956E-2</v>
      </c>
      <c r="AQ140" s="24">
        <f t="shared" si="83"/>
        <v>0.11272042555400659</v>
      </c>
      <c r="AR140" s="26">
        <f t="shared" si="81"/>
        <v>1.9710798979992228E-2</v>
      </c>
      <c r="AS140" s="5"/>
      <c r="AT140" s="49">
        <f t="shared" si="117"/>
        <v>22.319999999999972</v>
      </c>
      <c r="AU140" s="24">
        <f t="shared" si="124"/>
        <v>49.998315550988288</v>
      </c>
      <c r="AV140" s="25">
        <f t="shared" si="125"/>
        <v>-2.2688754802349317E-3</v>
      </c>
      <c r="AW140" s="24">
        <f t="shared" si="126"/>
        <v>2.101363245733818E-3</v>
      </c>
      <c r="AX140" s="26">
        <f t="shared" si="127"/>
        <v>1.4834776005097686E-3</v>
      </c>
      <c r="AY140" s="29"/>
      <c r="AZ140" s="18">
        <f t="shared" si="118"/>
        <v>22.319999999999972</v>
      </c>
      <c r="BA140" s="24"/>
      <c r="BB140" s="25"/>
      <c r="BC140" s="60"/>
      <c r="BD140" s="26"/>
      <c r="BE140" s="35"/>
      <c r="BF140" s="18">
        <f t="shared" si="119"/>
        <v>18.599999999999966</v>
      </c>
      <c r="BG140" s="24"/>
      <c r="BH140" s="25"/>
      <c r="BI140" s="60"/>
      <c r="BJ140" s="26"/>
      <c r="BK140" s="71"/>
      <c r="BL140" s="18">
        <f t="shared" si="120"/>
        <v>42.780000000000065</v>
      </c>
      <c r="BM140" s="24"/>
      <c r="BN140" s="25"/>
      <c r="BO140" s="60"/>
      <c r="BP140" s="26"/>
      <c r="BQ140" s="71"/>
      <c r="BR140" s="18">
        <f t="shared" si="121"/>
        <v>42.780000000000065</v>
      </c>
      <c r="BS140" s="24"/>
      <c r="BT140" s="25"/>
      <c r="BU140" s="60"/>
      <c r="BV140" s="26"/>
      <c r="BW140" s="90"/>
      <c r="BX140" s="18">
        <f t="shared" si="122"/>
        <v>42.780000000000065</v>
      </c>
      <c r="BY140" s="24"/>
      <c r="BZ140" s="25"/>
      <c r="CA140" s="60"/>
      <c r="CB140" s="26"/>
      <c r="CC140" s="32"/>
      <c r="CD140" s="20">
        <f t="shared" si="123"/>
        <v>83.700000000000045</v>
      </c>
      <c r="CE140" s="61">
        <f t="shared" si="100"/>
        <v>3.3542408964127944E-4</v>
      </c>
      <c r="CF140" s="61">
        <f t="shared" si="101"/>
        <v>10.097560714035549</v>
      </c>
      <c r="CG140" s="61">
        <f t="shared" si="102"/>
        <v>0.14796599690805953</v>
      </c>
      <c r="CH140" s="60">
        <f t="shared" si="103"/>
        <v>3.6674524384418027E-3</v>
      </c>
      <c r="CI140" s="60">
        <f t="shared" si="104"/>
        <v>0</v>
      </c>
      <c r="CJ140" s="60">
        <f t="shared" si="105"/>
        <v>0</v>
      </c>
      <c r="CK140" s="60">
        <f t="shared" si="106"/>
        <v>0</v>
      </c>
      <c r="CL140" s="60">
        <f t="shared" si="107"/>
        <v>0</v>
      </c>
      <c r="CM140" s="61">
        <f t="shared" si="108"/>
        <v>10.249529587471692</v>
      </c>
      <c r="CN140" s="35"/>
    </row>
    <row r="141" spans="2:92" x14ac:dyDescent="0.65">
      <c r="B141" s="44">
        <v>43986</v>
      </c>
      <c r="C141" s="38">
        <f t="shared" si="95"/>
        <v>32</v>
      </c>
      <c r="D141" s="46">
        <v>17018</v>
      </c>
      <c r="E141" s="101">
        <f t="shared" si="96"/>
        <v>5.6047926279422858E-2</v>
      </c>
      <c r="F141" s="38">
        <f t="shared" si="97"/>
        <v>3356</v>
      </c>
      <c r="G141" s="46">
        <v>303633</v>
      </c>
      <c r="H141" s="46">
        <f t="shared" si="99"/>
        <v>3</v>
      </c>
      <c r="I141" s="46">
        <v>903</v>
      </c>
      <c r="J141" s="100">
        <f t="shared" si="98"/>
        <v>5.3061464331883891E-2</v>
      </c>
      <c r="W141" s="47"/>
      <c r="X141" s="47"/>
      <c r="Y141" s="47"/>
      <c r="Z141" s="47"/>
      <c r="AA141" s="47"/>
      <c r="AB141" s="49">
        <f t="shared" si="110"/>
        <v>84.600000000000051</v>
      </c>
      <c r="AC141" s="24">
        <f t="shared" si="111"/>
        <v>18.13937074555097</v>
      </c>
      <c r="AD141" s="25">
        <f t="shared" si="112"/>
        <v>-1.6991411336314178E-4</v>
      </c>
      <c r="AE141" s="24">
        <f t="shared" si="113"/>
        <v>5.0762226362253537E-4</v>
      </c>
      <c r="AF141" s="26">
        <f t="shared" si="114"/>
        <v>-1.2983199502759708E-4</v>
      </c>
      <c r="AG141" s="32"/>
      <c r="AH141" s="49">
        <f t="shared" si="115"/>
        <v>34.780000000000008</v>
      </c>
      <c r="AI141" s="77">
        <f t="shared" si="76"/>
        <v>26.122460410239544</v>
      </c>
      <c r="AJ141" s="25">
        <f t="shared" si="77"/>
        <v>-5.4758479934630797</v>
      </c>
      <c r="AK141" s="24">
        <f t="shared" si="78"/>
        <v>9.6786649594033971</v>
      </c>
      <c r="AL141" s="26">
        <f t="shared" si="79"/>
        <v>1.1219894232459549</v>
      </c>
      <c r="AM141" s="35"/>
      <c r="AN141" s="49">
        <f t="shared" si="116"/>
        <v>47</v>
      </c>
      <c r="AO141" s="24">
        <f t="shared" si="82"/>
        <v>49.438274457420846</v>
      </c>
      <c r="AP141" s="25">
        <f t="shared" si="80"/>
        <v>-0.10041052489279668</v>
      </c>
      <c r="AQ141" s="24">
        <f t="shared" si="83"/>
        <v>0.12347353905650263</v>
      </c>
      <c r="AR141" s="26">
        <f t="shared" si="81"/>
        <v>2.1506227004992079E-2</v>
      </c>
      <c r="AS141" s="5"/>
      <c r="AT141" s="49">
        <f t="shared" si="117"/>
        <v>22.55999999999997</v>
      </c>
      <c r="AU141" s="24">
        <f t="shared" si="124"/>
        <v>49.997659947742967</v>
      </c>
      <c r="AV141" s="25">
        <f t="shared" si="125"/>
        <v>-2.7316801888336577E-3</v>
      </c>
      <c r="AW141" s="24">
        <f t="shared" si="126"/>
        <v>2.5300192605146434E-3</v>
      </c>
      <c r="AX141" s="26">
        <f t="shared" si="127"/>
        <v>1.7860667282534395E-3</v>
      </c>
      <c r="AY141" s="29"/>
      <c r="AZ141" s="18">
        <f t="shared" si="118"/>
        <v>22.55999999999997</v>
      </c>
      <c r="BA141" s="24"/>
      <c r="BB141" s="25"/>
      <c r="BC141" s="60"/>
      <c r="BD141" s="26"/>
      <c r="BE141" s="35"/>
      <c r="BF141" s="18">
        <f t="shared" si="119"/>
        <v>18.799999999999965</v>
      </c>
      <c r="BG141" s="24"/>
      <c r="BH141" s="25"/>
      <c r="BI141" s="60"/>
      <c r="BJ141" s="26"/>
      <c r="BK141" s="71"/>
      <c r="BL141" s="18">
        <f t="shared" si="120"/>
        <v>43.240000000000066</v>
      </c>
      <c r="BM141" s="24"/>
      <c r="BN141" s="25"/>
      <c r="BO141" s="60"/>
      <c r="BP141" s="26"/>
      <c r="BQ141" s="71"/>
      <c r="BR141" s="18">
        <f t="shared" si="121"/>
        <v>43.240000000000066</v>
      </c>
      <c r="BS141" s="24"/>
      <c r="BT141" s="25"/>
      <c r="BU141" s="60"/>
      <c r="BV141" s="26"/>
      <c r="BW141" s="90"/>
      <c r="BX141" s="18">
        <f t="shared" si="122"/>
        <v>43.240000000000066</v>
      </c>
      <c r="BY141" s="24"/>
      <c r="BZ141" s="25"/>
      <c r="CA141" s="60"/>
      <c r="CB141" s="26"/>
      <c r="CC141" s="32"/>
      <c r="CD141" s="20">
        <f t="shared" si="123"/>
        <v>84.600000000000051</v>
      </c>
      <c r="CE141" s="61">
        <f t="shared" si="100"/>
        <v>2.7265901837024496E-4</v>
      </c>
      <c r="CF141" s="61">
        <f t="shared" si="101"/>
        <v>10.090298774858406</v>
      </c>
      <c r="CG141" s="61">
        <f t="shared" si="102"/>
        <v>0.16186136927651082</v>
      </c>
      <c r="CH141" s="60">
        <f t="shared" si="103"/>
        <v>4.4155193721843213E-3</v>
      </c>
      <c r="CI141" s="60">
        <f t="shared" si="104"/>
        <v>0</v>
      </c>
      <c r="CJ141" s="60">
        <f t="shared" si="105"/>
        <v>0</v>
      </c>
      <c r="CK141" s="60">
        <f t="shared" si="106"/>
        <v>0</v>
      </c>
      <c r="CL141" s="60">
        <f t="shared" si="107"/>
        <v>0</v>
      </c>
      <c r="CM141" s="61">
        <f t="shared" si="108"/>
        <v>10.256848322525471</v>
      </c>
      <c r="CN141" s="72">
        <f>L48</f>
        <v>44067</v>
      </c>
    </row>
    <row r="142" spans="2:92" x14ac:dyDescent="0.65">
      <c r="B142" s="44">
        <v>43987</v>
      </c>
      <c r="C142" s="38">
        <f t="shared" si="95"/>
        <v>46</v>
      </c>
      <c r="D142" s="46">
        <v>17064</v>
      </c>
      <c r="E142" s="101">
        <f t="shared" si="96"/>
        <v>5.5499541406742944E-2</v>
      </c>
      <c r="F142" s="38">
        <f t="shared" si="97"/>
        <v>3829</v>
      </c>
      <c r="G142" s="46">
        <v>307462</v>
      </c>
      <c r="H142" s="46">
        <f t="shared" si="99"/>
        <v>4</v>
      </c>
      <c r="I142" s="46">
        <v>907</v>
      </c>
      <c r="J142" s="100">
        <f t="shared" si="98"/>
        <v>5.3152836380684479E-2</v>
      </c>
      <c r="W142" s="47"/>
      <c r="X142" s="47"/>
      <c r="Y142" s="47"/>
      <c r="Z142" s="47"/>
      <c r="AA142" s="47"/>
      <c r="AB142" s="49">
        <f t="shared" si="110"/>
        <v>85.500000000000057</v>
      </c>
      <c r="AC142" s="24">
        <f t="shared" si="111"/>
        <v>18.139246438247049</v>
      </c>
      <c r="AD142" s="25">
        <f t="shared" si="112"/>
        <v>-1.381192265781747E-4</v>
      </c>
      <c r="AE142" s="24">
        <f t="shared" si="113"/>
        <v>4.1263674965795732E-4</v>
      </c>
      <c r="AF142" s="26">
        <f t="shared" si="114"/>
        <v>-1.0553945996064225E-4</v>
      </c>
      <c r="AG142" s="32"/>
      <c r="AH142" s="49">
        <f t="shared" si="115"/>
        <v>35.150000000000006</v>
      </c>
      <c r="AI142" s="77">
        <f t="shared" si="76"/>
        <v>24.157967097143619</v>
      </c>
      <c r="AJ142" s="25">
        <f t="shared" si="77"/>
        <v>-5.3094413867457479</v>
      </c>
      <c r="AK142" s="24">
        <f t="shared" si="78"/>
        <v>9.9600384360590724</v>
      </c>
      <c r="AL142" s="26">
        <f t="shared" si="79"/>
        <v>0.76046885582615165</v>
      </c>
      <c r="AM142" s="35"/>
      <c r="AN142" s="49">
        <f t="shared" si="116"/>
        <v>47.5</v>
      </c>
      <c r="AO142" s="24">
        <f t="shared" si="82"/>
        <v>49.383335589011907</v>
      </c>
      <c r="AP142" s="25">
        <f t="shared" si="80"/>
        <v>-0.10987773681788007</v>
      </c>
      <c r="AQ142" s="24">
        <f t="shared" si="83"/>
        <v>0.13519666879566675</v>
      </c>
      <c r="AR142" s="26">
        <f t="shared" si="81"/>
        <v>2.3446259478328235E-2</v>
      </c>
      <c r="AS142" s="5"/>
      <c r="AT142" s="49">
        <f t="shared" si="117"/>
        <v>22.799999999999969</v>
      </c>
      <c r="AU142" s="24">
        <f t="shared" si="124"/>
        <v>49.996870618676844</v>
      </c>
      <c r="AV142" s="25">
        <f t="shared" si="125"/>
        <v>-3.2888711088597329E-3</v>
      </c>
      <c r="AW142" s="24">
        <f t="shared" si="126"/>
        <v>3.0461062465053975E-3</v>
      </c>
      <c r="AX142" s="26">
        <f t="shared" si="127"/>
        <v>2.1503624416281432E-3</v>
      </c>
      <c r="AY142" s="29"/>
      <c r="AZ142" s="18">
        <f t="shared" si="118"/>
        <v>22.799999999999969</v>
      </c>
      <c r="BA142" s="24"/>
      <c r="BB142" s="25"/>
      <c r="BC142" s="60"/>
      <c r="BD142" s="26"/>
      <c r="BE142" s="35"/>
      <c r="BF142" s="18">
        <f t="shared" si="119"/>
        <v>18.999999999999964</v>
      </c>
      <c r="BG142" s="24"/>
      <c r="BH142" s="25"/>
      <c r="BI142" s="60"/>
      <c r="BJ142" s="26"/>
      <c r="BK142" s="71"/>
      <c r="BL142" s="18">
        <f t="shared" si="120"/>
        <v>43.700000000000067</v>
      </c>
      <c r="BM142" s="24"/>
      <c r="BN142" s="25"/>
      <c r="BO142" s="60"/>
      <c r="BP142" s="26"/>
      <c r="BQ142" s="71"/>
      <c r="BR142" s="18">
        <f t="shared" si="121"/>
        <v>43.700000000000067</v>
      </c>
      <c r="BS142" s="24"/>
      <c r="BT142" s="25"/>
      <c r="BU142" s="60"/>
      <c r="BV142" s="26"/>
      <c r="BW142" s="90"/>
      <c r="BX142" s="18">
        <f t="shared" si="122"/>
        <v>43.700000000000067</v>
      </c>
      <c r="BY142" s="24"/>
      <c r="BZ142" s="25"/>
      <c r="CA142" s="60"/>
      <c r="CB142" s="26"/>
      <c r="CC142" s="32"/>
      <c r="CD142" s="20">
        <f t="shared" si="123"/>
        <v>85.500000000000057</v>
      </c>
      <c r="CE142" s="61">
        <f t="shared" si="100"/>
        <v>2.2163834137656343E-4</v>
      </c>
      <c r="CF142" s="61">
        <f t="shared" si="101"/>
        <v>9.9459408394864468</v>
      </c>
      <c r="CG142" s="61">
        <f t="shared" si="102"/>
        <v>0.17696596077134547</v>
      </c>
      <c r="CH142" s="60">
        <f t="shared" si="103"/>
        <v>5.3161413919599774E-3</v>
      </c>
      <c r="CI142" s="60">
        <f t="shared" si="104"/>
        <v>0</v>
      </c>
      <c r="CJ142" s="60">
        <f t="shared" si="105"/>
        <v>0</v>
      </c>
      <c r="CK142" s="60">
        <f t="shared" si="106"/>
        <v>0</v>
      </c>
      <c r="CL142" s="60">
        <f t="shared" si="107"/>
        <v>0</v>
      </c>
      <c r="CM142" s="61">
        <f t="shared" si="108"/>
        <v>10.128444579991129</v>
      </c>
      <c r="CN142" s="35"/>
    </row>
    <row r="143" spans="2:92" x14ac:dyDescent="0.65">
      <c r="B143" s="44">
        <v>43988</v>
      </c>
      <c r="C143" s="38">
        <f t="shared" si="95"/>
        <v>39</v>
      </c>
      <c r="D143" s="46">
        <v>17103</v>
      </c>
      <c r="E143" s="101">
        <f t="shared" si="96"/>
        <v>5.4914640372198162E-2</v>
      </c>
      <c r="F143" s="38">
        <f t="shared" si="97"/>
        <v>3985</v>
      </c>
      <c r="G143" s="46">
        <v>311447</v>
      </c>
      <c r="H143" s="46">
        <f t="shared" si="99"/>
        <v>7</v>
      </c>
      <c r="I143" s="46">
        <v>914</v>
      </c>
      <c r="J143" s="100">
        <f t="shared" si="98"/>
        <v>5.3440916798222535E-2</v>
      </c>
      <c r="W143" s="47"/>
      <c r="X143" s="47"/>
      <c r="Y143" s="47"/>
      <c r="Z143" s="47"/>
      <c r="AA143" s="47"/>
      <c r="AB143" s="49">
        <f t="shared" si="110"/>
        <v>86.400000000000063</v>
      </c>
      <c r="AC143" s="24">
        <f t="shared" si="111"/>
        <v>18.139145391831214</v>
      </c>
      <c r="AD143" s="25">
        <f t="shared" si="112"/>
        <v>-1.1227379537284411E-4</v>
      </c>
      <c r="AE143" s="24">
        <f t="shared" si="113"/>
        <v>3.3542408964127944E-4</v>
      </c>
      <c r="AF143" s="26">
        <f t="shared" si="114"/>
        <v>-8.5791844462975396E-5</v>
      </c>
      <c r="AG143" s="32"/>
      <c r="AH143" s="49">
        <f t="shared" si="115"/>
        <v>35.520000000000003</v>
      </c>
      <c r="AI143" s="77">
        <f t="shared" si="76"/>
        <v>22.288394135136471</v>
      </c>
      <c r="AJ143" s="25">
        <f t="shared" si="77"/>
        <v>-5.0528998973166184</v>
      </c>
      <c r="AK143" s="24">
        <f t="shared" si="78"/>
        <v>10.097560714035549</v>
      </c>
      <c r="AL143" s="26">
        <f t="shared" si="79"/>
        <v>0.37168183236885444</v>
      </c>
      <c r="AM143" s="35"/>
      <c r="AN143" s="49">
        <f t="shared" si="116"/>
        <v>48</v>
      </c>
      <c r="AO143" s="24">
        <f t="shared" si="82"/>
        <v>49.323247426821034</v>
      </c>
      <c r="AP143" s="25">
        <f t="shared" si="80"/>
        <v>-0.12017632438175228</v>
      </c>
      <c r="AQ143" s="24">
        <f t="shared" si="83"/>
        <v>0.14796599690805953</v>
      </c>
      <c r="AR143" s="26">
        <f t="shared" si="81"/>
        <v>2.5538656224785572E-2</v>
      </c>
      <c r="AS143" s="5"/>
      <c r="AT143" s="49">
        <f t="shared" si="117"/>
        <v>23.039999999999967</v>
      </c>
      <c r="AU143" s="24">
        <f t="shared" si="124"/>
        <v>49.995920293010286</v>
      </c>
      <c r="AV143" s="25">
        <f t="shared" si="125"/>
        <v>-3.9596902773291164E-3</v>
      </c>
      <c r="AW143" s="24">
        <f t="shared" si="126"/>
        <v>3.6674524384418027E-3</v>
      </c>
      <c r="AX143" s="26">
        <f t="shared" si="127"/>
        <v>2.5889424664016876E-3</v>
      </c>
      <c r="AY143" s="29"/>
      <c r="AZ143" s="18">
        <f t="shared" si="118"/>
        <v>23.039999999999967</v>
      </c>
      <c r="BA143" s="24"/>
      <c r="BB143" s="25"/>
      <c r="BC143" s="60"/>
      <c r="BD143" s="26"/>
      <c r="BE143" s="35"/>
      <c r="BF143" s="18">
        <f t="shared" si="119"/>
        <v>19.199999999999964</v>
      </c>
      <c r="BG143" s="24"/>
      <c r="BH143" s="25"/>
      <c r="BI143" s="60"/>
      <c r="BJ143" s="26"/>
      <c r="BK143" s="71"/>
      <c r="BL143" s="18">
        <f t="shared" si="120"/>
        <v>44.160000000000068</v>
      </c>
      <c r="BM143" s="24"/>
      <c r="BN143" s="25"/>
      <c r="BO143" s="60"/>
      <c r="BP143" s="26"/>
      <c r="BQ143" s="71"/>
      <c r="BR143" s="18">
        <f t="shared" si="121"/>
        <v>44.160000000000068</v>
      </c>
      <c r="BS143" s="24"/>
      <c r="BT143" s="25"/>
      <c r="BU143" s="60"/>
      <c r="BV143" s="26"/>
      <c r="BW143" s="90"/>
      <c r="BX143" s="18">
        <f t="shared" si="122"/>
        <v>44.160000000000068</v>
      </c>
      <c r="BY143" s="24"/>
      <c r="BZ143" s="25"/>
      <c r="CA143" s="60"/>
      <c r="CB143" s="26"/>
      <c r="CC143" s="32"/>
      <c r="CD143" s="20">
        <f t="shared" si="123"/>
        <v>86.400000000000063</v>
      </c>
      <c r="CE143" s="61">
        <f t="shared" si="100"/>
        <v>1.801645886887178E-4</v>
      </c>
      <c r="CF143" s="61">
        <f t="shared" si="101"/>
        <v>9.6792007769366517</v>
      </c>
      <c r="CG143" s="61">
        <f t="shared" si="102"/>
        <v>0.19336579823919969</v>
      </c>
      <c r="CH143" s="60">
        <f t="shared" si="103"/>
        <v>6.4004152509407001E-3</v>
      </c>
      <c r="CI143" s="60">
        <f t="shared" si="104"/>
        <v>0</v>
      </c>
      <c r="CJ143" s="60">
        <f t="shared" si="105"/>
        <v>0</v>
      </c>
      <c r="CK143" s="60">
        <f t="shared" si="106"/>
        <v>0</v>
      </c>
      <c r="CL143" s="60">
        <f t="shared" si="107"/>
        <v>0</v>
      </c>
      <c r="CM143" s="61">
        <f t="shared" si="108"/>
        <v>9.8791471550154792</v>
      </c>
      <c r="CN143" s="35"/>
    </row>
    <row r="144" spans="2:92" x14ac:dyDescent="0.65">
      <c r="B144" s="44">
        <v>43989</v>
      </c>
      <c r="C144" s="38">
        <f t="shared" si="95"/>
        <v>38</v>
      </c>
      <c r="D144" s="46">
        <v>17141</v>
      </c>
      <c r="E144" s="101">
        <f t="shared" ref="E144:E183" si="129">IF(D144="","",D144/G144)</f>
        <v>5.4505330971785441E-2</v>
      </c>
      <c r="F144" s="38">
        <f t="shared" ref="F144:F190" si="130">IF(G144="","",G144-G143)</f>
        <v>3036</v>
      </c>
      <c r="G144" s="46">
        <v>314483</v>
      </c>
      <c r="H144" s="46">
        <f t="shared" si="99"/>
        <v>2</v>
      </c>
      <c r="I144" s="46">
        <v>916</v>
      </c>
      <c r="J144" s="100">
        <f t="shared" ref="J144:J162" si="131">IF(D144="","",I144/D144)</f>
        <v>5.3439122571611923E-2</v>
      </c>
      <c r="W144" s="47"/>
      <c r="X144" s="47"/>
      <c r="Y144" s="47"/>
      <c r="Z144" s="47"/>
      <c r="AA144" s="47"/>
      <c r="AB144" s="49">
        <f t="shared" si="110"/>
        <v>87.300000000000068</v>
      </c>
      <c r="AC144" s="24">
        <f t="shared" si="111"/>
        <v>18.13906325369576</v>
      </c>
      <c r="AD144" s="25">
        <f t="shared" si="112"/>
        <v>-9.1264594948886908E-5</v>
      </c>
      <c r="AE144" s="24">
        <f t="shared" si="113"/>
        <v>2.7265901837024496E-4</v>
      </c>
      <c r="AF144" s="26">
        <f t="shared" si="114"/>
        <v>-6.9738968078927218E-5</v>
      </c>
      <c r="AG144" s="32"/>
      <c r="AH144" s="49">
        <f t="shared" si="115"/>
        <v>35.89</v>
      </c>
      <c r="AI144" s="77">
        <f t="shared" si="76"/>
        <v>20.539690266142831</v>
      </c>
      <c r="AJ144" s="25">
        <f t="shared" si="77"/>
        <v>-4.7262266729557822</v>
      </c>
      <c r="AK144" s="24">
        <f t="shared" si="78"/>
        <v>10.090298774858406</v>
      </c>
      <c r="AL144" s="26">
        <f t="shared" si="79"/>
        <v>-1.9626862640925502E-2</v>
      </c>
      <c r="AM144" s="35"/>
      <c r="AN144" s="49">
        <f t="shared" si="116"/>
        <v>48.5</v>
      </c>
      <c r="AO144" s="24">
        <f t="shared" si="82"/>
        <v>49.257563955534764</v>
      </c>
      <c r="AP144" s="25">
        <f t="shared" si="80"/>
        <v>-0.13136694257254422</v>
      </c>
      <c r="AQ144" s="24">
        <f t="shared" si="83"/>
        <v>0.16186136927651082</v>
      </c>
      <c r="AR144" s="26">
        <f t="shared" si="81"/>
        <v>2.7790744736902559E-2</v>
      </c>
      <c r="AS144" s="5"/>
      <c r="AT144" s="49">
        <f t="shared" si="117"/>
        <v>23.279999999999966</v>
      </c>
      <c r="AU144" s="24">
        <f t="shared" si="124"/>
        <v>49.994776141213194</v>
      </c>
      <c r="AV144" s="25">
        <f t="shared" si="125"/>
        <v>-4.7672991545593063E-3</v>
      </c>
      <c r="AW144" s="24">
        <f t="shared" si="126"/>
        <v>4.4155193721843213E-3</v>
      </c>
      <c r="AX144" s="26">
        <f t="shared" si="127"/>
        <v>3.116945557260495E-3</v>
      </c>
      <c r="AY144" s="29"/>
      <c r="AZ144" s="18">
        <f t="shared" si="118"/>
        <v>23.279999999999966</v>
      </c>
      <c r="BA144" s="24"/>
      <c r="BB144" s="25"/>
      <c r="BC144" s="60"/>
      <c r="BD144" s="26"/>
      <c r="BE144" s="35"/>
      <c r="BF144" s="18">
        <f t="shared" si="119"/>
        <v>19.399999999999963</v>
      </c>
      <c r="BG144" s="24"/>
      <c r="BH144" s="25"/>
      <c r="BI144" s="60"/>
      <c r="BJ144" s="26"/>
      <c r="BK144" s="71"/>
      <c r="BL144" s="18">
        <f t="shared" si="120"/>
        <v>44.620000000000068</v>
      </c>
      <c r="BM144" s="24"/>
      <c r="BN144" s="25"/>
      <c r="BO144" s="60"/>
      <c r="BP144" s="26"/>
      <c r="BQ144" s="71"/>
      <c r="BR144" s="18">
        <f t="shared" si="121"/>
        <v>44.620000000000068</v>
      </c>
      <c r="BS144" s="24"/>
      <c r="BT144" s="25"/>
      <c r="BU144" s="60"/>
      <c r="BV144" s="26"/>
      <c r="BW144" s="90"/>
      <c r="BX144" s="18">
        <f t="shared" si="122"/>
        <v>44.620000000000068</v>
      </c>
      <c r="BY144" s="24"/>
      <c r="BZ144" s="25"/>
      <c r="CA144" s="60"/>
      <c r="CB144" s="26"/>
      <c r="CC144" s="32"/>
      <c r="CD144" s="20">
        <f t="shared" si="123"/>
        <v>87.300000000000068</v>
      </c>
      <c r="CE144" s="61">
        <f t="shared" si="100"/>
        <v>1.4645141972317033E-4</v>
      </c>
      <c r="CF144" s="61">
        <f t="shared" si="101"/>
        <v>9.309596601676855</v>
      </c>
      <c r="CG144" s="61">
        <f t="shared" si="102"/>
        <v>0.21114911501222264</v>
      </c>
      <c r="CH144" s="48">
        <f t="shared" si="103"/>
        <v>7.7057700783945728E-3</v>
      </c>
      <c r="CI144" s="60">
        <f t="shared" si="104"/>
        <v>0</v>
      </c>
      <c r="CJ144" s="60">
        <f t="shared" si="105"/>
        <v>0</v>
      </c>
      <c r="CK144" s="60">
        <f t="shared" si="106"/>
        <v>0</v>
      </c>
      <c r="CL144" s="60">
        <f t="shared" si="107"/>
        <v>0</v>
      </c>
      <c r="CM144" s="61">
        <f t="shared" si="108"/>
        <v>9.5285979381871968</v>
      </c>
      <c r="CN144" s="72">
        <f>L49</f>
        <v>44074</v>
      </c>
    </row>
    <row r="145" spans="2:92" x14ac:dyDescent="0.65">
      <c r="B145" s="44">
        <v>43990</v>
      </c>
      <c r="C145" s="38">
        <f t="shared" si="95"/>
        <v>33</v>
      </c>
      <c r="D145" s="46">
        <v>17174</v>
      </c>
      <c r="E145" s="101">
        <f t="shared" si="129"/>
        <v>5.4202646063727718E-2</v>
      </c>
      <c r="F145" s="38">
        <f t="shared" si="130"/>
        <v>2365</v>
      </c>
      <c r="G145" s="46">
        <v>316848</v>
      </c>
      <c r="H145" s="46">
        <f t="shared" si="99"/>
        <v>0</v>
      </c>
      <c r="I145" s="46">
        <v>916</v>
      </c>
      <c r="J145" s="100">
        <f t="shared" si="131"/>
        <v>5.3336438802841502E-2</v>
      </c>
      <c r="W145" s="47"/>
      <c r="X145" s="47"/>
      <c r="Y145" s="47"/>
      <c r="Z145" s="47"/>
      <c r="AA145" s="47"/>
      <c r="AB145" s="49">
        <f t="shared" si="110"/>
        <v>88.200000000000074</v>
      </c>
      <c r="AC145" s="24">
        <f t="shared" si="111"/>
        <v>18.138996485676817</v>
      </c>
      <c r="AD145" s="25">
        <f t="shared" si="112"/>
        <v>-7.418668771362701E-5</v>
      </c>
      <c r="AE145" s="24">
        <f t="shared" si="113"/>
        <v>2.2163834137656343E-4</v>
      </c>
      <c r="AF145" s="26">
        <f t="shared" si="114"/>
        <v>-5.6689641104090577E-5</v>
      </c>
      <c r="AG145" s="32"/>
      <c r="AH145" s="49">
        <f t="shared" si="115"/>
        <v>36.26</v>
      </c>
      <c r="AI145" s="77">
        <f t="shared" si="76"/>
        <v>18.929345244566914</v>
      </c>
      <c r="AJ145" s="25">
        <f t="shared" si="77"/>
        <v>-4.3522838420970746</v>
      </c>
      <c r="AK145" s="24">
        <f t="shared" si="78"/>
        <v>9.9459408394864468</v>
      </c>
      <c r="AL145" s="26">
        <f t="shared" si="79"/>
        <v>-0.39015658208637571</v>
      </c>
      <c r="AM145" s="35"/>
      <c r="AN145" s="49">
        <f t="shared" si="116"/>
        <v>49</v>
      </c>
      <c r="AO145" s="24">
        <f t="shared" si="82"/>
        <v>49.185807884793149</v>
      </c>
      <c r="AP145" s="25">
        <f t="shared" si="80"/>
        <v>-0.14351214148322688</v>
      </c>
      <c r="AQ145" s="24">
        <f t="shared" si="83"/>
        <v>0.17696596077134547</v>
      </c>
      <c r="AR145" s="26">
        <f t="shared" si="81"/>
        <v>3.020918298966932E-2</v>
      </c>
      <c r="AS145" s="5"/>
      <c r="AT145" s="49">
        <f t="shared" si="117"/>
        <v>23.519999999999964</v>
      </c>
      <c r="AU145" s="24">
        <f t="shared" si="124"/>
        <v>49.993398643101223</v>
      </c>
      <c r="AV145" s="25">
        <f t="shared" si="125"/>
        <v>-5.7395754665481788E-3</v>
      </c>
      <c r="AW145" s="24">
        <f t="shared" si="126"/>
        <v>5.3161413919599774E-3</v>
      </c>
      <c r="AX145" s="26">
        <f t="shared" si="127"/>
        <v>3.7525917490652343E-3</v>
      </c>
      <c r="AY145" s="29"/>
      <c r="AZ145" s="18">
        <f t="shared" si="118"/>
        <v>23.519999999999964</v>
      </c>
      <c r="BA145" s="24"/>
      <c r="BB145" s="25"/>
      <c r="BC145" s="60"/>
      <c r="BD145" s="26"/>
      <c r="BE145" s="35"/>
      <c r="BF145" s="18">
        <f t="shared" si="119"/>
        <v>19.599999999999962</v>
      </c>
      <c r="BG145" s="24"/>
      <c r="BH145" s="25"/>
      <c r="BI145" s="60"/>
      <c r="BJ145" s="26"/>
      <c r="BK145" s="71"/>
      <c r="BL145" s="18">
        <f t="shared" si="120"/>
        <v>45.080000000000069</v>
      </c>
      <c r="BM145" s="24"/>
      <c r="BN145" s="25"/>
      <c r="BO145" s="60"/>
      <c r="BP145" s="26"/>
      <c r="BQ145" s="71"/>
      <c r="BR145" s="18">
        <f t="shared" si="121"/>
        <v>45.080000000000069</v>
      </c>
      <c r="BS145" s="24"/>
      <c r="BT145" s="25"/>
      <c r="BU145" s="60"/>
      <c r="BV145" s="26"/>
      <c r="BW145" s="90"/>
      <c r="BX145" s="18">
        <f t="shared" si="122"/>
        <v>45.080000000000069</v>
      </c>
      <c r="BY145" s="24"/>
      <c r="BZ145" s="25"/>
      <c r="CA145" s="60"/>
      <c r="CB145" s="26"/>
      <c r="CC145" s="32"/>
      <c r="CD145" s="20">
        <f t="shared" si="123"/>
        <v>88.200000000000074</v>
      </c>
      <c r="CE145" s="61">
        <f t="shared" si="100"/>
        <v>1.1904671600631505E-4</v>
      </c>
      <c r="CF145" s="61">
        <f t="shared" si="101"/>
        <v>8.859085272126606</v>
      </c>
      <c r="CG145" s="61">
        <f t="shared" si="102"/>
        <v>0.23040550837436119</v>
      </c>
      <c r="CH145" s="24">
        <f t="shared" si="103"/>
        <v>9.277254006859699E-3</v>
      </c>
      <c r="CI145" s="60">
        <f t="shared" si="104"/>
        <v>0</v>
      </c>
      <c r="CJ145" s="60">
        <f t="shared" si="105"/>
        <v>0</v>
      </c>
      <c r="CK145" s="60">
        <f t="shared" si="106"/>
        <v>0</v>
      </c>
      <c r="CL145" s="60">
        <f t="shared" si="107"/>
        <v>0</v>
      </c>
      <c r="CM145" s="61">
        <f t="shared" si="108"/>
        <v>9.0988870812238325</v>
      </c>
      <c r="CN145" s="35"/>
    </row>
    <row r="146" spans="2:92" x14ac:dyDescent="0.65">
      <c r="B146" s="44">
        <v>43991</v>
      </c>
      <c r="C146" s="38">
        <f t="shared" si="95"/>
        <v>36</v>
      </c>
      <c r="D146" s="46">
        <v>17210</v>
      </c>
      <c r="E146" s="101">
        <f t="shared" si="129"/>
        <v>5.3604856519017106E-2</v>
      </c>
      <c r="F146" s="38">
        <f t="shared" si="130"/>
        <v>4205</v>
      </c>
      <c r="G146" s="46">
        <v>321053</v>
      </c>
      <c r="H146" s="46">
        <f t="shared" si="99"/>
        <v>0</v>
      </c>
      <c r="I146" s="46">
        <v>916</v>
      </c>
      <c r="J146" s="100">
        <f t="shared" si="131"/>
        <v>5.3224869262056947E-2</v>
      </c>
      <c r="W146" s="47"/>
      <c r="X146" s="47"/>
      <c r="Y146" s="47"/>
      <c r="Z146" s="47"/>
      <c r="AA146" s="47"/>
      <c r="AB146" s="49">
        <f t="shared" si="110"/>
        <v>89.10000000000008</v>
      </c>
      <c r="AC146" s="24">
        <f t="shared" si="111"/>
        <v>18.138942211666031</v>
      </c>
      <c r="AD146" s="25">
        <f t="shared" si="112"/>
        <v>-6.0304456429810841E-5</v>
      </c>
      <c r="AE146" s="24">
        <f t="shared" si="113"/>
        <v>1.801645886887178E-4</v>
      </c>
      <c r="AF146" s="26">
        <f t="shared" si="114"/>
        <v>-4.6081947430939605E-5</v>
      </c>
      <c r="AG146" s="32"/>
      <c r="AH146" s="49">
        <f t="shared" si="115"/>
        <v>36.629999999999995</v>
      </c>
      <c r="AI146" s="77">
        <f t="shared" si="76"/>
        <v>17.466486195130017</v>
      </c>
      <c r="AJ146" s="25">
        <f t="shared" si="77"/>
        <v>-3.9536731065862094</v>
      </c>
      <c r="AK146" s="24">
        <f t="shared" si="78"/>
        <v>9.6792007769366517</v>
      </c>
      <c r="AL146" s="26">
        <f t="shared" si="79"/>
        <v>-0.72091908797242077</v>
      </c>
      <c r="AM146" s="35"/>
      <c r="AN146" s="49">
        <f t="shared" si="116"/>
        <v>49.5</v>
      </c>
      <c r="AO146" s="24">
        <f t="shared" si="82"/>
        <v>49.107469961055322</v>
      </c>
      <c r="AP146" s="25">
        <f t="shared" si="80"/>
        <v>-0.1566758474756503</v>
      </c>
      <c r="AQ146" s="24">
        <f t="shared" si="83"/>
        <v>0.19336579823919969</v>
      </c>
      <c r="AR146" s="26">
        <f t="shared" si="81"/>
        <v>3.2799674935708484E-2</v>
      </c>
      <c r="AS146" s="5"/>
      <c r="AT146" s="49">
        <f t="shared" si="117"/>
        <v>23.759999999999962</v>
      </c>
      <c r="AU146" s="24">
        <f t="shared" si="124"/>
        <v>49.99174022597191</v>
      </c>
      <c r="AV146" s="25">
        <f t="shared" si="125"/>
        <v>-6.9100713721350002E-3</v>
      </c>
      <c r="AW146" s="24">
        <f t="shared" si="126"/>
        <v>6.4004152509407001E-3</v>
      </c>
      <c r="AX146" s="26">
        <f t="shared" si="127"/>
        <v>4.5178077457530101E-3</v>
      </c>
      <c r="AY146" s="29"/>
      <c r="AZ146" s="18">
        <f t="shared" si="118"/>
        <v>23.759999999999962</v>
      </c>
      <c r="BA146" s="24"/>
      <c r="BB146" s="25"/>
      <c r="BC146" s="60"/>
      <c r="BD146" s="26"/>
      <c r="BE146" s="35"/>
      <c r="BF146" s="18">
        <f t="shared" si="119"/>
        <v>19.799999999999962</v>
      </c>
      <c r="BG146" s="24"/>
      <c r="BH146" s="25"/>
      <c r="BI146" s="60"/>
      <c r="BJ146" s="26"/>
      <c r="BK146" s="71"/>
      <c r="BL146" s="18">
        <f t="shared" si="120"/>
        <v>45.54000000000007</v>
      </c>
      <c r="BM146" s="24"/>
      <c r="BN146" s="25"/>
      <c r="BO146" s="60"/>
      <c r="BP146" s="26"/>
      <c r="BQ146" s="71"/>
      <c r="BR146" s="18">
        <f t="shared" si="121"/>
        <v>45.54000000000007</v>
      </c>
      <c r="BS146" s="24"/>
      <c r="BT146" s="25"/>
      <c r="BU146" s="60"/>
      <c r="BV146" s="26"/>
      <c r="BW146" s="90"/>
      <c r="BX146" s="18">
        <f t="shared" si="122"/>
        <v>45.54000000000007</v>
      </c>
      <c r="BY146" s="24"/>
      <c r="BZ146" s="25"/>
      <c r="CA146" s="60"/>
      <c r="CB146" s="26"/>
      <c r="CC146" s="32"/>
      <c r="CD146" s="20">
        <f t="shared" si="123"/>
        <v>89.10000000000008</v>
      </c>
      <c r="CE146" s="61">
        <f t="shared" si="100"/>
        <v>9.6770056431602565E-5</v>
      </c>
      <c r="CF146" s="61">
        <f t="shared" si="101"/>
        <v>8.3499463347779894</v>
      </c>
      <c r="CG146" s="61">
        <f t="shared" si="102"/>
        <v>0.2512248695340088</v>
      </c>
      <c r="CH146" s="24">
        <f t="shared" si="103"/>
        <v>1.116908093135865E-2</v>
      </c>
      <c r="CI146" s="60">
        <f t="shared" si="104"/>
        <v>0</v>
      </c>
      <c r="CJ146" s="60">
        <f t="shared" si="105"/>
        <v>0</v>
      </c>
      <c r="CK146" s="60">
        <f t="shared" si="106"/>
        <v>0</v>
      </c>
      <c r="CL146" s="60">
        <f t="shared" si="107"/>
        <v>0</v>
      </c>
      <c r="CM146" s="61">
        <f t="shared" si="108"/>
        <v>8.6124370552997878</v>
      </c>
      <c r="CN146" s="35"/>
    </row>
    <row r="147" spans="2:92" x14ac:dyDescent="0.65">
      <c r="B147" s="44">
        <v>43992</v>
      </c>
      <c r="C147" s="38">
        <f>IF(D147="","",D147-D146)</f>
        <v>41</v>
      </c>
      <c r="D147" s="46">
        <v>17251</v>
      </c>
      <c r="E147" s="101">
        <f t="shared" si="129"/>
        <v>5.3133133133133136E-2</v>
      </c>
      <c r="F147" s="38">
        <f t="shared" si="130"/>
        <v>3622</v>
      </c>
      <c r="G147" s="46">
        <v>324675</v>
      </c>
      <c r="H147" s="46">
        <f t="shared" si="99"/>
        <v>3</v>
      </c>
      <c r="I147" s="46">
        <v>919</v>
      </c>
      <c r="J147" s="100">
        <f t="shared" si="131"/>
        <v>5.3272274071068347E-2</v>
      </c>
      <c r="W147" s="47"/>
      <c r="X147" s="47"/>
      <c r="Y147" s="47"/>
      <c r="Z147" s="47"/>
      <c r="AA147" s="47"/>
      <c r="AB147" s="49">
        <f t="shared" si="110"/>
        <v>90.000000000000085</v>
      </c>
      <c r="AC147" s="24">
        <f t="shared" si="111"/>
        <v>18.138898093732681</v>
      </c>
      <c r="AD147" s="25">
        <f t="shared" si="112"/>
        <v>-4.9019925942198478E-5</v>
      </c>
      <c r="AE147" s="24">
        <f t="shared" si="113"/>
        <v>1.4645141972317033E-4</v>
      </c>
      <c r="AF147" s="26">
        <f t="shared" si="114"/>
        <v>-3.7459076628386065E-5</v>
      </c>
      <c r="AG147" s="32"/>
      <c r="AH147" s="49">
        <f t="shared" si="115"/>
        <v>36.999999999999993</v>
      </c>
      <c r="AI147" s="77">
        <f t="shared" si="76"/>
        <v>16.15287735528053</v>
      </c>
      <c r="AJ147" s="25">
        <f t="shared" si="77"/>
        <v>-3.5502941617553714</v>
      </c>
      <c r="AK147" s="24">
        <f t="shared" si="78"/>
        <v>9.309596601676855</v>
      </c>
      <c r="AL147" s="26">
        <f t="shared" si="79"/>
        <v>-0.99893020340485483</v>
      </c>
      <c r="AM147" s="35"/>
      <c r="AN147" s="49">
        <f t="shared" si="116"/>
        <v>50</v>
      </c>
      <c r="AO147" s="24">
        <f t="shared" si="82"/>
        <v>49.022008614898581</v>
      </c>
      <c r="AP147" s="25">
        <f t="shared" si="80"/>
        <v>-0.17092269231348567</v>
      </c>
      <c r="AQ147" s="24">
        <f t="shared" si="83"/>
        <v>0.21114911501222264</v>
      </c>
      <c r="AR147" s="26">
        <f t="shared" si="81"/>
        <v>3.5566633546045889E-2</v>
      </c>
      <c r="AS147" s="5"/>
      <c r="AT147" s="49">
        <f t="shared" si="117"/>
        <v>23.999999999999961</v>
      </c>
      <c r="AU147" s="24">
        <f t="shared" si="124"/>
        <v>49.989743626297354</v>
      </c>
      <c r="AV147" s="25">
        <f t="shared" si="125"/>
        <v>-8.3191653106477834E-3</v>
      </c>
      <c r="AW147" s="24">
        <f t="shared" si="126"/>
        <v>7.7057700783945728E-3</v>
      </c>
      <c r="AX147" s="26">
        <f t="shared" si="127"/>
        <v>5.4389784477244683E-3</v>
      </c>
      <c r="AY147" s="29"/>
      <c r="AZ147" s="18">
        <f t="shared" si="118"/>
        <v>23.999999999999961</v>
      </c>
      <c r="BA147" s="24"/>
      <c r="BB147" s="25"/>
      <c r="BC147" s="60"/>
      <c r="BD147" s="26"/>
      <c r="BE147" s="35"/>
      <c r="BF147" s="18">
        <f t="shared" si="119"/>
        <v>19.999999999999961</v>
      </c>
      <c r="BG147" s="24"/>
      <c r="BH147" s="25"/>
      <c r="BI147" s="60"/>
      <c r="BJ147" s="26"/>
      <c r="BK147" s="71"/>
      <c r="BL147" s="18">
        <f t="shared" si="120"/>
        <v>46.000000000000071</v>
      </c>
      <c r="BM147" s="24"/>
      <c r="BN147" s="25"/>
      <c r="BO147" s="60"/>
      <c r="BP147" s="26"/>
      <c r="BQ147" s="71"/>
      <c r="BR147" s="18">
        <f t="shared" si="121"/>
        <v>46.000000000000071</v>
      </c>
      <c r="BS147" s="24"/>
      <c r="BT147" s="25"/>
      <c r="BU147" s="60"/>
      <c r="BV147" s="26"/>
      <c r="BW147" s="90"/>
      <c r="BX147" s="18">
        <f t="shared" si="122"/>
        <v>46.000000000000071</v>
      </c>
      <c r="BY147" s="24"/>
      <c r="BZ147" s="25"/>
      <c r="CA147" s="60"/>
      <c r="CB147" s="26"/>
      <c r="CC147" s="32"/>
      <c r="CD147" s="20">
        <f t="shared" si="123"/>
        <v>90.000000000000085</v>
      </c>
      <c r="CE147" s="61">
        <f t="shared" si="100"/>
        <v>7.8661886713214137E-5</v>
      </c>
      <c r="CF147" s="61">
        <f t="shared" si="101"/>
        <v>7.8031481131806988</v>
      </c>
      <c r="CG147" s="61">
        <f t="shared" si="102"/>
        <v>0.27369605449509621</v>
      </c>
      <c r="CH147" s="24">
        <f t="shared" si="103"/>
        <v>1.3446489414688258E-2</v>
      </c>
      <c r="CI147" s="60">
        <f t="shared" si="104"/>
        <v>0</v>
      </c>
      <c r="CJ147" s="60">
        <f t="shared" si="105"/>
        <v>0</v>
      </c>
      <c r="CK147" s="60">
        <f t="shared" si="106"/>
        <v>0</v>
      </c>
      <c r="CL147" s="60">
        <f t="shared" si="107"/>
        <v>0</v>
      </c>
      <c r="CM147" s="61">
        <f t="shared" si="108"/>
        <v>8.0903693189771957</v>
      </c>
      <c r="CN147" s="72">
        <f>L50</f>
        <v>44081</v>
      </c>
    </row>
    <row r="148" spans="2:92" x14ac:dyDescent="0.65">
      <c r="B148" s="44">
        <v>43993</v>
      </c>
      <c r="C148" s="38">
        <f t="shared" ref="C148:F206" si="132">IF(D148="","",D148-D147)</f>
        <v>41</v>
      </c>
      <c r="D148" s="46">
        <v>17292</v>
      </c>
      <c r="E148" s="101">
        <f t="shared" si="129"/>
        <v>5.2602439692148568E-2</v>
      </c>
      <c r="F148" s="38">
        <f t="shared" si="130"/>
        <v>4055</v>
      </c>
      <c r="G148" s="46">
        <v>328730</v>
      </c>
      <c r="H148" s="46">
        <f t="shared" si="99"/>
        <v>1</v>
      </c>
      <c r="I148" s="46">
        <v>920</v>
      </c>
      <c r="J148" s="100">
        <f t="shared" si="131"/>
        <v>5.3203793661808926E-2</v>
      </c>
      <c r="W148" s="47"/>
      <c r="X148" s="47"/>
      <c r="Y148" s="47"/>
      <c r="Z148" s="47"/>
      <c r="AA148" s="47"/>
      <c r="AB148" s="49">
        <f t="shared" si="110"/>
        <v>90.900000000000091</v>
      </c>
      <c r="AC148" s="24">
        <f t="shared" si="111"/>
        <v>18.138862231423079</v>
      </c>
      <c r="AD148" s="25">
        <f t="shared" si="112"/>
        <v>-3.9847010670615887E-5</v>
      </c>
      <c r="AE148" s="24">
        <f t="shared" si="113"/>
        <v>1.1904671600631505E-4</v>
      </c>
      <c r="AF148" s="26">
        <f t="shared" si="114"/>
        <v>-3.0449670796505865E-5</v>
      </c>
      <c r="AG148" s="32"/>
      <c r="AH148" s="49">
        <f t="shared" si="115"/>
        <v>37.36999999999999</v>
      </c>
      <c r="AI148" s="77">
        <f t="shared" si="76"/>
        <v>14.984449835799175</v>
      </c>
      <c r="AJ148" s="25">
        <f t="shared" si="77"/>
        <v>-3.157912214814476</v>
      </c>
      <c r="AK148" s="24">
        <f t="shared" si="78"/>
        <v>8.859085272126606</v>
      </c>
      <c r="AL148" s="26">
        <f t="shared" si="79"/>
        <v>-1.2175981879736453</v>
      </c>
      <c r="AM148" s="35"/>
      <c r="AN148" s="49">
        <f t="shared" si="116"/>
        <v>50.5</v>
      </c>
      <c r="AO148" s="24">
        <f t="shared" si="82"/>
        <v>48.928850031282167</v>
      </c>
      <c r="AP148" s="25">
        <f t="shared" si="80"/>
        <v>-0.18631716723283298</v>
      </c>
      <c r="AQ148" s="24">
        <f t="shared" si="83"/>
        <v>0.23040550837436119</v>
      </c>
      <c r="AR148" s="26">
        <f t="shared" si="81"/>
        <v>3.8512786724277132E-2</v>
      </c>
      <c r="AS148" s="5"/>
      <c r="AT148" s="49">
        <f t="shared" si="117"/>
        <v>24.239999999999959</v>
      </c>
      <c r="AU148" s="24">
        <f t="shared" si="124"/>
        <v>49.987339919200423</v>
      </c>
      <c r="AV148" s="25">
        <f t="shared" si="125"/>
        <v>-1.0015446237215586E-2</v>
      </c>
      <c r="AW148" s="24">
        <f t="shared" si="126"/>
        <v>9.277254006859699E-3</v>
      </c>
      <c r="AX148" s="26">
        <f t="shared" si="127"/>
        <v>6.5478497019380282E-3</v>
      </c>
      <c r="AY148" s="29"/>
      <c r="AZ148" s="18">
        <f t="shared" si="118"/>
        <v>24.239999999999959</v>
      </c>
      <c r="BA148" s="24"/>
      <c r="BB148" s="25"/>
      <c r="BC148" s="60"/>
      <c r="BD148" s="26"/>
      <c r="BE148" s="35"/>
      <c r="BF148" s="18">
        <f t="shared" si="119"/>
        <v>20.19999999999996</v>
      </c>
      <c r="BG148" s="24"/>
      <c r="BH148" s="25"/>
      <c r="BI148" s="60"/>
      <c r="BJ148" s="26"/>
      <c r="BK148" s="71"/>
      <c r="BL148" s="18">
        <f t="shared" si="120"/>
        <v>46.460000000000072</v>
      </c>
      <c r="BM148" s="24"/>
      <c r="BN148" s="25"/>
      <c r="BO148" s="60"/>
      <c r="BP148" s="26"/>
      <c r="BQ148" s="71"/>
      <c r="BR148" s="18">
        <f t="shared" si="121"/>
        <v>46.460000000000072</v>
      </c>
      <c r="BS148" s="24"/>
      <c r="BT148" s="25"/>
      <c r="BU148" s="60"/>
      <c r="BV148" s="26"/>
      <c r="BW148" s="90"/>
      <c r="BX148" s="18">
        <f t="shared" si="122"/>
        <v>46.460000000000072</v>
      </c>
      <c r="BY148" s="24"/>
      <c r="BZ148" s="25"/>
      <c r="CA148" s="60"/>
      <c r="CB148" s="26"/>
      <c r="CC148" s="32"/>
      <c r="CD148" s="20">
        <f t="shared" si="123"/>
        <v>90.900000000000091</v>
      </c>
      <c r="CE148" s="61">
        <f t="shared" si="100"/>
        <v>6.3942196732312263E-5</v>
      </c>
      <c r="CF148" s="61">
        <f t="shared" si="101"/>
        <v>7.2372709270389661</v>
      </c>
      <c r="CG148" s="61">
        <f t="shared" si="102"/>
        <v>0.29790526414507934</v>
      </c>
      <c r="CH148" s="24">
        <f t="shared" si="103"/>
        <v>1.6187975891311067E-2</v>
      </c>
      <c r="CI148" s="60">
        <f t="shared" si="104"/>
        <v>0</v>
      </c>
      <c r="CJ148" s="60">
        <f t="shared" si="105"/>
        <v>0</v>
      </c>
      <c r="CK148" s="60">
        <f t="shared" si="106"/>
        <v>0</v>
      </c>
      <c r="CL148" s="60">
        <f t="shared" si="107"/>
        <v>0</v>
      </c>
      <c r="CM148" s="61">
        <f t="shared" si="108"/>
        <v>7.5514281092720887</v>
      </c>
      <c r="CN148" s="35"/>
    </row>
    <row r="149" spans="2:92" x14ac:dyDescent="0.65">
      <c r="B149" s="44">
        <v>43994</v>
      </c>
      <c r="C149" s="38">
        <f t="shared" si="132"/>
        <v>40</v>
      </c>
      <c r="D149" s="46">
        <v>17332</v>
      </c>
      <c r="E149" s="101">
        <f t="shared" si="129"/>
        <v>5.2172290168479289E-2</v>
      </c>
      <c r="F149" s="38">
        <f t="shared" si="130"/>
        <v>3477</v>
      </c>
      <c r="G149" s="46">
        <v>332207</v>
      </c>
      <c r="H149" s="46">
        <f t="shared" si="99"/>
        <v>2</v>
      </c>
      <c r="I149" s="46">
        <v>922</v>
      </c>
      <c r="J149" s="100">
        <f t="shared" si="131"/>
        <v>5.3196399723055621E-2</v>
      </c>
      <c r="W149" s="47"/>
      <c r="X149" s="47"/>
      <c r="Y149" s="47"/>
      <c r="Z149" s="47"/>
      <c r="AA149" s="47"/>
      <c r="AB149" s="49">
        <f t="shared" si="110"/>
        <v>91.800000000000097</v>
      </c>
      <c r="AC149" s="24">
        <f t="shared" si="111"/>
        <v>18.138833079901339</v>
      </c>
      <c r="AD149" s="25">
        <f t="shared" si="112"/>
        <v>-3.2390579711128459E-5</v>
      </c>
      <c r="AE149" s="24">
        <f t="shared" si="113"/>
        <v>9.6770056431602565E-5</v>
      </c>
      <c r="AF149" s="26">
        <f t="shared" si="114"/>
        <v>-2.4751843971902761E-5</v>
      </c>
      <c r="AG149" s="32"/>
      <c r="AH149" s="49">
        <f t="shared" si="115"/>
        <v>37.739999999999988</v>
      </c>
      <c r="AI149" s="77">
        <f t="shared" si="76"/>
        <v>13.952993844324975</v>
      </c>
      <c r="AJ149" s="25">
        <f t="shared" si="77"/>
        <v>-2.7877188958762167</v>
      </c>
      <c r="AK149" s="24">
        <f t="shared" si="78"/>
        <v>8.3499463347779894</v>
      </c>
      <c r="AL149" s="26">
        <f t="shared" si="79"/>
        <v>-1.3760511820232875</v>
      </c>
      <c r="AM149" s="35"/>
      <c r="AN149" s="49">
        <f t="shared" si="116"/>
        <v>51</v>
      </c>
      <c r="AO149" s="24">
        <f t="shared" si="82"/>
        <v>48.827388742191495</v>
      </c>
      <c r="AP149" s="25">
        <f t="shared" si="80"/>
        <v>-0.20292257818134801</v>
      </c>
      <c r="AQ149" s="24">
        <f t="shared" si="83"/>
        <v>0.2512248695340088</v>
      </c>
      <c r="AR149" s="26">
        <f t="shared" si="81"/>
        <v>4.1638722319295191E-2</v>
      </c>
      <c r="AS149" s="5"/>
      <c r="AT149" s="49">
        <f t="shared" si="117"/>
        <v>24.479999999999958</v>
      </c>
      <c r="AU149" s="24">
        <f t="shared" si="124"/>
        <v>49.984446148843183</v>
      </c>
      <c r="AV149" s="25">
        <f t="shared" si="125"/>
        <v>-1.2057376488499158E-2</v>
      </c>
      <c r="AW149" s="24">
        <f t="shared" si="126"/>
        <v>1.116908093135865E-2</v>
      </c>
      <c r="AX149" s="26">
        <f t="shared" si="127"/>
        <v>7.8826121854122938E-3</v>
      </c>
      <c r="AY149" s="29"/>
      <c r="AZ149" s="18">
        <f t="shared" si="118"/>
        <v>24.479999999999958</v>
      </c>
      <c r="BA149" s="24"/>
      <c r="BB149" s="25"/>
      <c r="BC149" s="60"/>
      <c r="BD149" s="26"/>
      <c r="BE149" s="35"/>
      <c r="BF149" s="18">
        <f t="shared" si="119"/>
        <v>20.399999999999959</v>
      </c>
      <c r="BG149" s="24"/>
      <c r="BH149" s="25"/>
      <c r="BI149" s="60"/>
      <c r="BJ149" s="26"/>
      <c r="BK149" s="71"/>
      <c r="BL149" s="18">
        <f t="shared" si="120"/>
        <v>46.920000000000073</v>
      </c>
      <c r="BM149" s="24"/>
      <c r="BN149" s="25"/>
      <c r="BO149" s="60"/>
      <c r="BP149" s="26"/>
      <c r="BQ149" s="71"/>
      <c r="BR149" s="18">
        <f t="shared" si="121"/>
        <v>46.920000000000073</v>
      </c>
      <c r="BS149" s="24"/>
      <c r="BT149" s="25"/>
      <c r="BU149" s="60"/>
      <c r="BV149" s="26"/>
      <c r="BW149" s="90"/>
      <c r="BX149" s="18">
        <f t="shared" si="122"/>
        <v>46.920000000000073</v>
      </c>
      <c r="BY149" s="24"/>
      <c r="BZ149" s="25"/>
      <c r="CA149" s="60"/>
      <c r="CB149" s="26"/>
      <c r="CC149" s="32"/>
      <c r="CD149" s="20">
        <f t="shared" si="123"/>
        <v>91.800000000000097</v>
      </c>
      <c r="CE149" s="61">
        <f t="shared" si="100"/>
        <v>5.1976927910534764E-5</v>
      </c>
      <c r="CF149" s="61">
        <f t="shared" si="101"/>
        <v>6.6679447884862135</v>
      </c>
      <c r="CG149" s="61">
        <f t="shared" si="102"/>
        <v>0.32393410331796807</v>
      </c>
      <c r="CH149" s="24">
        <f t="shared" si="103"/>
        <v>1.9487976317840553E-2</v>
      </c>
      <c r="CI149" s="60">
        <f t="shared" si="104"/>
        <v>0</v>
      </c>
      <c r="CJ149" s="60">
        <f t="shared" si="105"/>
        <v>0</v>
      </c>
      <c r="CK149" s="60">
        <f t="shared" si="106"/>
        <v>0</v>
      </c>
      <c r="CL149" s="60">
        <f t="shared" si="107"/>
        <v>0</v>
      </c>
      <c r="CM149" s="61">
        <f t="shared" si="108"/>
        <v>7.0114188450499322</v>
      </c>
      <c r="CN149" s="35"/>
    </row>
    <row r="150" spans="2:92" x14ac:dyDescent="0.65">
      <c r="B150" s="44">
        <v>43995</v>
      </c>
      <c r="C150" s="38">
        <f t="shared" si="132"/>
        <v>50</v>
      </c>
      <c r="D150" s="46">
        <v>17382</v>
      </c>
      <c r="E150" s="101">
        <f t="shared" si="129"/>
        <v>5.1707366410737712E-2</v>
      </c>
      <c r="F150" s="38">
        <f t="shared" si="130"/>
        <v>3954</v>
      </c>
      <c r="G150" s="46">
        <v>336161</v>
      </c>
      <c r="H150" s="46">
        <f t="shared" si="99"/>
        <v>2</v>
      </c>
      <c r="I150" s="46">
        <v>924</v>
      </c>
      <c r="J150" s="100">
        <f t="shared" si="131"/>
        <v>5.3158439765274422E-2</v>
      </c>
      <c r="W150" s="47"/>
      <c r="X150" s="47"/>
      <c r="Y150" s="47"/>
      <c r="Z150" s="47"/>
      <c r="AA150" s="47"/>
      <c r="AB150" s="49">
        <f t="shared" si="110"/>
        <v>92.700000000000102</v>
      </c>
      <c r="AC150" s="24">
        <f t="shared" si="111"/>
        <v>18.138809383406677</v>
      </c>
      <c r="AD150" s="25">
        <f t="shared" si="112"/>
        <v>-2.6329438511182079E-5</v>
      </c>
      <c r="AE150" s="24">
        <f t="shared" si="113"/>
        <v>7.8661886713214137E-5</v>
      </c>
      <c r="AF150" s="26">
        <f t="shared" si="114"/>
        <v>-2.0120188575987149E-5</v>
      </c>
      <c r="AG150" s="32"/>
      <c r="AH150" s="49">
        <f t="shared" si="115"/>
        <v>38.109999999999985</v>
      </c>
      <c r="AI150" s="77">
        <f t="shared" si="76"/>
        <v>13.047736398304375</v>
      </c>
      <c r="AJ150" s="25">
        <f t="shared" si="77"/>
        <v>-2.446641746001625</v>
      </c>
      <c r="AK150" s="24">
        <f t="shared" si="78"/>
        <v>7.8031481131806988</v>
      </c>
      <c r="AL150" s="26">
        <f t="shared" si="79"/>
        <v>-1.47783303134403</v>
      </c>
      <c r="AM150" s="35"/>
      <c r="AN150" s="49">
        <f t="shared" si="116"/>
        <v>51.5</v>
      </c>
      <c r="AO150" s="24">
        <f t="shared" si="82"/>
        <v>48.716988852893508</v>
      </c>
      <c r="AP150" s="25">
        <f t="shared" si="80"/>
        <v>-0.22079977859598096</v>
      </c>
      <c r="AQ150" s="24">
        <f t="shared" si="83"/>
        <v>0.27369605449509621</v>
      </c>
      <c r="AR150" s="26">
        <f t="shared" si="81"/>
        <v>4.4942369922174819E-2</v>
      </c>
      <c r="AS150" s="5"/>
      <c r="AT150" s="49">
        <f t="shared" si="117"/>
        <v>24.719999999999956</v>
      </c>
      <c r="AU150" s="24">
        <f t="shared" si="124"/>
        <v>49.980962479619265</v>
      </c>
      <c r="AV150" s="25">
        <f t="shared" si="125"/>
        <v>-1.4515288432984759E-2</v>
      </c>
      <c r="AW150" s="24">
        <f t="shared" si="126"/>
        <v>1.3446489414688258E-2</v>
      </c>
      <c r="AX150" s="26">
        <f t="shared" si="127"/>
        <v>9.4892020138733664E-3</v>
      </c>
      <c r="AY150" s="29"/>
      <c r="AZ150" s="18">
        <f t="shared" si="118"/>
        <v>24.719999999999956</v>
      </c>
      <c r="BA150" s="24"/>
      <c r="BB150" s="25"/>
      <c r="BC150" s="60"/>
      <c r="BD150" s="26"/>
      <c r="BE150" s="35"/>
      <c r="BF150" s="18">
        <f t="shared" si="119"/>
        <v>20.599999999999959</v>
      </c>
      <c r="BG150" s="24"/>
      <c r="BH150" s="25"/>
      <c r="BI150" s="60"/>
      <c r="BJ150" s="26"/>
      <c r="BK150" s="71"/>
      <c r="BL150" s="18">
        <f t="shared" si="120"/>
        <v>47.380000000000074</v>
      </c>
      <c r="BM150" s="24"/>
      <c r="BN150" s="25"/>
      <c r="BO150" s="60"/>
      <c r="BP150" s="26"/>
      <c r="BQ150" s="71"/>
      <c r="BR150" s="18">
        <f t="shared" si="121"/>
        <v>47.380000000000074</v>
      </c>
      <c r="BS150" s="24"/>
      <c r="BT150" s="25"/>
      <c r="BU150" s="60"/>
      <c r="BV150" s="26"/>
      <c r="BW150" s="90"/>
      <c r="BX150" s="18">
        <f t="shared" si="122"/>
        <v>47.380000000000074</v>
      </c>
      <c r="BY150" s="24"/>
      <c r="BZ150" s="25"/>
      <c r="CA150" s="60"/>
      <c r="CB150" s="26"/>
      <c r="CC150" s="32"/>
      <c r="CD150" s="20">
        <f t="shared" si="123"/>
        <v>92.700000000000102</v>
      </c>
      <c r="CE150" s="61">
        <f t="shared" si="100"/>
        <v>4.2250664984224224E-5</v>
      </c>
      <c r="CF150" s="61">
        <f t="shared" si="101"/>
        <v>6.1076959479299191</v>
      </c>
      <c r="CG150" s="61">
        <f t="shared" si="102"/>
        <v>0.35185729204880128</v>
      </c>
      <c r="CH150" s="24">
        <f t="shared" si="103"/>
        <v>2.3460084555276199E-2</v>
      </c>
      <c r="CI150" s="60">
        <f t="shared" si="104"/>
        <v>0</v>
      </c>
      <c r="CJ150" s="60">
        <f t="shared" si="105"/>
        <v>0</v>
      </c>
      <c r="CK150" s="60">
        <f t="shared" si="106"/>
        <v>0</v>
      </c>
      <c r="CL150" s="60">
        <f t="shared" si="107"/>
        <v>0</v>
      </c>
      <c r="CM150" s="61">
        <f t="shared" si="108"/>
        <v>6.4830555751989811</v>
      </c>
      <c r="CN150" s="72">
        <f>L51</f>
        <v>44088</v>
      </c>
    </row>
    <row r="151" spans="2:92" x14ac:dyDescent="0.65">
      <c r="B151" s="44">
        <v>43996</v>
      </c>
      <c r="C151" s="38">
        <f t="shared" si="132"/>
        <v>47</v>
      </c>
      <c r="D151" s="46">
        <v>17429</v>
      </c>
      <c r="E151" s="101">
        <f t="shared" si="129"/>
        <v>5.1449707460783214E-2</v>
      </c>
      <c r="F151" s="38">
        <f t="shared" si="130"/>
        <v>2597</v>
      </c>
      <c r="G151" s="46">
        <v>338758</v>
      </c>
      <c r="H151" s="46">
        <f t="shared" si="99"/>
        <v>1</v>
      </c>
      <c r="I151" s="46">
        <v>925</v>
      </c>
      <c r="J151" s="100">
        <f t="shared" si="131"/>
        <v>5.3072465431177919E-2</v>
      </c>
      <c r="W151" s="47"/>
      <c r="X151" s="47"/>
      <c r="Y151" s="47"/>
      <c r="Z151" s="47"/>
      <c r="AA151" s="47"/>
      <c r="AB151" s="49">
        <f t="shared" si="110"/>
        <v>93.600000000000108</v>
      </c>
      <c r="AC151" s="24">
        <f t="shared" si="111"/>
        <v>18.138790121161598</v>
      </c>
      <c r="AD151" s="25">
        <f t="shared" si="112"/>
        <v>-2.1402494532451823E-5</v>
      </c>
      <c r="AE151" s="24">
        <f t="shared" si="113"/>
        <v>6.3942196732312263E-5</v>
      </c>
      <c r="AF151" s="26">
        <f t="shared" si="114"/>
        <v>-1.6355211089890964E-5</v>
      </c>
      <c r="AG151" s="32"/>
      <c r="AH151" s="49">
        <f t="shared" si="115"/>
        <v>38.479999999999983</v>
      </c>
      <c r="AI151" s="77">
        <f t="shared" si="76"/>
        <v>12.256646127563984</v>
      </c>
      <c r="AJ151" s="25">
        <f t="shared" si="77"/>
        <v>-2.1380818128118664</v>
      </c>
      <c r="AK151" s="24">
        <f t="shared" si="78"/>
        <v>7.2372709270389661</v>
      </c>
      <c r="AL151" s="26">
        <f t="shared" si="79"/>
        <v>-1.5293978003830619</v>
      </c>
      <c r="AM151" s="35"/>
      <c r="AN151" s="49">
        <f t="shared" si="116"/>
        <v>52</v>
      </c>
      <c r="AO151" s="24">
        <f t="shared" si="82"/>
        <v>48.596986024170242</v>
      </c>
      <c r="AP151" s="25">
        <f t="shared" si="80"/>
        <v>-0.24000565744653363</v>
      </c>
      <c r="AQ151" s="24">
        <f t="shared" si="83"/>
        <v>0.29790526414507934</v>
      </c>
      <c r="AR151" s="26">
        <f t="shared" si="81"/>
        <v>4.8418419299966292E-2</v>
      </c>
      <c r="AS151" s="5"/>
      <c r="AT151" s="49">
        <f t="shared" si="117"/>
        <v>24.959999999999955</v>
      </c>
      <c r="AU151" s="24">
        <f t="shared" si="124"/>
        <v>49.976768772285858</v>
      </c>
      <c r="AV151" s="25">
        <f t="shared" si="125"/>
        <v>-1.7473780555871416E-2</v>
      </c>
      <c r="AW151" s="24">
        <f t="shared" si="126"/>
        <v>1.6187975891311067E-2</v>
      </c>
      <c r="AX151" s="26">
        <f t="shared" si="127"/>
        <v>1.14228603192617E-2</v>
      </c>
      <c r="AY151" s="29"/>
      <c r="AZ151" s="18">
        <f t="shared" si="118"/>
        <v>24.959999999999955</v>
      </c>
      <c r="BA151" s="24"/>
      <c r="BB151" s="25"/>
      <c r="BC151" s="60"/>
      <c r="BD151" s="26"/>
      <c r="BE151" s="35"/>
      <c r="BF151" s="18">
        <f t="shared" si="119"/>
        <v>20.799999999999958</v>
      </c>
      <c r="BG151" s="24"/>
      <c r="BH151" s="25"/>
      <c r="BI151" s="60"/>
      <c r="BJ151" s="26"/>
      <c r="BK151" s="71"/>
      <c r="BL151" s="18">
        <f t="shared" si="120"/>
        <v>47.840000000000074</v>
      </c>
      <c r="BM151" s="24"/>
      <c r="BN151" s="25"/>
      <c r="BO151" s="60"/>
      <c r="BP151" s="26"/>
      <c r="BQ151" s="71"/>
      <c r="BR151" s="18">
        <f t="shared" si="121"/>
        <v>47.840000000000074</v>
      </c>
      <c r="BS151" s="24"/>
      <c r="BT151" s="25"/>
      <c r="BU151" s="60"/>
      <c r="BV151" s="26"/>
      <c r="BW151" s="90"/>
      <c r="BX151" s="18">
        <f t="shared" si="122"/>
        <v>47.840000000000074</v>
      </c>
      <c r="BY151" s="24"/>
      <c r="BZ151" s="25"/>
      <c r="CA151" s="60"/>
      <c r="CB151" s="26"/>
      <c r="CC151" s="32"/>
      <c r="CD151" s="20">
        <f t="shared" si="123"/>
        <v>93.600000000000108</v>
      </c>
      <c r="CE151" s="61">
        <f t="shared" si="100"/>
        <v>3.4344436772870592E-5</v>
      </c>
      <c r="CF151" s="61">
        <f t="shared" si="101"/>
        <v>5.5660787176896767</v>
      </c>
      <c r="CG151" s="61">
        <f t="shared" si="102"/>
        <v>0.38174000828439059</v>
      </c>
      <c r="CH151" s="24">
        <f t="shared" si="103"/>
        <v>2.8240912348184814E-2</v>
      </c>
      <c r="CI151" s="60">
        <f t="shared" si="104"/>
        <v>0</v>
      </c>
      <c r="CJ151" s="60">
        <f t="shared" si="105"/>
        <v>0</v>
      </c>
      <c r="CK151" s="60">
        <f t="shared" si="106"/>
        <v>0</v>
      </c>
      <c r="CL151" s="60">
        <f t="shared" si="107"/>
        <v>0</v>
      </c>
      <c r="CM151" s="61">
        <f t="shared" si="108"/>
        <v>5.9760939827590249</v>
      </c>
      <c r="CN151" s="35"/>
    </row>
    <row r="152" spans="2:92" x14ac:dyDescent="0.65">
      <c r="B152" s="44">
        <v>43997</v>
      </c>
      <c r="C152" s="38">
        <f t="shared" si="132"/>
        <v>73</v>
      </c>
      <c r="D152" s="46">
        <v>17502</v>
      </c>
      <c r="E152" s="101">
        <f t="shared" si="129"/>
        <v>5.1337858370634579E-2</v>
      </c>
      <c r="F152" s="38">
        <f t="shared" si="130"/>
        <v>2160</v>
      </c>
      <c r="G152" s="46">
        <v>340918</v>
      </c>
      <c r="H152" s="46">
        <f t="shared" si="99"/>
        <v>0</v>
      </c>
      <c r="I152" s="46">
        <v>925</v>
      </c>
      <c r="J152" s="100">
        <f t="shared" si="131"/>
        <v>5.2851102731116442E-2</v>
      </c>
      <c r="W152" s="47"/>
      <c r="X152" s="47"/>
      <c r="Y152" s="47"/>
      <c r="Z152" s="47"/>
      <c r="AA152" s="47"/>
      <c r="AB152" s="49">
        <f t="shared" si="110"/>
        <v>94.500000000000114</v>
      </c>
      <c r="AC152" s="24">
        <f t="shared" si="111"/>
        <v>18.138774463401433</v>
      </c>
      <c r="AD152" s="25">
        <f t="shared" si="112"/>
        <v>-1.7397511296201554E-5</v>
      </c>
      <c r="AE152" s="24">
        <f t="shared" si="113"/>
        <v>5.1976927910534764E-5</v>
      </c>
      <c r="AF152" s="26">
        <f t="shared" si="114"/>
        <v>-1.3294743135308334E-5</v>
      </c>
      <c r="AG152" s="32"/>
      <c r="AH152" s="49">
        <f t="shared" si="115"/>
        <v>38.84999999999998</v>
      </c>
      <c r="AI152" s="77">
        <f t="shared" si="76"/>
        <v>11.567410851904661</v>
      </c>
      <c r="AJ152" s="25">
        <f t="shared" si="77"/>
        <v>-1.8627980423224946</v>
      </c>
      <c r="AK152" s="24">
        <f t="shared" si="78"/>
        <v>6.6679447884862135</v>
      </c>
      <c r="AL152" s="26">
        <f t="shared" si="79"/>
        <v>-1.5387192933858191</v>
      </c>
      <c r="AM152" s="35"/>
      <c r="AN152" s="49">
        <f t="shared" si="116"/>
        <v>52.5</v>
      </c>
      <c r="AO152" s="24">
        <f t="shared" si="82"/>
        <v>48.466690342546578</v>
      </c>
      <c r="AP152" s="25">
        <f t="shared" si="80"/>
        <v>-0.26059136324733295</v>
      </c>
      <c r="AQ152" s="24">
        <f t="shared" si="83"/>
        <v>0.32393410331796807</v>
      </c>
      <c r="AR152" s="26">
        <f t="shared" si="81"/>
        <v>5.2057678345777431E-2</v>
      </c>
      <c r="AS152" s="5"/>
      <c r="AT152" s="49">
        <f t="shared" si="117"/>
        <v>25.199999999999953</v>
      </c>
      <c r="AU152" s="24">
        <f t="shared" si="124"/>
        <v>49.971720470463069</v>
      </c>
      <c r="AV152" s="25">
        <f t="shared" si="125"/>
        <v>-2.1034590928296175E-2</v>
      </c>
      <c r="AW152" s="24">
        <f t="shared" si="126"/>
        <v>1.9487976317840553E-2</v>
      </c>
      <c r="AX152" s="26">
        <f t="shared" si="127"/>
        <v>1.3750001777206195E-2</v>
      </c>
      <c r="AY152" s="29"/>
      <c r="AZ152" s="18">
        <f t="shared" si="118"/>
        <v>25.199999999999953</v>
      </c>
      <c r="BA152" s="24"/>
      <c r="BB152" s="25"/>
      <c r="BC152" s="60"/>
      <c r="BD152" s="26"/>
      <c r="BE152" s="35"/>
      <c r="BF152" s="18">
        <f t="shared" si="119"/>
        <v>20.999999999999957</v>
      </c>
      <c r="BG152" s="24"/>
      <c r="BH152" s="25"/>
      <c r="BI152" s="60"/>
      <c r="BJ152" s="26"/>
      <c r="BK152" s="71"/>
      <c r="BL152" s="18">
        <f t="shared" si="120"/>
        <v>48.300000000000075</v>
      </c>
      <c r="BM152" s="24"/>
      <c r="BN152" s="25"/>
      <c r="BO152" s="60"/>
      <c r="BP152" s="26"/>
      <c r="BQ152" s="71"/>
      <c r="BR152" s="18">
        <f t="shared" si="121"/>
        <v>48.300000000000075</v>
      </c>
      <c r="BS152" s="24"/>
      <c r="BT152" s="25"/>
      <c r="BU152" s="60"/>
      <c r="BV152" s="26"/>
      <c r="BW152" s="90"/>
      <c r="BX152" s="18">
        <f t="shared" si="122"/>
        <v>48.300000000000075</v>
      </c>
      <c r="BY152" s="24"/>
      <c r="BZ152" s="25"/>
      <c r="CA152" s="60"/>
      <c r="CB152" s="26"/>
      <c r="CC152" s="32"/>
      <c r="CD152" s="20">
        <f t="shared" si="123"/>
        <v>94.500000000000114</v>
      </c>
      <c r="CE152" s="61">
        <f t="shared" si="100"/>
        <v>2.7917670290203354E-5</v>
      </c>
      <c r="CF152" s="61">
        <f t="shared" si="101"/>
        <v>5.0499796402504975</v>
      </c>
      <c r="CG152" s="61">
        <f t="shared" si="102"/>
        <v>0.4136348505704861</v>
      </c>
      <c r="CH152" s="24">
        <f t="shared" si="103"/>
        <v>3.3994715091720924E-2</v>
      </c>
      <c r="CI152" s="60">
        <f t="shared" si="104"/>
        <v>0</v>
      </c>
      <c r="CJ152" s="60">
        <f t="shared" si="105"/>
        <v>0</v>
      </c>
      <c r="CK152" s="60">
        <f t="shared" si="106"/>
        <v>0</v>
      </c>
      <c r="CL152" s="60">
        <f t="shared" si="107"/>
        <v>0</v>
      </c>
      <c r="CM152" s="61">
        <f t="shared" si="108"/>
        <v>5.4976371235829946</v>
      </c>
      <c r="CN152" s="35"/>
    </row>
    <row r="153" spans="2:92" x14ac:dyDescent="0.65">
      <c r="B153" s="44">
        <v>43998</v>
      </c>
      <c r="C153" s="38">
        <f t="shared" si="132"/>
        <v>85</v>
      </c>
      <c r="D153" s="46">
        <v>17587</v>
      </c>
      <c r="E153" s="101">
        <f t="shared" si="129"/>
        <v>5.1046945658673078E-2</v>
      </c>
      <c r="F153" s="38">
        <f t="shared" si="130"/>
        <v>3608</v>
      </c>
      <c r="G153" s="46">
        <v>344526</v>
      </c>
      <c r="H153" s="46">
        <f t="shared" si="99"/>
        <v>2</v>
      </c>
      <c r="I153" s="46">
        <v>927</v>
      </c>
      <c r="J153" s="100">
        <f t="shared" si="131"/>
        <v>5.2709387615852615E-2</v>
      </c>
      <c r="W153" s="47"/>
      <c r="X153" s="47"/>
      <c r="Y153" s="47"/>
      <c r="Z153" s="47"/>
      <c r="AA153" s="47"/>
      <c r="AB153" s="49">
        <f t="shared" si="110"/>
        <v>95.400000000000119</v>
      </c>
      <c r="AC153" s="24">
        <f t="shared" si="111"/>
        <v>18.138761735631501</v>
      </c>
      <c r="AD153" s="25">
        <f t="shared" si="112"/>
        <v>-1.4141966590044975E-5</v>
      </c>
      <c r="AE153" s="24">
        <f t="shared" si="113"/>
        <v>4.2250664984224224E-5</v>
      </c>
      <c r="AF153" s="26">
        <f t="shared" si="114"/>
        <v>-1.080695880701171E-5</v>
      </c>
      <c r="AG153" s="32"/>
      <c r="AH153" s="49">
        <f t="shared" si="115"/>
        <v>39.219999999999978</v>
      </c>
      <c r="AI153" s="77">
        <f t="shared" ref="AI153:AI216" si="133">AI152+AJ153*$AI$45</f>
        <v>10.968104093743204</v>
      </c>
      <c r="AJ153" s="25">
        <f t="shared" ref="AJ153:AJ216" si="134">-$AK$39*AI152*AK152</f>
        <v>-1.6197479950309679</v>
      </c>
      <c r="AK153" s="24">
        <f t="shared" ref="AK153:AK216" si="135">AK152+AL153*$AI$45</f>
        <v>6.1076959479299191</v>
      </c>
      <c r="AL153" s="26">
        <f t="shared" ref="AL153:AL216" si="136">$AK$39*AI152*AK152-$AK$40*AK152</f>
        <v>-1.5141860555575521</v>
      </c>
      <c r="AM153" s="35"/>
      <c r="AN153" s="49">
        <f t="shared" si="116"/>
        <v>53</v>
      </c>
      <c r="AO153" s="24">
        <f t="shared" si="82"/>
        <v>48.325390217654459</v>
      </c>
      <c r="AP153" s="25">
        <f t="shared" si="80"/>
        <v>-0.28260024978424403</v>
      </c>
      <c r="AQ153" s="24">
        <f t="shared" si="83"/>
        <v>0.35185729204880128</v>
      </c>
      <c r="AR153" s="26">
        <f t="shared" si="81"/>
        <v>5.5846377461666402E-2</v>
      </c>
      <c r="AS153" s="5"/>
      <c r="AT153" s="49">
        <f t="shared" si="117"/>
        <v>25.439999999999952</v>
      </c>
      <c r="AU153" s="24">
        <f t="shared" si="124"/>
        <v>49.965643660783307</v>
      </c>
      <c r="AV153" s="25">
        <f t="shared" si="125"/>
        <v>-2.5320040332343436E-2</v>
      </c>
      <c r="AW153" s="24">
        <f t="shared" si="126"/>
        <v>2.3460084555276199E-2</v>
      </c>
      <c r="AX153" s="26">
        <f t="shared" si="127"/>
        <v>1.6550450989315187E-2</v>
      </c>
      <c r="AY153" s="29"/>
      <c r="AZ153" s="18">
        <f t="shared" si="118"/>
        <v>25.439999999999952</v>
      </c>
      <c r="BA153" s="24"/>
      <c r="BB153" s="25"/>
      <c r="BC153" s="60"/>
      <c r="BD153" s="26"/>
      <c r="BE153" s="35"/>
      <c r="BF153" s="18">
        <f t="shared" si="119"/>
        <v>21.199999999999957</v>
      </c>
      <c r="BG153" s="24"/>
      <c r="BH153" s="25"/>
      <c r="BI153" s="60"/>
      <c r="BJ153" s="26"/>
      <c r="BK153" s="71"/>
      <c r="BL153" s="18">
        <f t="shared" si="120"/>
        <v>48.760000000000076</v>
      </c>
      <c r="BM153" s="24"/>
      <c r="BN153" s="25"/>
      <c r="BO153" s="60"/>
      <c r="BP153" s="26"/>
      <c r="BQ153" s="71"/>
      <c r="BR153" s="18">
        <f t="shared" si="121"/>
        <v>48.760000000000076</v>
      </c>
      <c r="BS153" s="24"/>
      <c r="BT153" s="25"/>
      <c r="BU153" s="60"/>
      <c r="BV153" s="26"/>
      <c r="BW153" s="90"/>
      <c r="BX153" s="18">
        <f t="shared" si="122"/>
        <v>48.760000000000076</v>
      </c>
      <c r="BY153" s="24"/>
      <c r="BZ153" s="25"/>
      <c r="CA153" s="60"/>
      <c r="CB153" s="26"/>
      <c r="CC153" s="32"/>
      <c r="CD153" s="20">
        <f t="shared" si="123"/>
        <v>95.400000000000119</v>
      </c>
      <c r="CE153" s="61">
        <f t="shared" si="100"/>
        <v>2.269352124558712E-5</v>
      </c>
      <c r="CF153" s="61">
        <f t="shared" si="101"/>
        <v>4.5640048746367734</v>
      </c>
      <c r="CG153" s="61">
        <f t="shared" si="102"/>
        <v>0.44757842232252382</v>
      </c>
      <c r="CH153" s="24">
        <f t="shared" si="103"/>
        <v>4.0918929927416053E-2</v>
      </c>
      <c r="CI153" s="60">
        <f t="shared" si="104"/>
        <v>0</v>
      </c>
      <c r="CJ153" s="60">
        <f t="shared" si="105"/>
        <v>0</v>
      </c>
      <c r="CK153" s="60">
        <f t="shared" si="106"/>
        <v>0</v>
      </c>
      <c r="CL153" s="60">
        <f t="shared" si="107"/>
        <v>0</v>
      </c>
      <c r="CM153" s="61">
        <f t="shared" si="108"/>
        <v>5.0525249204079588</v>
      </c>
      <c r="CN153" s="72">
        <f>L52</f>
        <v>44095</v>
      </c>
    </row>
    <row r="154" spans="2:92" x14ac:dyDescent="0.65">
      <c r="B154" s="44">
        <v>43999</v>
      </c>
      <c r="C154" s="38">
        <f t="shared" si="132"/>
        <v>41</v>
      </c>
      <c r="D154" s="46">
        <v>17628</v>
      </c>
      <c r="E154" s="101">
        <f t="shared" si="129"/>
        <v>5.0647749898721742E-2</v>
      </c>
      <c r="F154" s="38">
        <f t="shared" si="130"/>
        <v>3525</v>
      </c>
      <c r="G154" s="46">
        <v>348051</v>
      </c>
      <c r="H154" s="46">
        <f>IF(I154="","",I154-I153)</f>
        <v>4</v>
      </c>
      <c r="I154" s="46">
        <v>931</v>
      </c>
      <c r="J154" s="100">
        <f t="shared" si="131"/>
        <v>5.2813705468572725E-2</v>
      </c>
      <c r="W154" s="47"/>
      <c r="X154" s="47"/>
      <c r="Y154" s="47"/>
      <c r="Z154" s="47"/>
      <c r="AA154" s="47"/>
      <c r="AB154" s="49">
        <f t="shared" si="110"/>
        <v>96.300000000000125</v>
      </c>
      <c r="AC154" s="24">
        <f t="shared" si="111"/>
        <v>18.138751389572441</v>
      </c>
      <c r="AD154" s="25">
        <f t="shared" si="112"/>
        <v>-1.149562117981248E-5</v>
      </c>
      <c r="AE154" s="24">
        <f t="shared" si="113"/>
        <v>3.4344436772870592E-5</v>
      </c>
      <c r="AF154" s="26">
        <f t="shared" si="114"/>
        <v>-8.7846980126151449E-6</v>
      </c>
      <c r="AG154" s="32"/>
      <c r="AH154" s="49">
        <f t="shared" si="115"/>
        <v>39.589999999999975</v>
      </c>
      <c r="AI154" s="77">
        <f t="shared" si="133"/>
        <v>10.447592998638433</v>
      </c>
      <c r="AJ154" s="25">
        <f t="shared" si="134"/>
        <v>-1.4067867435264074</v>
      </c>
      <c r="AK154" s="24">
        <f t="shared" si="135"/>
        <v>5.5660787176896767</v>
      </c>
      <c r="AL154" s="26">
        <f t="shared" si="136"/>
        <v>-1.4638303520006546</v>
      </c>
      <c r="AM154" s="35"/>
      <c r="AN154" s="49">
        <f t="shared" si="116"/>
        <v>53.5</v>
      </c>
      <c r="AO154" s="24">
        <f t="shared" si="82"/>
        <v>48.17235744920179</v>
      </c>
      <c r="AP154" s="25">
        <f t="shared" ref="AP154:AP217" si="137">-$AQ$39*AO153*AQ153</f>
        <v>-0.3060655369053395</v>
      </c>
      <c r="AQ154" s="24">
        <f t="shared" si="83"/>
        <v>0.38174000828439059</v>
      </c>
      <c r="AR154" s="26">
        <f t="shared" ref="AR154:AR217" si="138">$AQ$39*AO153*AQ153-$AQ$40*AQ153</f>
        <v>5.9765432471178603E-2</v>
      </c>
      <c r="AS154" s="5"/>
      <c r="AT154" s="49">
        <f t="shared" si="117"/>
        <v>25.67999999999995</v>
      </c>
      <c r="AU154" s="24">
        <f t="shared" si="124"/>
        <v>49.958329143858428</v>
      </c>
      <c r="AV154" s="25">
        <f t="shared" si="125"/>
        <v>-3.0477153853660191E-2</v>
      </c>
      <c r="AW154" s="24">
        <f t="shared" si="126"/>
        <v>2.8240912348184814E-2</v>
      </c>
      <c r="AX154" s="26">
        <f t="shared" si="127"/>
        <v>1.9920115803785901E-2</v>
      </c>
      <c r="AY154" s="29"/>
      <c r="AZ154" s="18">
        <f t="shared" si="118"/>
        <v>25.67999999999995</v>
      </c>
      <c r="BA154" s="24"/>
      <c r="BB154" s="25"/>
      <c r="BC154" s="60"/>
      <c r="BD154" s="26"/>
      <c r="BE154" s="35"/>
      <c r="BF154" s="18">
        <f t="shared" si="119"/>
        <v>21.399999999999956</v>
      </c>
      <c r="BG154" s="24"/>
      <c r="BH154" s="25"/>
      <c r="BI154" s="60"/>
      <c r="BJ154" s="26"/>
      <c r="BK154" s="71"/>
      <c r="BL154" s="18">
        <f t="shared" si="120"/>
        <v>49.220000000000077</v>
      </c>
      <c r="BM154" s="24"/>
      <c r="BN154" s="25"/>
      <c r="BO154" s="60"/>
      <c r="BP154" s="26"/>
      <c r="BQ154" s="71"/>
      <c r="BR154" s="18">
        <f t="shared" si="121"/>
        <v>49.220000000000077</v>
      </c>
      <c r="BS154" s="24"/>
      <c r="BT154" s="25"/>
      <c r="BU154" s="60"/>
      <c r="BV154" s="26"/>
      <c r="BW154" s="90"/>
      <c r="BX154" s="18">
        <f t="shared" si="122"/>
        <v>49.220000000000077</v>
      </c>
      <c r="BY154" s="24"/>
      <c r="BZ154" s="25"/>
      <c r="CA154" s="60"/>
      <c r="CB154" s="26"/>
      <c r="CC154" s="32"/>
      <c r="CD154" s="20">
        <f t="shared" si="123"/>
        <v>96.300000000000125</v>
      </c>
      <c r="CE154" s="61">
        <f t="shared" si="100"/>
        <v>1.8446949286967575E-5</v>
      </c>
      <c r="CF154" s="61">
        <f t="shared" si="101"/>
        <v>4.1108880127768845</v>
      </c>
      <c r="CG154" s="61">
        <f t="shared" si="102"/>
        <v>0.48358755678120757</v>
      </c>
      <c r="CH154" s="24">
        <f t="shared" si="103"/>
        <v>4.9250798295646846E-2</v>
      </c>
      <c r="CI154" s="60">
        <f t="shared" si="104"/>
        <v>0</v>
      </c>
      <c r="CJ154" s="60">
        <f t="shared" si="105"/>
        <v>0</v>
      </c>
      <c r="CK154" s="60">
        <f t="shared" si="106"/>
        <v>0</v>
      </c>
      <c r="CL154" s="60">
        <f t="shared" si="107"/>
        <v>0</v>
      </c>
      <c r="CM154" s="61">
        <f t="shared" si="108"/>
        <v>4.6437448148030267</v>
      </c>
      <c r="CN154" s="35"/>
    </row>
    <row r="155" spans="2:92" x14ac:dyDescent="0.65">
      <c r="B155" s="44">
        <v>44000</v>
      </c>
      <c r="C155" s="38">
        <f t="shared" si="132"/>
        <v>40</v>
      </c>
      <c r="D155" s="46">
        <v>17668</v>
      </c>
      <c r="E155" s="101">
        <f t="shared" si="129"/>
        <v>4.4567430057538097E-2</v>
      </c>
      <c r="F155" s="53">
        <f t="shared" si="130"/>
        <v>48382</v>
      </c>
      <c r="G155" s="46">
        <v>396433</v>
      </c>
      <c r="H155" s="46">
        <f t="shared" ref="H155:H213" si="139">IF(I155="","",I155-I154)</f>
        <v>4</v>
      </c>
      <c r="I155" s="46">
        <v>935</v>
      </c>
      <c r="J155" s="100">
        <f t="shared" si="131"/>
        <v>5.2920534299298168E-2</v>
      </c>
      <c r="W155" s="47"/>
      <c r="X155" s="47"/>
      <c r="Y155" s="47"/>
      <c r="Z155" s="47"/>
      <c r="AA155" s="47"/>
      <c r="AB155" s="49">
        <f t="shared" si="110"/>
        <v>97.200000000000131</v>
      </c>
      <c r="AC155" s="24">
        <f t="shared" si="111"/>
        <v>18.138742979542236</v>
      </c>
      <c r="AD155" s="25">
        <f t="shared" si="112"/>
        <v>-9.3444780035698406E-6</v>
      </c>
      <c r="AE155" s="24">
        <f t="shared" si="113"/>
        <v>2.7917670290203354E-5</v>
      </c>
      <c r="AF155" s="26">
        <f t="shared" si="114"/>
        <v>-7.140851647408043E-6</v>
      </c>
      <c r="AG155" s="32"/>
      <c r="AH155" s="49">
        <f t="shared" si="115"/>
        <v>39.959999999999972</v>
      </c>
      <c r="AI155" s="77">
        <f t="shared" si="133"/>
        <v>9.9957509870713768</v>
      </c>
      <c r="AJ155" s="25">
        <f t="shared" si="134"/>
        <v>-1.2211946258569062</v>
      </c>
      <c r="AK155" s="24">
        <f t="shared" si="135"/>
        <v>5.0499796402504975</v>
      </c>
      <c r="AL155" s="26">
        <f t="shared" si="136"/>
        <v>-1.3948623714572419</v>
      </c>
      <c r="AM155" s="35"/>
      <c r="AN155" s="49">
        <f t="shared" si="116"/>
        <v>54</v>
      </c>
      <c r="AO155" s="24">
        <f t="shared" ref="AO155:AO218" si="140">AO154+AP155*$AO$45</f>
        <v>48.006853604016158</v>
      </c>
      <c r="AP155" s="25">
        <f t="shared" si="137"/>
        <v>-0.33100769037126448</v>
      </c>
      <c r="AQ155" s="24">
        <f t="shared" ref="AQ155:AQ218" si="141">AQ154+AR155*$AO$45</f>
        <v>0.4136348505704861</v>
      </c>
      <c r="AR155" s="26">
        <f t="shared" si="138"/>
        <v>6.3789684572191085E-2</v>
      </c>
      <c r="AS155" s="5"/>
      <c r="AT155" s="49">
        <f t="shared" si="117"/>
        <v>25.919999999999948</v>
      </c>
      <c r="AU155" s="24">
        <f t="shared" si="124"/>
        <v>49.949525322581287</v>
      </c>
      <c r="AV155" s="25">
        <f t="shared" si="125"/>
        <v>-3.6682588654750291E-2</v>
      </c>
      <c r="AW155" s="24">
        <f t="shared" si="126"/>
        <v>3.3994715091720924E-2</v>
      </c>
      <c r="AX155" s="26">
        <f t="shared" si="127"/>
        <v>2.3974178098067123E-2</v>
      </c>
      <c r="AY155" s="29"/>
      <c r="AZ155" s="18">
        <f t="shared" si="118"/>
        <v>25.919999999999948</v>
      </c>
      <c r="BA155" s="24"/>
      <c r="BB155" s="25"/>
      <c r="BC155" s="60"/>
      <c r="BD155" s="26"/>
      <c r="BE155" s="35"/>
      <c r="BF155" s="18">
        <f t="shared" si="119"/>
        <v>21.599999999999955</v>
      </c>
      <c r="BG155" s="24"/>
      <c r="BH155" s="25"/>
      <c r="BI155" s="60"/>
      <c r="BJ155" s="26"/>
      <c r="BK155" s="71"/>
      <c r="BL155" s="18">
        <f t="shared" si="120"/>
        <v>49.680000000000078</v>
      </c>
      <c r="BM155" s="24"/>
      <c r="BN155" s="25"/>
      <c r="BO155" s="60"/>
      <c r="BP155" s="26"/>
      <c r="BQ155" s="71"/>
      <c r="BR155" s="18">
        <f t="shared" si="121"/>
        <v>49.680000000000078</v>
      </c>
      <c r="BS155" s="24"/>
      <c r="BT155" s="25"/>
      <c r="BU155" s="60"/>
      <c r="BV155" s="26"/>
      <c r="BW155" s="90"/>
      <c r="BX155" s="18">
        <f t="shared" si="122"/>
        <v>49.680000000000078</v>
      </c>
      <c r="BY155" s="24"/>
      <c r="BZ155" s="25"/>
      <c r="CA155" s="60"/>
      <c r="CB155" s="26"/>
      <c r="CC155" s="32"/>
      <c r="CD155" s="20">
        <f t="shared" si="123"/>
        <v>97.200000000000131</v>
      </c>
      <c r="CE155" s="61">
        <f t="shared" si="100"/>
        <v>1.4995024478928268E-5</v>
      </c>
      <c r="CF155" s="61">
        <f t="shared" si="101"/>
        <v>3.6918786911991481</v>
      </c>
      <c r="CG155" s="61">
        <f t="shared" si="102"/>
        <v>0.5216552241003849</v>
      </c>
      <c r="CH155" s="24">
        <f t="shared" si="103"/>
        <v>5.9275273977042929E-2</v>
      </c>
      <c r="CI155" s="60">
        <f t="shared" si="104"/>
        <v>0</v>
      </c>
      <c r="CJ155" s="60">
        <f t="shared" si="105"/>
        <v>0</v>
      </c>
      <c r="CK155" s="60">
        <f t="shared" si="106"/>
        <v>0</v>
      </c>
      <c r="CL155" s="60">
        <f t="shared" si="107"/>
        <v>0</v>
      </c>
      <c r="CM155" s="61">
        <f t="shared" si="108"/>
        <v>4.2728241843010553</v>
      </c>
      <c r="CN155" s="35"/>
    </row>
    <row r="156" spans="2:92" x14ac:dyDescent="0.65">
      <c r="B156" s="44">
        <v>44001</v>
      </c>
      <c r="C156" s="38">
        <f t="shared" si="132"/>
        <v>72</v>
      </c>
      <c r="D156" s="46">
        <v>17740</v>
      </c>
      <c r="E156" s="101">
        <f t="shared" si="129"/>
        <v>4.3978382666468342E-2</v>
      </c>
      <c r="F156" s="38">
        <f t="shared" si="130"/>
        <v>6947</v>
      </c>
      <c r="G156" s="46">
        <v>403380</v>
      </c>
      <c r="H156" s="46">
        <f t="shared" si="139"/>
        <v>0</v>
      </c>
      <c r="I156" s="46">
        <v>935</v>
      </c>
      <c r="J156" s="100">
        <f t="shared" si="131"/>
        <v>5.270574971815107E-2</v>
      </c>
      <c r="W156" s="47"/>
      <c r="X156" s="47"/>
      <c r="Y156" s="47"/>
      <c r="Z156" s="47"/>
      <c r="AA156" s="47"/>
      <c r="AB156" s="49">
        <f t="shared" si="110"/>
        <v>98.100000000000136</v>
      </c>
      <c r="AC156" s="24">
        <f t="shared" si="111"/>
        <v>18.138736143257717</v>
      </c>
      <c r="AD156" s="25">
        <f t="shared" si="112"/>
        <v>-7.5958716897240146E-6</v>
      </c>
      <c r="AE156" s="24">
        <f t="shared" si="113"/>
        <v>2.269352124558712E-5</v>
      </c>
      <c r="AF156" s="26">
        <f t="shared" si="114"/>
        <v>-5.8046100495735953E-6</v>
      </c>
      <c r="AG156" s="32"/>
      <c r="AH156" s="49">
        <f t="shared" si="115"/>
        <v>40.32999999999997</v>
      </c>
      <c r="AI156" s="77">
        <f t="shared" si="133"/>
        <v>9.6035342932455396</v>
      </c>
      <c r="AJ156" s="25">
        <f t="shared" si="134"/>
        <v>-1.0600451184482096</v>
      </c>
      <c r="AK156" s="24">
        <f t="shared" si="135"/>
        <v>4.5640048746367734</v>
      </c>
      <c r="AL156" s="26">
        <f t="shared" si="136"/>
        <v>-1.3134453124695242</v>
      </c>
      <c r="AM156" s="35"/>
      <c r="AN156" s="49">
        <f t="shared" si="116"/>
        <v>54.5</v>
      </c>
      <c r="AO156" s="24">
        <f t="shared" si="140"/>
        <v>47.828137834564451</v>
      </c>
      <c r="AP156" s="25">
        <f t="shared" si="137"/>
        <v>-0.35743153890341567</v>
      </c>
      <c r="AQ156" s="24">
        <f t="shared" si="141"/>
        <v>0.44757842232252382</v>
      </c>
      <c r="AR156" s="26">
        <f t="shared" si="138"/>
        <v>6.7887143504075431E-2</v>
      </c>
      <c r="AS156" s="5"/>
      <c r="AT156" s="49">
        <f t="shared" si="117"/>
        <v>26.159999999999947</v>
      </c>
      <c r="AU156" s="24">
        <f t="shared" si="124"/>
        <v>49.938929678515684</v>
      </c>
      <c r="AV156" s="25">
        <f t="shared" si="125"/>
        <v>-4.4148516940004115E-2</v>
      </c>
      <c r="AW156" s="24">
        <f t="shared" si="126"/>
        <v>4.0918929927416053E-2</v>
      </c>
      <c r="AX156" s="26">
        <f t="shared" si="127"/>
        <v>2.8850895148729697E-2</v>
      </c>
      <c r="AY156" s="29"/>
      <c r="AZ156" s="18">
        <f t="shared" si="118"/>
        <v>26.159999999999947</v>
      </c>
      <c r="BA156" s="24"/>
      <c r="BB156" s="25"/>
      <c r="BC156" s="60"/>
      <c r="BD156" s="26"/>
      <c r="BE156" s="35"/>
      <c r="BF156" s="18">
        <f t="shared" si="119"/>
        <v>21.799999999999955</v>
      </c>
      <c r="BG156" s="24"/>
      <c r="BH156" s="25"/>
      <c r="BI156" s="60"/>
      <c r="BJ156" s="26"/>
      <c r="BK156" s="71"/>
      <c r="BL156" s="18">
        <f t="shared" si="120"/>
        <v>50.140000000000079</v>
      </c>
      <c r="BM156" s="24"/>
      <c r="BN156" s="25"/>
      <c r="BO156" s="60"/>
      <c r="BP156" s="26"/>
      <c r="BQ156" s="71"/>
      <c r="BR156" s="18">
        <f t="shared" si="121"/>
        <v>50.140000000000079</v>
      </c>
      <c r="BS156" s="24"/>
      <c r="BT156" s="25"/>
      <c r="BU156" s="60"/>
      <c r="BV156" s="26"/>
      <c r="BW156" s="90"/>
      <c r="BX156" s="18">
        <f t="shared" si="122"/>
        <v>50.140000000000079</v>
      </c>
      <c r="BY156" s="24"/>
      <c r="BZ156" s="25"/>
      <c r="CA156" s="60"/>
      <c r="CB156" s="26"/>
      <c r="CC156" s="32"/>
      <c r="CD156" s="20">
        <f t="shared" si="123"/>
        <v>98.100000000000136</v>
      </c>
      <c r="CE156" s="61">
        <f t="shared" si="100"/>
        <v>1.2189047563232268E-5</v>
      </c>
      <c r="CF156" s="61">
        <f t="shared" si="101"/>
        <v>3.3070902002198315</v>
      </c>
      <c r="CG156" s="61">
        <f t="shared" si="102"/>
        <v>0.56174618942096821</v>
      </c>
      <c r="CH156" s="24">
        <f t="shared" si="103"/>
        <v>7.1334449723793894E-2</v>
      </c>
      <c r="CI156" s="60">
        <f t="shared" si="104"/>
        <v>0</v>
      </c>
      <c r="CJ156" s="60">
        <f t="shared" si="105"/>
        <v>0</v>
      </c>
      <c r="CK156" s="60">
        <f t="shared" si="106"/>
        <v>0</v>
      </c>
      <c r="CL156" s="60">
        <f t="shared" si="107"/>
        <v>0</v>
      </c>
      <c r="CM156" s="61">
        <f t="shared" si="108"/>
        <v>3.9401830284121568</v>
      </c>
      <c r="CN156" s="72">
        <f>L53</f>
        <v>44102</v>
      </c>
    </row>
    <row r="157" spans="2:92" x14ac:dyDescent="0.65">
      <c r="B157" s="44">
        <v>44002</v>
      </c>
      <c r="C157" s="38">
        <f t="shared" si="132"/>
        <v>59</v>
      </c>
      <c r="D157" s="46">
        <v>17799</v>
      </c>
      <c r="E157" s="101">
        <f t="shared" si="129"/>
        <v>4.3515996694554325E-2</v>
      </c>
      <c r="F157" s="38">
        <f t="shared" si="130"/>
        <v>5642</v>
      </c>
      <c r="G157" s="46">
        <v>409022</v>
      </c>
      <c r="H157" s="46">
        <f t="shared" si="139"/>
        <v>17</v>
      </c>
      <c r="I157" s="46">
        <v>952</v>
      </c>
      <c r="J157" s="100">
        <f t="shared" si="131"/>
        <v>5.3486150907354348E-2</v>
      </c>
      <c r="W157" s="47"/>
      <c r="X157" s="47"/>
      <c r="Y157" s="47"/>
      <c r="Z157" s="47"/>
      <c r="AA157" s="47"/>
      <c r="AB157" s="49">
        <f t="shared" si="110"/>
        <v>99.000000000000142</v>
      </c>
      <c r="AC157" s="24">
        <f t="shared" si="111"/>
        <v>18.138730586228498</v>
      </c>
      <c r="AD157" s="25">
        <f t="shared" si="112"/>
        <v>-6.1744769105267692E-6</v>
      </c>
      <c r="AE157" s="24">
        <f t="shared" si="113"/>
        <v>1.8446949286967575E-5</v>
      </c>
      <c r="AF157" s="26">
        <f t="shared" si="114"/>
        <v>-4.7184132873550483E-6</v>
      </c>
      <c r="AG157" s="32"/>
      <c r="AH157" s="49">
        <f t="shared" si="115"/>
        <v>40.699999999999967</v>
      </c>
      <c r="AI157" s="77">
        <f t="shared" si="133"/>
        <v>9.2629707074060939</v>
      </c>
      <c r="AJ157" s="25">
        <f t="shared" si="134"/>
        <v>-0.92044212389039537</v>
      </c>
      <c r="AK157" s="24">
        <f t="shared" si="135"/>
        <v>4.1108880127768845</v>
      </c>
      <c r="AL157" s="26">
        <f t="shared" si="136"/>
        <v>-1.224640167188888</v>
      </c>
      <c r="AM157" s="35"/>
      <c r="AN157" s="49">
        <f t="shared" si="116"/>
        <v>55</v>
      </c>
      <c r="AO157" s="24">
        <f t="shared" si="140"/>
        <v>47.635476252292882</v>
      </c>
      <c r="AP157" s="25">
        <f t="shared" si="137"/>
        <v>-0.3853231645431342</v>
      </c>
      <c r="AQ157" s="24">
        <f t="shared" si="141"/>
        <v>0.48358755678120757</v>
      </c>
      <c r="AR157" s="26">
        <f t="shared" si="138"/>
        <v>7.2018268917367567E-2</v>
      </c>
      <c r="AS157" s="5"/>
      <c r="AT157" s="49">
        <f t="shared" si="117"/>
        <v>26.399999999999945</v>
      </c>
      <c r="AU157" s="24">
        <f t="shared" si="124"/>
        <v>49.92617856571529</v>
      </c>
      <c r="AV157" s="25">
        <f t="shared" si="125"/>
        <v>-5.3129636668298869E-2</v>
      </c>
      <c r="AW157" s="24">
        <f t="shared" si="126"/>
        <v>4.9250798295646846E-2</v>
      </c>
      <c r="AX157" s="26">
        <f t="shared" si="127"/>
        <v>3.471611820096164E-2</v>
      </c>
      <c r="AY157" s="29"/>
      <c r="AZ157" s="18">
        <f t="shared" si="118"/>
        <v>26.399999999999945</v>
      </c>
      <c r="BA157" s="24"/>
      <c r="BB157" s="25"/>
      <c r="BC157" s="60"/>
      <c r="BD157" s="26"/>
      <c r="BE157" s="35"/>
      <c r="BF157" s="18">
        <f t="shared" si="119"/>
        <v>21.999999999999954</v>
      </c>
      <c r="BG157" s="24"/>
      <c r="BH157" s="25"/>
      <c r="BI157" s="60"/>
      <c r="BJ157" s="26"/>
      <c r="BK157" s="71"/>
      <c r="BL157" s="18">
        <f t="shared" si="120"/>
        <v>50.60000000000008</v>
      </c>
      <c r="BM157" s="24"/>
      <c r="BN157" s="25"/>
      <c r="BO157" s="60"/>
      <c r="BP157" s="26"/>
      <c r="BQ157" s="71"/>
      <c r="BR157" s="18">
        <f t="shared" si="121"/>
        <v>50.60000000000008</v>
      </c>
      <c r="BS157" s="24"/>
      <c r="BT157" s="25"/>
      <c r="BU157" s="60"/>
      <c r="BV157" s="26"/>
      <c r="BW157" s="90"/>
      <c r="BX157" s="18">
        <f t="shared" si="122"/>
        <v>50.60000000000008</v>
      </c>
      <c r="BY157" s="24"/>
      <c r="BZ157" s="25"/>
      <c r="CA157" s="60"/>
      <c r="CB157" s="26"/>
      <c r="CC157" s="32"/>
      <c r="CD157" s="20">
        <f t="shared" si="123"/>
        <v>99.000000000000142</v>
      </c>
      <c r="CE157" s="61">
        <f t="shared" si="100"/>
        <v>9.9081446413979773E-6</v>
      </c>
      <c r="CF157" s="61">
        <f t="shared" si="101"/>
        <v>2.9557967581998534</v>
      </c>
      <c r="CG157" s="61">
        <f t="shared" si="102"/>
        <v>0.60379252309088471</v>
      </c>
      <c r="CH157" s="24">
        <f t="shared" si="103"/>
        <v>8.5838770276412235E-2</v>
      </c>
      <c r="CI157" s="60">
        <f t="shared" si="104"/>
        <v>0</v>
      </c>
      <c r="CJ157" s="60">
        <f t="shared" si="105"/>
        <v>0</v>
      </c>
      <c r="CK157" s="60">
        <f t="shared" si="106"/>
        <v>0</v>
      </c>
      <c r="CL157" s="60">
        <f t="shared" si="107"/>
        <v>0</v>
      </c>
      <c r="CM157" s="61">
        <f t="shared" si="108"/>
        <v>3.6454379597117916</v>
      </c>
      <c r="CN157" s="35"/>
    </row>
    <row r="158" spans="2:92" x14ac:dyDescent="0.65">
      <c r="B158" s="44">
        <v>44003</v>
      </c>
      <c r="C158" s="38">
        <f t="shared" si="132"/>
        <v>65</v>
      </c>
      <c r="D158" s="46">
        <v>17864</v>
      </c>
      <c r="E158" s="101">
        <f t="shared" si="129"/>
        <v>4.3288931322682342E-2</v>
      </c>
      <c r="F158" s="38">
        <f t="shared" si="130"/>
        <v>3647</v>
      </c>
      <c r="G158" s="46">
        <v>412669</v>
      </c>
      <c r="H158" s="46">
        <f t="shared" si="139"/>
        <v>1</v>
      </c>
      <c r="I158" s="46">
        <v>953</v>
      </c>
      <c r="J158" s="100">
        <f t="shared" si="131"/>
        <v>5.3347514554411106E-2</v>
      </c>
      <c r="W158" s="47"/>
      <c r="X158" s="47"/>
      <c r="Y158" s="47"/>
      <c r="Z158" s="47"/>
      <c r="AA158" s="47"/>
      <c r="AB158" s="49">
        <f t="shared" si="110"/>
        <v>99.900000000000148</v>
      </c>
      <c r="AC158" s="24">
        <f t="shared" si="111"/>
        <v>18.138726069071215</v>
      </c>
      <c r="AD158" s="25">
        <f t="shared" si="112"/>
        <v>-5.0190636488118711E-6</v>
      </c>
      <c r="AE158" s="24">
        <f t="shared" si="113"/>
        <v>1.4995024478928268E-5</v>
      </c>
      <c r="AF158" s="26">
        <f t="shared" si="114"/>
        <v>-3.8354720089325639E-6</v>
      </c>
      <c r="AG158" s="32"/>
      <c r="AH158" s="49">
        <f t="shared" si="115"/>
        <v>41.069999999999965</v>
      </c>
      <c r="AI158" s="77">
        <f t="shared" si="133"/>
        <v>8.9670966035619308</v>
      </c>
      <c r="AJ158" s="25">
        <f t="shared" si="134"/>
        <v>-0.79965974011936169</v>
      </c>
      <c r="AK158" s="24">
        <f t="shared" si="135"/>
        <v>3.6918786911991481</v>
      </c>
      <c r="AL158" s="26">
        <f t="shared" si="136"/>
        <v>-1.1324576258857739</v>
      </c>
      <c r="AM158" s="35"/>
      <c r="AN158" s="49">
        <f t="shared" si="116"/>
        <v>55.5</v>
      </c>
      <c r="AO158" s="24">
        <f t="shared" si="140"/>
        <v>47.428152940100283</v>
      </c>
      <c r="AP158" s="25">
        <f t="shared" si="137"/>
        <v>-0.41464662438519989</v>
      </c>
      <c r="AQ158" s="24">
        <f t="shared" si="141"/>
        <v>0.5216552241003849</v>
      </c>
      <c r="AR158" s="26">
        <f t="shared" si="138"/>
        <v>7.613533463835459E-2</v>
      </c>
      <c r="AS158" s="5"/>
      <c r="AT158" s="49">
        <f t="shared" si="117"/>
        <v>26.639999999999944</v>
      </c>
      <c r="AU158" s="24">
        <f t="shared" si="124"/>
        <v>49.910835003817965</v>
      </c>
      <c r="AV158" s="25">
        <f t="shared" si="125"/>
        <v>-6.3931507905524765E-2</v>
      </c>
      <c r="AW158" s="24">
        <f t="shared" si="126"/>
        <v>5.9275273977042929E-2</v>
      </c>
      <c r="AX158" s="26">
        <f t="shared" si="127"/>
        <v>4.1768648672483685E-2</v>
      </c>
      <c r="AY158" s="29"/>
      <c r="AZ158" s="18">
        <f t="shared" si="118"/>
        <v>26.639999999999944</v>
      </c>
      <c r="BA158" s="24"/>
      <c r="BB158" s="25"/>
      <c r="BC158" s="60"/>
      <c r="BD158" s="26"/>
      <c r="BE158" s="35"/>
      <c r="BF158" s="18">
        <f t="shared" si="119"/>
        <v>22.199999999999953</v>
      </c>
      <c r="BG158" s="24"/>
      <c r="BH158" s="25"/>
      <c r="BI158" s="60"/>
      <c r="BJ158" s="26"/>
      <c r="BK158" s="71"/>
      <c r="BL158" s="18">
        <f t="shared" si="120"/>
        <v>51.06000000000008</v>
      </c>
      <c r="BM158" s="24"/>
      <c r="BN158" s="25"/>
      <c r="BO158" s="60"/>
      <c r="BP158" s="26"/>
      <c r="BQ158" s="71"/>
      <c r="BR158" s="18">
        <f t="shared" si="121"/>
        <v>51.06000000000008</v>
      </c>
      <c r="BS158" s="24"/>
      <c r="BT158" s="25"/>
      <c r="BU158" s="60"/>
      <c r="BV158" s="26"/>
      <c r="BW158" s="90"/>
      <c r="BX158" s="18">
        <f t="shared" si="122"/>
        <v>51.06000000000008</v>
      </c>
      <c r="BY158" s="24"/>
      <c r="BZ158" s="25"/>
      <c r="CA158" s="60"/>
      <c r="CB158" s="26"/>
      <c r="CC158" s="32"/>
      <c r="CD158" s="20">
        <f t="shared" si="123"/>
        <v>99.900000000000148</v>
      </c>
      <c r="CE158" s="61">
        <f t="shared" si="100"/>
        <v>8.054060406213522E-6</v>
      </c>
      <c r="CF158" s="61">
        <f t="shared" si="101"/>
        <v>2.6366790958032591</v>
      </c>
      <c r="CG158" s="61">
        <f t="shared" si="102"/>
        <v>0.64768910071937114</v>
      </c>
      <c r="CH158" s="24">
        <f t="shared" si="103"/>
        <v>0.10328033573405371</v>
      </c>
      <c r="CI158" s="60">
        <f t="shared" si="104"/>
        <v>0</v>
      </c>
      <c r="CJ158" s="60">
        <f t="shared" si="105"/>
        <v>0</v>
      </c>
      <c r="CK158" s="60">
        <f t="shared" si="106"/>
        <v>0</v>
      </c>
      <c r="CL158" s="60">
        <f t="shared" si="107"/>
        <v>0</v>
      </c>
      <c r="CM158" s="61">
        <f t="shared" si="108"/>
        <v>3.3876565863170902</v>
      </c>
      <c r="CN158" s="35"/>
    </row>
    <row r="159" spans="2:92" x14ac:dyDescent="0.65">
      <c r="B159" s="44">
        <v>44004</v>
      </c>
      <c r="C159" s="38">
        <f t="shared" si="132"/>
        <v>52</v>
      </c>
      <c r="D159" s="46">
        <v>17916</v>
      </c>
      <c r="E159" s="101">
        <f t="shared" si="129"/>
        <v>4.2866269012396187E-2</v>
      </c>
      <c r="F159" s="38">
        <f t="shared" si="130"/>
        <v>5282</v>
      </c>
      <c r="G159" s="46">
        <v>417951</v>
      </c>
      <c r="H159" s="46">
        <f t="shared" si="139"/>
        <v>0</v>
      </c>
      <c r="I159" s="46">
        <v>953</v>
      </c>
      <c r="J159" s="100">
        <f t="shared" si="131"/>
        <v>5.3192676936816251E-2</v>
      </c>
      <c r="W159" s="47"/>
      <c r="X159" s="47"/>
      <c r="Y159" s="47"/>
      <c r="Z159" s="47"/>
      <c r="AA159" s="47"/>
      <c r="AB159" s="49">
        <f t="shared" si="110"/>
        <v>100.80000000000015</v>
      </c>
      <c r="AC159" s="24">
        <f t="shared" si="111"/>
        <v>18.138722397197554</v>
      </c>
      <c r="AD159" s="25">
        <f t="shared" si="112"/>
        <v>-4.0798596213344574E-6</v>
      </c>
      <c r="AE159" s="24">
        <f t="shared" si="113"/>
        <v>1.2189047563232268E-5</v>
      </c>
      <c r="AF159" s="26">
        <f t="shared" si="114"/>
        <v>-3.117752128551111E-6</v>
      </c>
      <c r="AG159" s="32"/>
      <c r="AH159" s="49">
        <f t="shared" si="115"/>
        <v>41.439999999999962</v>
      </c>
      <c r="AI159" s="77">
        <f t="shared" si="133"/>
        <v>8.7098673901417154</v>
      </c>
      <c r="AJ159" s="25">
        <f t="shared" si="134"/>
        <v>-0.69521409032490555</v>
      </c>
      <c r="AK159" s="24">
        <f t="shared" si="135"/>
        <v>3.3070902002198315</v>
      </c>
      <c r="AL159" s="26">
        <f t="shared" si="136"/>
        <v>-1.039968894538694</v>
      </c>
      <c r="AM159" s="35"/>
      <c r="AN159" s="49">
        <f t="shared" si="116"/>
        <v>56</v>
      </c>
      <c r="AO159" s="24">
        <f t="shared" si="140"/>
        <v>47.205482646344564</v>
      </c>
      <c r="AP159" s="25">
        <f t="shared" si="137"/>
        <v>-0.44534058751143607</v>
      </c>
      <c r="AQ159" s="24">
        <f t="shared" si="141"/>
        <v>0.56174618942096821</v>
      </c>
      <c r="AR159" s="26">
        <f t="shared" si="138"/>
        <v>8.0181930641166688E-2</v>
      </c>
      <c r="AS159" s="5"/>
      <c r="AT159" s="49">
        <f t="shared" si="117"/>
        <v>26.879999999999942</v>
      </c>
      <c r="AU159" s="24">
        <f t="shared" si="124"/>
        <v>49.892374098481696</v>
      </c>
      <c r="AV159" s="25">
        <f t="shared" si="125"/>
        <v>-7.6920438901131649E-2</v>
      </c>
      <c r="AW159" s="24">
        <f t="shared" si="126"/>
        <v>7.1334449723793894E-2</v>
      </c>
      <c r="AX159" s="26">
        <f t="shared" si="127"/>
        <v>5.0246565611462332E-2</v>
      </c>
      <c r="AY159" s="29"/>
      <c r="AZ159" s="18">
        <f t="shared" si="118"/>
        <v>26.879999999999942</v>
      </c>
      <c r="BA159" s="24"/>
      <c r="BB159" s="25"/>
      <c r="BC159" s="60"/>
      <c r="BD159" s="26"/>
      <c r="BE159" s="35"/>
      <c r="BF159" s="18">
        <f t="shared" si="119"/>
        <v>22.399999999999952</v>
      </c>
      <c r="BG159" s="24"/>
      <c r="BH159" s="25"/>
      <c r="BI159" s="24"/>
      <c r="BJ159" s="26"/>
      <c r="BK159" s="71"/>
      <c r="BL159" s="18">
        <f t="shared" si="120"/>
        <v>51.520000000000081</v>
      </c>
      <c r="BM159" s="24"/>
      <c r="BN159" s="25"/>
      <c r="BO159" s="24"/>
      <c r="BP159" s="26"/>
      <c r="BQ159" s="71"/>
      <c r="BR159" s="18">
        <f t="shared" si="121"/>
        <v>51.520000000000081</v>
      </c>
      <c r="BS159" s="24"/>
      <c r="BT159" s="25"/>
      <c r="BU159" s="24"/>
      <c r="BV159" s="26"/>
      <c r="BW159" s="90"/>
      <c r="BX159" s="18">
        <f t="shared" si="122"/>
        <v>51.520000000000081</v>
      </c>
      <c r="BY159" s="24"/>
      <c r="BZ159" s="25"/>
      <c r="CA159" s="24"/>
      <c r="CB159" s="26"/>
      <c r="CC159" s="32"/>
      <c r="CD159" s="20">
        <f t="shared" si="123"/>
        <v>100.80000000000015</v>
      </c>
      <c r="CE159" s="61">
        <f t="shared" si="100"/>
        <v>6.5469256617529197E-6</v>
      </c>
      <c r="CF159" s="61">
        <f t="shared" si="101"/>
        <v>2.3480216178049385</v>
      </c>
      <c r="CG159" s="61">
        <f t="shared" si="102"/>
        <v>0.69328927015355046</v>
      </c>
      <c r="CH159" s="24">
        <f t="shared" si="103"/>
        <v>0.12424863481435036</v>
      </c>
      <c r="CI159" s="60">
        <f t="shared" si="104"/>
        <v>0</v>
      </c>
      <c r="CJ159" s="60">
        <f t="shared" si="105"/>
        <v>0</v>
      </c>
      <c r="CK159" s="60">
        <f t="shared" si="106"/>
        <v>0</v>
      </c>
      <c r="CL159" s="60">
        <f t="shared" si="107"/>
        <v>0</v>
      </c>
      <c r="CM159" s="61">
        <f t="shared" si="108"/>
        <v>3.1655660696985009</v>
      </c>
      <c r="CN159" s="72">
        <f>L54</f>
        <v>44109</v>
      </c>
    </row>
    <row r="160" spans="2:92" x14ac:dyDescent="0.65">
      <c r="B160" s="44">
        <v>44005</v>
      </c>
      <c r="C160" s="38">
        <f t="shared" si="132"/>
        <v>52</v>
      </c>
      <c r="D160" s="46">
        <v>17968</v>
      </c>
      <c r="E160" s="101">
        <f t="shared" si="129"/>
        <v>4.2300837871115222E-2</v>
      </c>
      <c r="F160" s="38">
        <f t="shared" si="130"/>
        <v>6816</v>
      </c>
      <c r="G160" s="46">
        <v>424767</v>
      </c>
      <c r="H160" s="46">
        <f t="shared" si="139"/>
        <v>2</v>
      </c>
      <c r="I160" s="46">
        <v>955</v>
      </c>
      <c r="J160" s="100">
        <f t="shared" si="131"/>
        <v>5.3150044523597506E-2</v>
      </c>
      <c r="W160" s="47"/>
      <c r="X160" s="47"/>
      <c r="Y160" s="47"/>
      <c r="Z160" s="47"/>
      <c r="AA160" s="47"/>
      <c r="AB160" s="49">
        <f t="shared" si="110"/>
        <v>101.70000000000016</v>
      </c>
      <c r="AC160" s="24">
        <f t="shared" si="111"/>
        <v>18.138719412431929</v>
      </c>
      <c r="AD160" s="25">
        <f t="shared" si="112"/>
        <v>-3.3164062505356108E-6</v>
      </c>
      <c r="AE160" s="24">
        <f t="shared" si="113"/>
        <v>9.9081446413979773E-6</v>
      </c>
      <c r="AF160" s="26">
        <f t="shared" si="114"/>
        <v>-2.5343365798158776E-6</v>
      </c>
      <c r="AG160" s="32"/>
      <c r="AH160" s="49">
        <f t="shared" si="115"/>
        <v>41.80999999999996</v>
      </c>
      <c r="AI160" s="77">
        <f t="shared" si="133"/>
        <v>8.4860578463434653</v>
      </c>
      <c r="AJ160" s="25">
        <f t="shared" si="134"/>
        <v>-0.60489065891419092</v>
      </c>
      <c r="AK160" s="24">
        <f t="shared" si="135"/>
        <v>2.9557967581998534</v>
      </c>
      <c r="AL160" s="26">
        <f t="shared" si="136"/>
        <v>-0.94944173518912978</v>
      </c>
      <c r="AM160" s="35"/>
      <c r="AN160" s="49">
        <f t="shared" si="116"/>
        <v>56.5</v>
      </c>
      <c r="AO160" s="24">
        <f t="shared" si="140"/>
        <v>46.96682514637731</v>
      </c>
      <c r="AP160" s="25">
        <f t="shared" si="137"/>
        <v>-0.4773149999345106</v>
      </c>
      <c r="AQ160" s="24">
        <f t="shared" si="141"/>
        <v>0.60379252309088471</v>
      </c>
      <c r="AR160" s="26">
        <f t="shared" si="138"/>
        <v>8.4092667339832894E-2</v>
      </c>
      <c r="AS160" s="5"/>
      <c r="AT160" s="49">
        <f t="shared" si="117"/>
        <v>27.119999999999941</v>
      </c>
      <c r="AU160" s="24">
        <f t="shared" si="124"/>
        <v>49.87016565735891</v>
      </c>
      <c r="AV160" s="25">
        <f t="shared" si="125"/>
        <v>-9.2535171344950332E-2</v>
      </c>
      <c r="AW160" s="24">
        <f t="shared" si="126"/>
        <v>8.5838770276412235E-2</v>
      </c>
      <c r="AX160" s="26">
        <f t="shared" si="127"/>
        <v>6.0434668969243079E-2</v>
      </c>
      <c r="AY160" s="29"/>
      <c r="AZ160" s="18">
        <f t="shared" si="118"/>
        <v>27.119999999999941</v>
      </c>
      <c r="BA160" s="24"/>
      <c r="BB160" s="25"/>
      <c r="BC160" s="60"/>
      <c r="BD160" s="26"/>
      <c r="BE160" s="35"/>
      <c r="BF160" s="18">
        <f t="shared" si="119"/>
        <v>22.599999999999952</v>
      </c>
      <c r="BG160" s="24"/>
      <c r="BH160" s="25"/>
      <c r="BI160" s="24"/>
      <c r="BJ160" s="26"/>
      <c r="BK160" s="71"/>
      <c r="BL160" s="18">
        <f t="shared" si="120"/>
        <v>51.980000000000082</v>
      </c>
      <c r="BM160" s="24"/>
      <c r="BN160" s="25"/>
      <c r="BO160" s="24"/>
      <c r="BP160" s="26"/>
      <c r="BQ160" s="71"/>
      <c r="BR160" s="18">
        <f t="shared" si="121"/>
        <v>51.980000000000082</v>
      </c>
      <c r="BS160" s="24"/>
      <c r="BT160" s="25"/>
      <c r="BU160" s="24"/>
      <c r="BV160" s="26"/>
      <c r="BW160" s="90"/>
      <c r="BX160" s="18">
        <f t="shared" si="122"/>
        <v>51.980000000000082</v>
      </c>
      <c r="BY160" s="24"/>
      <c r="BZ160" s="25"/>
      <c r="CA160" s="24"/>
      <c r="CB160" s="26"/>
      <c r="CC160" s="32"/>
      <c r="CD160" s="20">
        <f t="shared" si="123"/>
        <v>101.70000000000016</v>
      </c>
      <c r="CE160" s="61">
        <f t="shared" si="100"/>
        <v>5.3218168296248676E-6</v>
      </c>
      <c r="CF160" s="61">
        <f t="shared" si="101"/>
        <v>2.087866721147809</v>
      </c>
      <c r="CG160" s="61">
        <f t="shared" si="102"/>
        <v>0.74040090257220692</v>
      </c>
      <c r="CH160" s="24">
        <f t="shared" si="103"/>
        <v>0.14944907901986465</v>
      </c>
      <c r="CI160" s="60">
        <f t="shared" si="104"/>
        <v>0</v>
      </c>
      <c r="CJ160" s="60">
        <f t="shared" si="105"/>
        <v>0</v>
      </c>
      <c r="CK160" s="60">
        <f t="shared" si="106"/>
        <v>0</v>
      </c>
      <c r="CL160" s="60">
        <f t="shared" si="107"/>
        <v>0</v>
      </c>
      <c r="CM160" s="61">
        <f t="shared" si="108"/>
        <v>2.97772202455671</v>
      </c>
      <c r="CN160" s="35"/>
    </row>
    <row r="161" spans="2:92" x14ac:dyDescent="0.65">
      <c r="B161" s="44">
        <v>44006</v>
      </c>
      <c r="C161" s="38">
        <f t="shared" si="132"/>
        <v>56</v>
      </c>
      <c r="D161" s="46">
        <v>18024</v>
      </c>
      <c r="E161" s="101">
        <f t="shared" si="129"/>
        <v>4.1966932180934662E-2</v>
      </c>
      <c r="F161" s="38">
        <f t="shared" si="130"/>
        <v>4714</v>
      </c>
      <c r="G161" s="46">
        <v>429481</v>
      </c>
      <c r="H161" s="46">
        <f t="shared" si="139"/>
        <v>8</v>
      </c>
      <c r="I161" s="46">
        <v>963</v>
      </c>
      <c r="J161" s="100">
        <f t="shared" si="131"/>
        <v>5.3428761651131827E-2</v>
      </c>
      <c r="W161" s="47"/>
      <c r="X161" s="47"/>
      <c r="Y161" s="47"/>
      <c r="Z161" s="47"/>
      <c r="AA161" s="47"/>
      <c r="AB161" s="49">
        <f t="shared" si="110"/>
        <v>102.60000000000016</v>
      </c>
      <c r="AC161" s="24">
        <f t="shared" si="111"/>
        <v>18.138716986197679</v>
      </c>
      <c r="AD161" s="25">
        <f t="shared" si="112"/>
        <v>-2.6958158332216332E-6</v>
      </c>
      <c r="AE161" s="24">
        <f t="shared" si="113"/>
        <v>8.054060406213522E-6</v>
      </c>
      <c r="AF161" s="26">
        <f t="shared" si="114"/>
        <v>-2.0600935946493954E-6</v>
      </c>
      <c r="AG161" s="32"/>
      <c r="AH161" s="49">
        <f t="shared" si="115"/>
        <v>42.179999999999957</v>
      </c>
      <c r="AI161" s="77">
        <f t="shared" si="133"/>
        <v>8.2911624524891057</v>
      </c>
      <c r="AJ161" s="25">
        <f t="shared" si="134"/>
        <v>-0.52674430771448733</v>
      </c>
      <c r="AK161" s="24">
        <f t="shared" si="135"/>
        <v>2.6366790958032591</v>
      </c>
      <c r="AL161" s="26">
        <f t="shared" si="136"/>
        <v>-0.86248016863944366</v>
      </c>
      <c r="AM161" s="35"/>
      <c r="AN161" s="49">
        <f t="shared" si="116"/>
        <v>57</v>
      </c>
      <c r="AO161" s="24">
        <f t="shared" si="140"/>
        <v>46.711601185667014</v>
      </c>
      <c r="AP161" s="25">
        <f t="shared" si="137"/>
        <v>-0.51044792142059214</v>
      </c>
      <c r="AQ161" s="24">
        <f t="shared" si="141"/>
        <v>0.64768910071937114</v>
      </c>
      <c r="AR161" s="26">
        <f t="shared" si="138"/>
        <v>8.7793155256972844E-2</v>
      </c>
      <c r="AS161" s="5"/>
      <c r="AT161" s="49">
        <f t="shared" si="117"/>
        <v>27.359999999999939</v>
      </c>
      <c r="AU161" s="24">
        <f t="shared" si="124"/>
        <v>49.84345350471142</v>
      </c>
      <c r="AV161" s="25">
        <f t="shared" si="125"/>
        <v>-0.11130063603122502</v>
      </c>
      <c r="AW161" s="24">
        <f t="shared" si="126"/>
        <v>0.10328033573405371</v>
      </c>
      <c r="AX161" s="26">
        <f t="shared" si="127"/>
        <v>7.2673189406839506E-2</v>
      </c>
      <c r="AY161" s="29"/>
      <c r="AZ161" s="18">
        <f t="shared" si="118"/>
        <v>27.359999999999939</v>
      </c>
      <c r="BA161" s="24"/>
      <c r="BB161" s="25"/>
      <c r="BC161" s="60"/>
      <c r="BD161" s="26"/>
      <c r="BE161" s="35"/>
      <c r="BF161" s="18">
        <f t="shared" si="119"/>
        <v>22.799999999999951</v>
      </c>
      <c r="BG161" s="24"/>
      <c r="BH161" s="25"/>
      <c r="BI161" s="24"/>
      <c r="BJ161" s="26"/>
      <c r="BK161" s="71"/>
      <c r="BL161" s="18">
        <f t="shared" si="120"/>
        <v>52.440000000000083</v>
      </c>
      <c r="BM161" s="24"/>
      <c r="BN161" s="25"/>
      <c r="BO161" s="24"/>
      <c r="BP161" s="26"/>
      <c r="BQ161" s="71"/>
      <c r="BR161" s="18">
        <f t="shared" si="121"/>
        <v>52.440000000000083</v>
      </c>
      <c r="BS161" s="24"/>
      <c r="BT161" s="25"/>
      <c r="BU161" s="24"/>
      <c r="BV161" s="26"/>
      <c r="BW161" s="90"/>
      <c r="BX161" s="18">
        <f t="shared" si="122"/>
        <v>52.440000000000083</v>
      </c>
      <c r="BY161" s="24"/>
      <c r="BZ161" s="25"/>
      <c r="CA161" s="24"/>
      <c r="CB161" s="26"/>
      <c r="CC161" s="32"/>
      <c r="CD161" s="20">
        <f t="shared" si="123"/>
        <v>102.60000000000016</v>
      </c>
      <c r="CE161" s="61">
        <f t="shared" si="100"/>
        <v>4.3259592482420813E-6</v>
      </c>
      <c r="CF161" s="61">
        <f t="shared" si="101"/>
        <v>1.8541326762869768</v>
      </c>
      <c r="CG161" s="61">
        <f t="shared" si="102"/>
        <v>0.78878308263435248</v>
      </c>
      <c r="CH161" s="24">
        <f t="shared" si="103"/>
        <v>0.17972473058792066</v>
      </c>
      <c r="CI161" s="60">
        <f t="shared" si="104"/>
        <v>0</v>
      </c>
      <c r="CJ161" s="60">
        <f t="shared" si="105"/>
        <v>0</v>
      </c>
      <c r="CK161" s="60">
        <f t="shared" si="106"/>
        <v>0</v>
      </c>
      <c r="CL161" s="60">
        <f t="shared" si="107"/>
        <v>0</v>
      </c>
      <c r="CM161" s="61">
        <f t="shared" si="108"/>
        <v>2.822644815468498</v>
      </c>
      <c r="CN161" s="35"/>
    </row>
    <row r="162" spans="2:92" x14ac:dyDescent="0.65">
      <c r="B162" s="44">
        <v>44007</v>
      </c>
      <c r="C162" s="38">
        <f t="shared" si="132"/>
        <v>86</v>
      </c>
      <c r="D162" s="46">
        <v>18110</v>
      </c>
      <c r="E162" s="101">
        <f t="shared" si="129"/>
        <v>4.1594414267504223E-2</v>
      </c>
      <c r="F162" s="38">
        <f t="shared" si="130"/>
        <v>5914</v>
      </c>
      <c r="G162" s="46">
        <v>435395</v>
      </c>
      <c r="H162" s="46">
        <f t="shared" si="139"/>
        <v>5</v>
      </c>
      <c r="I162" s="46">
        <v>968</v>
      </c>
      <c r="J162" s="100">
        <f t="shared" si="131"/>
        <v>5.3451131971286585E-2</v>
      </c>
      <c r="W162" s="47"/>
      <c r="X162" s="47"/>
      <c r="Y162" s="47"/>
      <c r="Z162" s="47"/>
      <c r="AA162" s="47"/>
      <c r="AB162" s="49">
        <f t="shared" si="110"/>
        <v>103.50000000000017</v>
      </c>
      <c r="AC162" s="24">
        <f t="shared" si="111"/>
        <v>18.138715013978327</v>
      </c>
      <c r="AD162" s="25">
        <f t="shared" si="112"/>
        <v>-2.1913548344707108E-6</v>
      </c>
      <c r="AE162" s="24">
        <f t="shared" si="113"/>
        <v>6.5469256617529197E-6</v>
      </c>
      <c r="AF162" s="26">
        <f t="shared" si="114"/>
        <v>-1.6745941605117799E-6</v>
      </c>
      <c r="AG162" s="32"/>
      <c r="AH162" s="49">
        <f t="shared" si="115"/>
        <v>42.549999999999955</v>
      </c>
      <c r="AI162" s="77">
        <f t="shared" si="133"/>
        <v>8.1213014357272399</v>
      </c>
      <c r="AJ162" s="25">
        <f t="shared" si="134"/>
        <v>-0.45908382908612505</v>
      </c>
      <c r="AK162" s="24">
        <f t="shared" si="135"/>
        <v>2.3480216178049385</v>
      </c>
      <c r="AL162" s="26">
        <f t="shared" si="136"/>
        <v>-0.78015534594140679</v>
      </c>
      <c r="AM162" s="35"/>
      <c r="AN162" s="49">
        <f t="shared" si="116"/>
        <v>57.5</v>
      </c>
      <c r="AO162" s="24">
        <f t="shared" si="140"/>
        <v>46.439309830981053</v>
      </c>
      <c r="AP162" s="25">
        <f t="shared" si="137"/>
        <v>-0.54458270937191833</v>
      </c>
      <c r="AQ162" s="24">
        <f t="shared" si="141"/>
        <v>0.69328927015355046</v>
      </c>
      <c r="AR162" s="26">
        <f t="shared" si="138"/>
        <v>9.1200338868358544E-2</v>
      </c>
      <c r="AS162" s="5"/>
      <c r="AT162" s="49">
        <f t="shared" si="117"/>
        <v>27.599999999999937</v>
      </c>
      <c r="AU162" s="24">
        <f t="shared" si="124"/>
        <v>49.811330929371842</v>
      </c>
      <c r="AV162" s="25">
        <f t="shared" si="125"/>
        <v>-0.13384406391489359</v>
      </c>
      <c r="AW162" s="24">
        <f t="shared" si="126"/>
        <v>0.12424863481435036</v>
      </c>
      <c r="AX162" s="26">
        <f t="shared" si="127"/>
        <v>8.7367912834569419E-2</v>
      </c>
      <c r="AY162" s="29"/>
      <c r="AZ162" s="18">
        <f t="shared" si="118"/>
        <v>27.599999999999937</v>
      </c>
      <c r="BA162" s="24"/>
      <c r="BB162" s="25"/>
      <c r="BC162" s="60"/>
      <c r="BD162" s="26"/>
      <c r="BE162" s="35"/>
      <c r="BF162" s="18">
        <f t="shared" si="119"/>
        <v>22.99999999999995</v>
      </c>
      <c r="BG162" s="24"/>
      <c r="BH162" s="25"/>
      <c r="BI162" s="24"/>
      <c r="BJ162" s="26"/>
      <c r="BK162" s="71"/>
      <c r="BL162" s="18">
        <f t="shared" si="120"/>
        <v>52.900000000000084</v>
      </c>
      <c r="BM162" s="24"/>
      <c r="BN162" s="25"/>
      <c r="BO162" s="24"/>
      <c r="BP162" s="26"/>
      <c r="BQ162" s="71"/>
      <c r="BR162" s="18">
        <f t="shared" si="121"/>
        <v>52.900000000000084</v>
      </c>
      <c r="BS162" s="24"/>
      <c r="BT162" s="25"/>
      <c r="BU162" s="24"/>
      <c r="BV162" s="26"/>
      <c r="BW162" s="90"/>
      <c r="BX162" s="18">
        <f t="shared" si="122"/>
        <v>52.900000000000084</v>
      </c>
      <c r="BY162" s="24"/>
      <c r="BZ162" s="25"/>
      <c r="CA162" s="24"/>
      <c r="CB162" s="26"/>
      <c r="CC162" s="32"/>
      <c r="CD162" s="20">
        <f t="shared" si="123"/>
        <v>103.50000000000017</v>
      </c>
      <c r="CE162" s="61">
        <f t="shared" si="100"/>
        <v>3.5164537998107879E-6</v>
      </c>
      <c r="CF162" s="61">
        <f t="shared" si="101"/>
        <v>1.6447014256362613</v>
      </c>
      <c r="CG162" s="61">
        <f t="shared" si="102"/>
        <v>0.83814372400828296</v>
      </c>
      <c r="CH162" s="24">
        <f t="shared" si="103"/>
        <v>0.21608162084864746</v>
      </c>
      <c r="CI162" s="60">
        <f t="shared" si="104"/>
        <v>0</v>
      </c>
      <c r="CJ162" s="60">
        <f t="shared" si="105"/>
        <v>0</v>
      </c>
      <c r="CK162" s="60">
        <f t="shared" si="106"/>
        <v>0</v>
      </c>
      <c r="CL162" s="60">
        <f t="shared" si="107"/>
        <v>0</v>
      </c>
      <c r="CM162" s="61">
        <f t="shared" si="108"/>
        <v>2.6989302869469918</v>
      </c>
      <c r="CN162" s="72">
        <f>L55</f>
        <v>44116</v>
      </c>
    </row>
    <row r="163" spans="2:92" x14ac:dyDescent="0.65">
      <c r="B163" s="44">
        <v>44013</v>
      </c>
      <c r="C163" s="38">
        <f t="shared" si="132"/>
        <v>613</v>
      </c>
      <c r="D163" s="46">
        <v>18723</v>
      </c>
      <c r="E163" s="101">
        <f t="shared" si="129"/>
        <v>4.0053995772755667E-2</v>
      </c>
      <c r="F163" s="38">
        <f t="shared" si="130"/>
        <v>32049</v>
      </c>
      <c r="G163" s="46">
        <v>467444</v>
      </c>
      <c r="H163" s="46">
        <f t="shared" si="139"/>
        <v>6</v>
      </c>
      <c r="I163" s="46">
        <v>974</v>
      </c>
      <c r="J163" s="100">
        <f t="shared" ref="J163:J226" si="142">IF(D163="","",I163/D163)</f>
        <v>5.2021577738610263E-2</v>
      </c>
      <c r="W163" s="47"/>
      <c r="X163" s="47"/>
      <c r="Y163" s="47"/>
      <c r="Z163" s="47"/>
      <c r="AA163" s="47"/>
      <c r="AB163" s="49">
        <f t="shared" si="110"/>
        <v>104.40000000000018</v>
      </c>
      <c r="AC163" s="24">
        <f t="shared" si="111"/>
        <v>18.138713410815274</v>
      </c>
      <c r="AD163" s="25">
        <f t="shared" si="112"/>
        <v>-1.7812922819435653E-6</v>
      </c>
      <c r="AE163" s="24">
        <f t="shared" si="113"/>
        <v>5.3218168296248676E-6</v>
      </c>
      <c r="AF163" s="26">
        <f t="shared" si="114"/>
        <v>-1.361232035697836E-6</v>
      </c>
      <c r="AG163" s="32"/>
      <c r="AH163" s="49">
        <f t="shared" si="115"/>
        <v>42.919999999999952</v>
      </c>
      <c r="AI163" s="77">
        <f t="shared" si="133"/>
        <v>7.9731353730480912</v>
      </c>
      <c r="AJ163" s="25">
        <f t="shared" si="134"/>
        <v>-0.4004488180517547</v>
      </c>
      <c r="AK163" s="24">
        <f t="shared" si="135"/>
        <v>2.087866721147809</v>
      </c>
      <c r="AL163" s="26">
        <f t="shared" si="136"/>
        <v>-0.70312134231656631</v>
      </c>
      <c r="AM163" s="35"/>
      <c r="AN163" s="49">
        <f t="shared" si="116"/>
        <v>58</v>
      </c>
      <c r="AO163" s="24">
        <f t="shared" si="140"/>
        <v>46.149546954008656</v>
      </c>
      <c r="AP163" s="25">
        <f t="shared" si="137"/>
        <v>-0.57952575394479822</v>
      </c>
      <c r="AQ163" s="24">
        <f t="shared" si="141"/>
        <v>0.74040090257220692</v>
      </c>
      <c r="AR163" s="26">
        <f t="shared" si="138"/>
        <v>9.4223264837312914E-2</v>
      </c>
      <c r="AS163" s="5"/>
      <c r="AT163" s="49">
        <f t="shared" si="117"/>
        <v>27.839999999999936</v>
      </c>
      <c r="AU163" s="24">
        <f t="shared" si="124"/>
        <v>49.772711632606381</v>
      </c>
      <c r="AV163" s="25">
        <f t="shared" si="125"/>
        <v>-0.16091373652276719</v>
      </c>
      <c r="AW163" s="24">
        <f t="shared" si="126"/>
        <v>0.14944907901986465</v>
      </c>
      <c r="AX163" s="26">
        <f t="shared" si="127"/>
        <v>0.10500185085630953</v>
      </c>
      <c r="AY163" s="29"/>
      <c r="AZ163" s="18">
        <f t="shared" si="118"/>
        <v>27.839999999999936</v>
      </c>
      <c r="BA163" s="24"/>
      <c r="BB163" s="25"/>
      <c r="BC163" s="60"/>
      <c r="BD163" s="26"/>
      <c r="BE163" s="35"/>
      <c r="BF163" s="18">
        <f t="shared" si="119"/>
        <v>23.19999999999995</v>
      </c>
      <c r="BG163" s="24"/>
      <c r="BH163" s="25"/>
      <c r="BI163" s="24"/>
      <c r="BJ163" s="26"/>
      <c r="BK163" s="71"/>
      <c r="BL163" s="18">
        <f t="shared" si="120"/>
        <v>53.360000000000085</v>
      </c>
      <c r="BM163" s="24"/>
      <c r="BN163" s="25"/>
      <c r="BO163" s="24"/>
      <c r="BP163" s="26"/>
      <c r="BQ163" s="71"/>
      <c r="BR163" s="18">
        <f t="shared" si="121"/>
        <v>53.360000000000085</v>
      </c>
      <c r="BS163" s="24"/>
      <c r="BT163" s="25"/>
      <c r="BU163" s="24"/>
      <c r="BV163" s="26"/>
      <c r="BW163" s="90"/>
      <c r="BX163" s="18">
        <f t="shared" si="122"/>
        <v>53.360000000000085</v>
      </c>
      <c r="BY163" s="24"/>
      <c r="BZ163" s="25"/>
      <c r="CA163" s="24"/>
      <c r="CB163" s="26"/>
      <c r="CC163" s="32"/>
      <c r="CD163" s="20">
        <f t="shared" si="123"/>
        <v>104.40000000000018</v>
      </c>
      <c r="CE163" s="61">
        <f t="shared" si="100"/>
        <v>2.8584289400521509E-6</v>
      </c>
      <c r="CF163" s="61">
        <f t="shared" si="101"/>
        <v>1.4574821262069702</v>
      </c>
      <c r="CG163" s="61">
        <f t="shared" si="102"/>
        <v>0.88813841684798089</v>
      </c>
      <c r="CH163" s="24">
        <f t="shared" si="103"/>
        <v>0.25971802858713966</v>
      </c>
      <c r="CI163" s="60">
        <f t="shared" si="104"/>
        <v>0</v>
      </c>
      <c r="CJ163" s="60">
        <f t="shared" si="105"/>
        <v>0</v>
      </c>
      <c r="CK163" s="60">
        <f t="shared" si="106"/>
        <v>0</v>
      </c>
      <c r="CL163" s="60">
        <f t="shared" si="107"/>
        <v>0</v>
      </c>
      <c r="CM163" s="61">
        <f t="shared" si="108"/>
        <v>2.6053414300710309</v>
      </c>
      <c r="CN163" s="35"/>
    </row>
    <row r="164" spans="2:92" x14ac:dyDescent="0.65">
      <c r="B164" s="44">
        <v>44014</v>
      </c>
      <c r="C164" s="38">
        <f t="shared" si="132"/>
        <v>151</v>
      </c>
      <c r="D164" s="46">
        <v>18874</v>
      </c>
      <c r="E164" s="101">
        <f t="shared" si="129"/>
        <v>3.9708988697854865E-2</v>
      </c>
      <c r="F164" s="38">
        <f t="shared" si="130"/>
        <v>7864</v>
      </c>
      <c r="G164" s="46">
        <v>475308</v>
      </c>
      <c r="H164" s="46">
        <f t="shared" si="139"/>
        <v>1</v>
      </c>
      <c r="I164" s="46">
        <v>975</v>
      </c>
      <c r="J164" s="100">
        <f t="shared" si="142"/>
        <v>5.1658366006146018E-2</v>
      </c>
      <c r="W164" s="47"/>
      <c r="X164" s="47"/>
      <c r="Y164" s="47"/>
      <c r="Z164" s="47"/>
      <c r="AA164" s="47"/>
      <c r="AB164" s="49">
        <f t="shared" si="110"/>
        <v>105.30000000000018</v>
      </c>
      <c r="AC164" s="24">
        <f t="shared" si="111"/>
        <v>18.138712107647986</v>
      </c>
      <c r="AD164" s="25">
        <f t="shared" si="112"/>
        <v>-1.4479636544612851E-6</v>
      </c>
      <c r="AE164" s="24">
        <f t="shared" si="113"/>
        <v>4.3259592482420813E-6</v>
      </c>
      <c r="AF164" s="26">
        <f t="shared" si="114"/>
        <v>-1.1065084237586513E-6</v>
      </c>
      <c r="AG164" s="32"/>
      <c r="AH164" s="49">
        <f t="shared" si="115"/>
        <v>43.289999999999949</v>
      </c>
      <c r="AI164" s="77">
        <f t="shared" si="133"/>
        <v>7.8437893951013198</v>
      </c>
      <c r="AJ164" s="25">
        <f t="shared" si="134"/>
        <v>-0.34958372418046418</v>
      </c>
      <c r="AK164" s="24">
        <f t="shared" si="135"/>
        <v>1.8541326762869768</v>
      </c>
      <c r="AL164" s="26">
        <f t="shared" si="136"/>
        <v>-0.63171363475900599</v>
      </c>
      <c r="AM164" s="35"/>
      <c r="AN164" s="49">
        <f t="shared" si="116"/>
        <v>58.5</v>
      </c>
      <c r="AO164" s="24">
        <f t="shared" si="140"/>
        <v>45.842024458046239</v>
      </c>
      <c r="AP164" s="25">
        <f t="shared" si="137"/>
        <v>-0.61504499192483608</v>
      </c>
      <c r="AQ164" s="24">
        <f t="shared" si="141"/>
        <v>0.78878308263435248</v>
      </c>
      <c r="AR164" s="26">
        <f t="shared" si="138"/>
        <v>9.6764360124291238E-2</v>
      </c>
      <c r="AS164" s="5"/>
      <c r="AT164" s="49">
        <f t="shared" si="117"/>
        <v>28.079999999999934</v>
      </c>
      <c r="AU164" s="24">
        <f t="shared" si="124"/>
        <v>49.726295480504177</v>
      </c>
      <c r="AV164" s="25">
        <f t="shared" si="125"/>
        <v>-0.19340063375917249</v>
      </c>
      <c r="AW164" s="24">
        <f t="shared" si="126"/>
        <v>0.17972473058792066</v>
      </c>
      <c r="AX164" s="26">
        <f t="shared" si="127"/>
        <v>0.12614854820023341</v>
      </c>
      <c r="AY164" s="29"/>
      <c r="AZ164" s="18">
        <f t="shared" si="118"/>
        <v>28.079999999999934</v>
      </c>
      <c r="BA164" s="24"/>
      <c r="BB164" s="25"/>
      <c r="BC164" s="60"/>
      <c r="BD164" s="26"/>
      <c r="BE164" s="35"/>
      <c r="BF164" s="18">
        <f t="shared" si="119"/>
        <v>23.399999999999949</v>
      </c>
      <c r="BG164" s="24"/>
      <c r="BH164" s="25"/>
      <c r="BI164" s="24"/>
      <c r="BJ164" s="26"/>
      <c r="BK164" s="71"/>
      <c r="BL164" s="18">
        <f t="shared" si="120"/>
        <v>53.820000000000086</v>
      </c>
      <c r="BM164" s="24"/>
      <c r="BN164" s="25"/>
      <c r="BO164" s="24"/>
      <c r="BP164" s="26"/>
      <c r="BQ164" s="71"/>
      <c r="BR164" s="18">
        <f t="shared" si="121"/>
        <v>53.820000000000086</v>
      </c>
      <c r="BS164" s="24"/>
      <c r="BT164" s="25"/>
      <c r="BU164" s="24"/>
      <c r="BV164" s="26"/>
      <c r="BW164" s="90"/>
      <c r="BX164" s="18">
        <f t="shared" si="122"/>
        <v>53.820000000000086</v>
      </c>
      <c r="BY164" s="24"/>
      <c r="BZ164" s="25"/>
      <c r="CA164" s="24"/>
      <c r="CB164" s="26"/>
      <c r="CC164" s="32"/>
      <c r="CD164" s="20">
        <f t="shared" si="123"/>
        <v>105.30000000000018</v>
      </c>
      <c r="CE164" s="61">
        <f t="shared" si="100"/>
        <v>2.323538528764979E-6</v>
      </c>
      <c r="CF164" s="61">
        <f t="shared" si="101"/>
        <v>1.2904555246041245</v>
      </c>
      <c r="CG164" s="61">
        <f t="shared" si="102"/>
        <v>0.93837081756866869</v>
      </c>
      <c r="CH164" s="24">
        <f t="shared" si="103"/>
        <v>0.3120580117530069</v>
      </c>
      <c r="CI164" s="60">
        <f t="shared" si="104"/>
        <v>0</v>
      </c>
      <c r="CJ164" s="60">
        <f t="shared" si="105"/>
        <v>0</v>
      </c>
      <c r="CK164" s="60">
        <f t="shared" si="106"/>
        <v>0</v>
      </c>
      <c r="CL164" s="60">
        <f t="shared" si="107"/>
        <v>0</v>
      </c>
      <c r="CM164" s="61">
        <f t="shared" si="108"/>
        <v>2.5408866774643286</v>
      </c>
      <c r="CN164" s="35"/>
    </row>
    <row r="165" spans="2:92" x14ac:dyDescent="0.65">
      <c r="B165" s="44">
        <v>44015</v>
      </c>
      <c r="C165" s="38">
        <f t="shared" si="132"/>
        <v>194</v>
      </c>
      <c r="D165" s="46">
        <v>19068</v>
      </c>
      <c r="E165" s="101">
        <f t="shared" si="129"/>
        <v>3.9570263781006358E-2</v>
      </c>
      <c r="F165" s="38">
        <f t="shared" si="130"/>
        <v>6569</v>
      </c>
      <c r="G165" s="46">
        <v>481877</v>
      </c>
      <c r="H165" s="46">
        <f t="shared" si="139"/>
        <v>1</v>
      </c>
      <c r="I165" s="46">
        <v>976</v>
      </c>
      <c r="J165" s="100">
        <f t="shared" si="142"/>
        <v>5.1185231801971889E-2</v>
      </c>
      <c r="W165" s="47"/>
      <c r="X165" s="47"/>
      <c r="Y165" s="47"/>
      <c r="Z165" s="47"/>
      <c r="AA165" s="47"/>
      <c r="AB165" s="49">
        <f t="shared" si="110"/>
        <v>106.20000000000019</v>
      </c>
      <c r="AC165" s="24">
        <f t="shared" si="111"/>
        <v>18.13871104833904</v>
      </c>
      <c r="AD165" s="25">
        <f t="shared" si="112"/>
        <v>-1.1770099408992061E-6</v>
      </c>
      <c r="AE165" s="24">
        <f t="shared" si="113"/>
        <v>3.5164537998107879E-6</v>
      </c>
      <c r="AF165" s="26">
        <f t="shared" si="114"/>
        <v>-8.9945049825699279E-7</v>
      </c>
      <c r="AG165" s="32"/>
      <c r="AH165" s="49">
        <f t="shared" si="115"/>
        <v>43.659999999999947</v>
      </c>
      <c r="AI165" s="77">
        <f t="shared" si="133"/>
        <v>7.7307869733457304</v>
      </c>
      <c r="AJ165" s="25">
        <f t="shared" si="134"/>
        <v>-0.30541195069078297</v>
      </c>
      <c r="AK165" s="24">
        <f t="shared" si="135"/>
        <v>1.6447014256362613</v>
      </c>
      <c r="AL165" s="26">
        <f t="shared" si="136"/>
        <v>-0.56603040716409603</v>
      </c>
      <c r="AM165" s="35"/>
      <c r="AN165" s="49">
        <f t="shared" si="116"/>
        <v>59</v>
      </c>
      <c r="AO165" s="24">
        <f t="shared" si="140"/>
        <v>45.516589737750287</v>
      </c>
      <c r="AP165" s="25">
        <f t="shared" si="137"/>
        <v>-0.65086944059190766</v>
      </c>
      <c r="AQ165" s="24">
        <f t="shared" si="141"/>
        <v>0.83814372400828296</v>
      </c>
      <c r="AR165" s="26">
        <f t="shared" si="138"/>
        <v>9.8721282747860961E-2</v>
      </c>
      <c r="AS165" s="5"/>
      <c r="AT165" s="49">
        <f t="shared" si="117"/>
        <v>28.319999999999933</v>
      </c>
      <c r="AU165" s="24">
        <f t="shared" si="124"/>
        <v>49.670528319339958</v>
      </c>
      <c r="AV165" s="25">
        <f t="shared" si="125"/>
        <v>-0.23236317151759267</v>
      </c>
      <c r="AW165" s="24">
        <f t="shared" si="126"/>
        <v>0.21608162084864746</v>
      </c>
      <c r="AX165" s="26">
        <f t="shared" si="127"/>
        <v>0.15148704275302838</v>
      </c>
      <c r="AY165" s="29"/>
      <c r="AZ165" s="18">
        <f t="shared" si="118"/>
        <v>28.319999999999933</v>
      </c>
      <c r="BA165" s="24"/>
      <c r="BB165" s="25"/>
      <c r="BC165" s="60"/>
      <c r="BD165" s="26"/>
      <c r="BE165" s="35"/>
      <c r="BF165" s="18">
        <f t="shared" si="119"/>
        <v>23.599999999999948</v>
      </c>
      <c r="BG165" s="24"/>
      <c r="BH165" s="25"/>
      <c r="BI165" s="24"/>
      <c r="BJ165" s="26"/>
      <c r="BK165" s="71"/>
      <c r="BL165" s="18">
        <f t="shared" si="120"/>
        <v>54.280000000000086</v>
      </c>
      <c r="BM165" s="24"/>
      <c r="BN165" s="25"/>
      <c r="BO165" s="24"/>
      <c r="BP165" s="26"/>
      <c r="BQ165" s="71"/>
      <c r="BR165" s="18">
        <f t="shared" si="121"/>
        <v>54.280000000000086</v>
      </c>
      <c r="BS165" s="24"/>
      <c r="BT165" s="25"/>
      <c r="BU165" s="24"/>
      <c r="BV165" s="26"/>
      <c r="BW165" s="90"/>
      <c r="BX165" s="18">
        <f t="shared" si="122"/>
        <v>54.280000000000086</v>
      </c>
      <c r="BY165" s="24"/>
      <c r="BZ165" s="25"/>
      <c r="CA165" s="24"/>
      <c r="CB165" s="26"/>
      <c r="CC165" s="32"/>
      <c r="CD165" s="20">
        <f t="shared" si="123"/>
        <v>106.20000000000019</v>
      </c>
      <c r="CE165" s="61">
        <f t="shared" si="100"/>
        <v>1.8887407541421853E-6</v>
      </c>
      <c r="CF165" s="61">
        <f t="shared" si="101"/>
        <v>1.141703459007823</v>
      </c>
      <c r="CG165" s="61">
        <f t="shared" si="102"/>
        <v>0.98839487325925834</v>
      </c>
      <c r="CH165" s="24">
        <f t="shared" si="103"/>
        <v>0.37478933411744297</v>
      </c>
      <c r="CI165" s="60">
        <f t="shared" si="104"/>
        <v>0</v>
      </c>
      <c r="CJ165" s="60">
        <f t="shared" si="105"/>
        <v>0</v>
      </c>
      <c r="CK165" s="60">
        <f t="shared" si="106"/>
        <v>0</v>
      </c>
      <c r="CL165" s="60">
        <f t="shared" si="107"/>
        <v>0</v>
      </c>
      <c r="CM165" s="61">
        <f t="shared" si="108"/>
        <v>2.5048895551252786</v>
      </c>
      <c r="CN165" s="72">
        <f>L56</f>
        <v>44123</v>
      </c>
    </row>
    <row r="166" spans="2:92" x14ac:dyDescent="0.65">
      <c r="B166" s="44">
        <v>44016</v>
      </c>
      <c r="C166" s="38">
        <f t="shared" si="132"/>
        <v>214</v>
      </c>
      <c r="D166" s="46">
        <v>19282</v>
      </c>
      <c r="E166" s="101">
        <f t="shared" si="129"/>
        <v>3.9327985445259617E-2</v>
      </c>
      <c r="F166" s="38">
        <f t="shared" si="130"/>
        <v>8410</v>
      </c>
      <c r="G166" s="46">
        <v>490287</v>
      </c>
      <c r="H166" s="46">
        <f t="shared" si="139"/>
        <v>1</v>
      </c>
      <c r="I166" s="46">
        <v>977</v>
      </c>
      <c r="J166" s="100">
        <f t="shared" si="142"/>
        <v>5.0669017736749297E-2</v>
      </c>
      <c r="W166" s="47"/>
      <c r="X166" s="47"/>
      <c r="Y166" s="47"/>
      <c r="Z166" s="47"/>
      <c r="AA166" s="47"/>
      <c r="AB166" s="49">
        <f t="shared" si="110"/>
        <v>107.10000000000019</v>
      </c>
      <c r="AC166" s="24">
        <f t="shared" si="111"/>
        <v>18.138710187255857</v>
      </c>
      <c r="AD166" s="25">
        <f t="shared" si="112"/>
        <v>-9.5675909084402612E-7</v>
      </c>
      <c r="AE166" s="24">
        <f t="shared" si="113"/>
        <v>2.8584289400521509E-6</v>
      </c>
      <c r="AF166" s="26">
        <f t="shared" si="114"/>
        <v>-7.3113873306515195E-7</v>
      </c>
      <c r="AG166" s="32"/>
      <c r="AH166" s="49">
        <f t="shared" si="115"/>
        <v>44.029999999999944</v>
      </c>
      <c r="AI166" s="77">
        <f t="shared" si="133"/>
        <v>7.6319926948568755</v>
      </c>
      <c r="AJ166" s="25">
        <f t="shared" si="134"/>
        <v>-0.26701156348339117</v>
      </c>
      <c r="AK166" s="24">
        <f t="shared" si="135"/>
        <v>1.4574821262069702</v>
      </c>
      <c r="AL166" s="26">
        <f t="shared" si="136"/>
        <v>-0.50599810656565158</v>
      </c>
      <c r="AM166" s="35"/>
      <c r="AN166" s="49">
        <f t="shared" si="116"/>
        <v>59.5</v>
      </c>
      <c r="AO166" s="24">
        <f t="shared" si="140"/>
        <v>45.173244741507688</v>
      </c>
      <c r="AP166" s="25">
        <f t="shared" si="137"/>
        <v>-0.68668999248519391</v>
      </c>
      <c r="AQ166" s="24">
        <f t="shared" si="141"/>
        <v>0.88813841684798089</v>
      </c>
      <c r="AR166" s="26">
        <f t="shared" si="138"/>
        <v>9.9989385679395859E-2</v>
      </c>
      <c r="AS166" s="5"/>
      <c r="AT166" s="49">
        <f t="shared" si="117"/>
        <v>28.559999999999931</v>
      </c>
      <c r="AU166" s="24">
        <f t="shared" si="124"/>
        <v>49.603555096549812</v>
      </c>
      <c r="AV166" s="25">
        <f t="shared" si="125"/>
        <v>-0.27905509495894215</v>
      </c>
      <c r="AW166" s="24">
        <f t="shared" si="126"/>
        <v>0.25971802858713966</v>
      </c>
      <c r="AX166" s="26">
        <f t="shared" si="127"/>
        <v>0.18181836557705078</v>
      </c>
      <c r="AY166" s="29"/>
      <c r="AZ166" s="18">
        <f t="shared" si="118"/>
        <v>28.559999999999931</v>
      </c>
      <c r="BA166" s="24"/>
      <c r="BB166" s="25"/>
      <c r="BC166" s="60"/>
      <c r="BD166" s="26"/>
      <c r="BE166" s="35"/>
      <c r="BF166" s="18">
        <f t="shared" si="119"/>
        <v>23.799999999999947</v>
      </c>
      <c r="BG166" s="24"/>
      <c r="BH166" s="25"/>
      <c r="BI166" s="24"/>
      <c r="BJ166" s="26"/>
      <c r="BK166" s="71"/>
      <c r="BL166" s="18">
        <f t="shared" si="120"/>
        <v>54.740000000000087</v>
      </c>
      <c r="BM166" s="24"/>
      <c r="BN166" s="25"/>
      <c r="BO166" s="24"/>
      <c r="BP166" s="26"/>
      <c r="BQ166" s="71"/>
      <c r="BR166" s="18">
        <f t="shared" si="121"/>
        <v>54.740000000000087</v>
      </c>
      <c r="BS166" s="24"/>
      <c r="BT166" s="25"/>
      <c r="BU166" s="24"/>
      <c r="BV166" s="26"/>
      <c r="BW166" s="90"/>
      <c r="BX166" s="18">
        <f t="shared" si="122"/>
        <v>54.740000000000087</v>
      </c>
      <c r="BY166" s="24"/>
      <c r="BZ166" s="25"/>
      <c r="CA166" s="24"/>
      <c r="CB166" s="26"/>
      <c r="CC166" s="32"/>
      <c r="CD166" s="20">
        <f t="shared" si="123"/>
        <v>107.10000000000019</v>
      </c>
      <c r="CE166" s="61">
        <f t="shared" si="100"/>
        <v>1.5353055516340902E-6</v>
      </c>
      <c r="CF166" s="61">
        <f t="shared" si="101"/>
        <v>1.0094270227759696</v>
      </c>
      <c r="CG166" s="61">
        <f t="shared" si="102"/>
        <v>1.0377191285654299</v>
      </c>
      <c r="CH166" s="24">
        <f t="shared" si="103"/>
        <v>0.44990566469987747</v>
      </c>
      <c r="CI166" s="60">
        <f t="shared" si="104"/>
        <v>0</v>
      </c>
      <c r="CJ166" s="60">
        <f t="shared" si="105"/>
        <v>0</v>
      </c>
      <c r="CK166" s="60">
        <f t="shared" si="106"/>
        <v>0</v>
      </c>
      <c r="CL166" s="60">
        <f t="shared" si="107"/>
        <v>0</v>
      </c>
      <c r="CM166" s="61">
        <f t="shared" si="108"/>
        <v>2.4970533513468287</v>
      </c>
      <c r="CN166" s="35"/>
    </row>
    <row r="167" spans="2:92" x14ac:dyDescent="0.65">
      <c r="B167" s="44">
        <v>44017</v>
      </c>
      <c r="C167" s="38">
        <f t="shared" si="132"/>
        <v>240</v>
      </c>
      <c r="D167" s="46">
        <v>19522</v>
      </c>
      <c r="E167" s="101">
        <f t="shared" si="129"/>
        <v>3.942532171159454E-2</v>
      </c>
      <c r="F167" s="38">
        <f t="shared" si="130"/>
        <v>4877</v>
      </c>
      <c r="G167" s="46">
        <v>495164</v>
      </c>
      <c r="H167" s="46">
        <f t="shared" si="139"/>
        <v>0</v>
      </c>
      <c r="I167" s="46">
        <v>977</v>
      </c>
      <c r="J167" s="100">
        <f t="shared" si="142"/>
        <v>5.0046101833828502E-2</v>
      </c>
      <c r="W167" s="47"/>
      <c r="X167" s="47"/>
      <c r="Y167" s="47"/>
      <c r="Z167" s="47"/>
      <c r="AA167" s="47"/>
      <c r="AB167" s="49">
        <f t="shared" si="110"/>
        <v>108.0000000000002</v>
      </c>
      <c r="AC167" s="24">
        <f t="shared" si="111"/>
        <v>18.138709487304965</v>
      </c>
      <c r="AD167" s="25">
        <f t="shared" si="112"/>
        <v>-7.777232120170637E-7</v>
      </c>
      <c r="AE167" s="24">
        <f t="shared" si="113"/>
        <v>2.323538528764979E-6</v>
      </c>
      <c r="AF167" s="26">
        <f t="shared" si="114"/>
        <v>-5.9432267920796869E-7</v>
      </c>
      <c r="AG167" s="32"/>
      <c r="AH167" s="49">
        <f t="shared" si="115"/>
        <v>44.399999999999942</v>
      </c>
      <c r="AI167" s="77">
        <f t="shared" si="133"/>
        <v>7.5455631547123287</v>
      </c>
      <c r="AJ167" s="25">
        <f t="shared" si="134"/>
        <v>-0.23359335174201734</v>
      </c>
      <c r="AK167" s="24">
        <f t="shared" si="135"/>
        <v>1.2904555246041245</v>
      </c>
      <c r="AL167" s="26">
        <f t="shared" si="136"/>
        <v>-0.45142324757525865</v>
      </c>
      <c r="AM167" s="35"/>
      <c r="AN167" s="49">
        <f t="shared" si="116"/>
        <v>60</v>
      </c>
      <c r="AO167" s="24">
        <f t="shared" si="140"/>
        <v>44.812163894890205</v>
      </c>
      <c r="AP167" s="25">
        <f t="shared" si="137"/>
        <v>-0.72216169323496227</v>
      </c>
      <c r="AQ167" s="24">
        <f t="shared" si="141"/>
        <v>0.93837081756866869</v>
      </c>
      <c r="AR167" s="26">
        <f t="shared" si="138"/>
        <v>0.10046480144137571</v>
      </c>
      <c r="AS167" s="5"/>
      <c r="AT167" s="49">
        <f t="shared" si="117"/>
        <v>28.79999999999993</v>
      </c>
      <c r="AU167" s="24">
        <f t="shared" si="124"/>
        <v>49.523165566296534</v>
      </c>
      <c r="AV167" s="25">
        <f t="shared" si="125"/>
        <v>-0.33495637605532647</v>
      </c>
      <c r="AW167" s="24">
        <f t="shared" si="126"/>
        <v>0.3120580117530069</v>
      </c>
      <c r="AX167" s="26">
        <f t="shared" si="127"/>
        <v>0.2180832631911136</v>
      </c>
      <c r="AY167" s="29"/>
      <c r="AZ167" s="18">
        <f t="shared" si="118"/>
        <v>28.79999999999993</v>
      </c>
      <c r="BA167" s="24"/>
      <c r="BB167" s="25"/>
      <c r="BC167" s="60"/>
      <c r="BD167" s="26"/>
      <c r="BE167" s="35"/>
      <c r="BF167" s="18">
        <f t="shared" si="119"/>
        <v>23.999999999999947</v>
      </c>
      <c r="BG167" s="24"/>
      <c r="BH167" s="25"/>
      <c r="BI167" s="24"/>
      <c r="BJ167" s="26"/>
      <c r="BK167" s="71"/>
      <c r="BL167" s="18">
        <f t="shared" si="120"/>
        <v>55.200000000000088</v>
      </c>
      <c r="BM167" s="24"/>
      <c r="BN167" s="25"/>
      <c r="BO167" s="24"/>
      <c r="BP167" s="26"/>
      <c r="BQ167" s="71"/>
      <c r="BR167" s="18">
        <f t="shared" si="121"/>
        <v>55.200000000000088</v>
      </c>
      <c r="BS167" s="24"/>
      <c r="BT167" s="25"/>
      <c r="BU167" s="24"/>
      <c r="BV167" s="26"/>
      <c r="BW167" s="90"/>
      <c r="BX167" s="18">
        <f t="shared" si="122"/>
        <v>55.200000000000088</v>
      </c>
      <c r="BY167" s="24"/>
      <c r="BZ167" s="25"/>
      <c r="CA167" s="24"/>
      <c r="CB167" s="26"/>
      <c r="CC167" s="32"/>
      <c r="CD167" s="20">
        <f t="shared" si="123"/>
        <v>108.0000000000002</v>
      </c>
      <c r="CE167" s="61">
        <f t="shared" si="100"/>
        <v>1.2480077605162898E-6</v>
      </c>
      <c r="CF167" s="61">
        <f t="shared" si="101"/>
        <v>0.89195624169166932</v>
      </c>
      <c r="CG167" s="61">
        <f t="shared" si="102"/>
        <v>1.0858132886953991</v>
      </c>
      <c r="CH167" s="24">
        <f t="shared" si="103"/>
        <v>0.53975250242578676</v>
      </c>
      <c r="CI167" s="60">
        <f t="shared" si="104"/>
        <v>0</v>
      </c>
      <c r="CJ167" s="60">
        <f t="shared" si="105"/>
        <v>0</v>
      </c>
      <c r="CK167" s="60">
        <f t="shared" si="106"/>
        <v>0</v>
      </c>
      <c r="CL167" s="60">
        <f t="shared" si="107"/>
        <v>0</v>
      </c>
      <c r="CM167" s="61">
        <f t="shared" si="108"/>
        <v>2.5175232808206154</v>
      </c>
      <c r="CN167" s="35"/>
    </row>
    <row r="168" spans="2:92" x14ac:dyDescent="0.65">
      <c r="B168" s="44">
        <v>44018</v>
      </c>
      <c r="C168" s="38">
        <f t="shared" si="132"/>
        <v>253</v>
      </c>
      <c r="D168" s="46">
        <v>19775</v>
      </c>
      <c r="E168" s="101">
        <f t="shared" si="129"/>
        <v>3.9558069846248635E-2</v>
      </c>
      <c r="F168" s="38">
        <f t="shared" si="130"/>
        <v>4734</v>
      </c>
      <c r="G168" s="46">
        <v>499898</v>
      </c>
      <c r="H168" s="46">
        <f t="shared" si="139"/>
        <v>0</v>
      </c>
      <c r="I168" s="46">
        <v>977</v>
      </c>
      <c r="J168" s="100">
        <f t="shared" si="142"/>
        <v>4.9405815423514542E-2</v>
      </c>
      <c r="W168" s="47"/>
      <c r="X168" s="47"/>
      <c r="Y168" s="47"/>
      <c r="Z168" s="47"/>
      <c r="AA168" s="47"/>
      <c r="AB168" s="49">
        <f t="shared" si="110"/>
        <v>108.9000000000002</v>
      </c>
      <c r="AC168" s="24">
        <f t="shared" si="111"/>
        <v>18.138708918334096</v>
      </c>
      <c r="AD168" s="25">
        <f t="shared" si="112"/>
        <v>-6.3218985533741918E-7</v>
      </c>
      <c r="AE168" s="24">
        <f t="shared" si="113"/>
        <v>1.8887407541421853E-6</v>
      </c>
      <c r="AF168" s="26">
        <f t="shared" si="114"/>
        <v>-4.8310863846977069E-7</v>
      </c>
      <c r="AG168" s="32"/>
      <c r="AH168" s="49">
        <f t="shared" si="115"/>
        <v>44.769999999999939</v>
      </c>
      <c r="AI168" s="77">
        <f t="shared" si="133"/>
        <v>7.4699050045799726</v>
      </c>
      <c r="AJ168" s="25">
        <f t="shared" si="134"/>
        <v>-0.20448148684420486</v>
      </c>
      <c r="AK168" s="24">
        <f t="shared" si="135"/>
        <v>1.141703459007823</v>
      </c>
      <c r="AL168" s="26">
        <f t="shared" si="136"/>
        <v>-0.40203260971973365</v>
      </c>
      <c r="AM168" s="35"/>
      <c r="AN168" s="49">
        <f t="shared" si="116"/>
        <v>60.5</v>
      </c>
      <c r="AO168" s="24">
        <f t="shared" si="140"/>
        <v>44.433710053050582</v>
      </c>
      <c r="AP168" s="25">
        <f t="shared" si="137"/>
        <v>-0.75690768367924732</v>
      </c>
      <c r="AQ168" s="24">
        <f t="shared" si="141"/>
        <v>0.98839487325925834</v>
      </c>
      <c r="AR168" s="26">
        <f t="shared" si="138"/>
        <v>0.10004811138117931</v>
      </c>
      <c r="AS168" s="5"/>
      <c r="AT168" s="49">
        <f t="shared" si="117"/>
        <v>29.039999999999928</v>
      </c>
      <c r="AU168" s="24">
        <f t="shared" si="124"/>
        <v>49.426731978662772</v>
      </c>
      <c r="AV168" s="25">
        <f t="shared" si="125"/>
        <v>-0.40180661514067018</v>
      </c>
      <c r="AW168" s="24">
        <f t="shared" si="126"/>
        <v>0.37478933411744297</v>
      </c>
      <c r="AX168" s="26">
        <f t="shared" si="127"/>
        <v>0.26138050985181704</v>
      </c>
      <c r="AY168" s="29"/>
      <c r="AZ168" s="18">
        <f t="shared" si="118"/>
        <v>29.039999999999928</v>
      </c>
      <c r="BA168" s="24"/>
      <c r="BB168" s="25"/>
      <c r="BC168" s="60"/>
      <c r="BD168" s="26"/>
      <c r="BE168" s="35"/>
      <c r="BF168" s="18">
        <f t="shared" si="119"/>
        <v>24.199999999999946</v>
      </c>
      <c r="BG168" s="24"/>
      <c r="BH168" s="25"/>
      <c r="BI168" s="24"/>
      <c r="BJ168" s="26"/>
      <c r="BK168" s="71"/>
      <c r="BL168" s="18">
        <f t="shared" si="120"/>
        <v>55.660000000000089</v>
      </c>
      <c r="BM168" s="24"/>
      <c r="BN168" s="25"/>
      <c r="BO168" s="24"/>
      <c r="BP168" s="26"/>
      <c r="BQ168" s="71"/>
      <c r="BR168" s="18">
        <f t="shared" si="121"/>
        <v>55.660000000000089</v>
      </c>
      <c r="BS168" s="24"/>
      <c r="BT168" s="25"/>
      <c r="BU168" s="24"/>
      <c r="BV168" s="26"/>
      <c r="BW168" s="90"/>
      <c r="BX168" s="18">
        <f t="shared" si="122"/>
        <v>55.660000000000089</v>
      </c>
      <c r="BY168" s="24"/>
      <c r="BZ168" s="25"/>
      <c r="CA168" s="24"/>
      <c r="CB168" s="26"/>
      <c r="CC168" s="32"/>
      <c r="CD168" s="20">
        <f t="shared" si="123"/>
        <v>108.9000000000002</v>
      </c>
      <c r="CE168" s="61">
        <f t="shared" si="100"/>
        <v>1.0144712620405391E-6</v>
      </c>
      <c r="CF168" s="61">
        <f t="shared" si="101"/>
        <v>0.78775352850532254</v>
      </c>
      <c r="CG168" s="61">
        <f t="shared" si="102"/>
        <v>1.1321171075874594</v>
      </c>
      <c r="CH168" s="24">
        <f t="shared" si="103"/>
        <v>0.64707562640596572</v>
      </c>
      <c r="CI168" s="60">
        <f t="shared" si="104"/>
        <v>0</v>
      </c>
      <c r="CJ168" s="60">
        <f t="shared" si="105"/>
        <v>0</v>
      </c>
      <c r="CK168" s="60">
        <f t="shared" si="106"/>
        <v>0</v>
      </c>
      <c r="CL168" s="60">
        <f t="shared" si="107"/>
        <v>0</v>
      </c>
      <c r="CM168" s="61">
        <f t="shared" si="108"/>
        <v>2.5669472769700099</v>
      </c>
      <c r="CN168" s="72">
        <f>L57</f>
        <v>44130</v>
      </c>
    </row>
    <row r="169" spans="2:92" x14ac:dyDescent="0.65">
      <c r="B169" s="44">
        <v>44019</v>
      </c>
      <c r="C169" s="38">
        <f t="shared" si="132"/>
        <v>206</v>
      </c>
      <c r="D169" s="46">
        <v>19981</v>
      </c>
      <c r="E169" s="101">
        <f t="shared" si="129"/>
        <v>3.917896912310561E-2</v>
      </c>
      <c r="F169" s="38">
        <f t="shared" si="130"/>
        <v>10095</v>
      </c>
      <c r="G169" s="46">
        <v>509993</v>
      </c>
      <c r="H169" s="46">
        <f t="shared" si="139"/>
        <v>1</v>
      </c>
      <c r="I169" s="46">
        <v>978</v>
      </c>
      <c r="J169" s="100">
        <f t="shared" si="142"/>
        <v>4.8946499174215508E-2</v>
      </c>
      <c r="W169" s="47"/>
      <c r="X169" s="47"/>
      <c r="Y169" s="47"/>
      <c r="Z169" s="47"/>
      <c r="AA169" s="47"/>
      <c r="AB169" s="49">
        <f t="shared" si="110"/>
        <v>109.80000000000021</v>
      </c>
      <c r="AC169" s="24">
        <f t="shared" si="111"/>
        <v>18.138708455833292</v>
      </c>
      <c r="AD169" s="25">
        <f t="shared" si="112"/>
        <v>-5.1388978142369875E-7</v>
      </c>
      <c r="AE169" s="24">
        <f t="shared" si="113"/>
        <v>1.5353055516340902E-6</v>
      </c>
      <c r="AF169" s="26">
        <f t="shared" si="114"/>
        <v>-3.9270578056455018E-7</v>
      </c>
      <c r="AG169" s="32"/>
      <c r="AH169" s="49">
        <f t="shared" si="115"/>
        <v>45.139999999999937</v>
      </c>
      <c r="AI169" s="77">
        <f t="shared" si="133"/>
        <v>7.4036392092903656</v>
      </c>
      <c r="AJ169" s="25">
        <f t="shared" si="134"/>
        <v>-0.17909674402596487</v>
      </c>
      <c r="AK169" s="24">
        <f t="shared" si="135"/>
        <v>1.0094270227759696</v>
      </c>
      <c r="AL169" s="26">
        <f t="shared" si="136"/>
        <v>-0.35750388170771186</v>
      </c>
      <c r="AM169" s="35"/>
      <c r="AN169" s="49">
        <f t="shared" si="116"/>
        <v>61</v>
      </c>
      <c r="AO169" s="24">
        <f t="shared" si="140"/>
        <v>44.038447592103672</v>
      </c>
      <c r="AP169" s="25">
        <f t="shared" si="137"/>
        <v>-0.79052492189382406</v>
      </c>
      <c r="AQ169" s="24">
        <f t="shared" si="141"/>
        <v>1.0377191285654299</v>
      </c>
      <c r="AR169" s="26">
        <f t="shared" si="138"/>
        <v>9.8648510612343254E-2</v>
      </c>
      <c r="AS169" s="5"/>
      <c r="AT169" s="49">
        <f t="shared" si="117"/>
        <v>29.279999999999927</v>
      </c>
      <c r="AU169" s="24">
        <f t="shared" si="124"/>
        <v>49.311138399995656</v>
      </c>
      <c r="AV169" s="25">
        <f t="shared" si="125"/>
        <v>-0.48163991111299298</v>
      </c>
      <c r="AW169" s="24">
        <f t="shared" si="126"/>
        <v>0.44990566469987747</v>
      </c>
      <c r="AX169" s="26">
        <f t="shared" si="127"/>
        <v>0.31298471076014367</v>
      </c>
      <c r="AY169" s="29"/>
      <c r="AZ169" s="18">
        <f t="shared" si="118"/>
        <v>29.279999999999927</v>
      </c>
      <c r="BA169" s="24"/>
      <c r="BB169" s="25"/>
      <c r="BC169" s="60"/>
      <c r="BD169" s="26"/>
      <c r="BE169" s="35"/>
      <c r="BF169" s="18">
        <f t="shared" si="119"/>
        <v>24.399999999999945</v>
      </c>
      <c r="BG169" s="24"/>
      <c r="BH169" s="25"/>
      <c r="BI169" s="24"/>
      <c r="BJ169" s="26"/>
      <c r="BK169" s="71"/>
      <c r="BL169" s="18">
        <f t="shared" si="120"/>
        <v>56.12000000000009</v>
      </c>
      <c r="BM169" s="24"/>
      <c r="BN169" s="25"/>
      <c r="BO169" s="24"/>
      <c r="BP169" s="26"/>
      <c r="BQ169" s="71"/>
      <c r="BR169" s="18">
        <f t="shared" si="121"/>
        <v>56.12000000000009</v>
      </c>
      <c r="BS169" s="24"/>
      <c r="BT169" s="25"/>
      <c r="BU169" s="24"/>
      <c r="BV169" s="26"/>
      <c r="BW169" s="90"/>
      <c r="BX169" s="18">
        <f t="shared" si="122"/>
        <v>56.12000000000009</v>
      </c>
      <c r="BY169" s="24"/>
      <c r="BZ169" s="25"/>
      <c r="CA169" s="24"/>
      <c r="CB169" s="26"/>
      <c r="CC169" s="32"/>
      <c r="CD169" s="20">
        <f t="shared" si="123"/>
        <v>109.80000000000021</v>
      </c>
      <c r="CE169" s="61">
        <f t="shared" si="100"/>
        <v>8.2463584670101264E-7</v>
      </c>
      <c r="CF169" s="61">
        <f t="shared" si="101"/>
        <v>0.69541268566024816</v>
      </c>
      <c r="CG169" s="61">
        <f t="shared" si="102"/>
        <v>1.1760515377836176</v>
      </c>
      <c r="CH169" s="24">
        <f t="shared" si="103"/>
        <v>0.77506991119469193</v>
      </c>
      <c r="CI169" s="60">
        <f t="shared" si="104"/>
        <v>0</v>
      </c>
      <c r="CJ169" s="60">
        <f t="shared" si="105"/>
        <v>0</v>
      </c>
      <c r="CK169" s="60">
        <f t="shared" si="106"/>
        <v>0</v>
      </c>
      <c r="CL169" s="60">
        <f t="shared" si="107"/>
        <v>0</v>
      </c>
      <c r="CM169" s="61">
        <f t="shared" si="108"/>
        <v>2.6465349592744043</v>
      </c>
      <c r="CN169" s="35"/>
    </row>
    <row r="170" spans="2:92" x14ac:dyDescent="0.65">
      <c r="B170" s="44">
        <v>44020</v>
      </c>
      <c r="C170" s="38">
        <f t="shared" si="132"/>
        <v>193</v>
      </c>
      <c r="D170" s="46">
        <v>20174</v>
      </c>
      <c r="E170" s="101">
        <f t="shared" si="129"/>
        <v>3.8930163447251115E-2</v>
      </c>
      <c r="F170" s="38">
        <f t="shared" si="130"/>
        <v>8217</v>
      </c>
      <c r="G170" s="46">
        <v>518210</v>
      </c>
      <c r="H170" s="46">
        <f t="shared" si="139"/>
        <v>2</v>
      </c>
      <c r="I170" s="46">
        <v>980</v>
      </c>
      <c r="J170" s="100">
        <f t="shared" si="142"/>
        <v>4.8577376821651634E-2</v>
      </c>
      <c r="W170" s="47"/>
      <c r="X170" s="47"/>
      <c r="Y170" s="47"/>
      <c r="Z170" s="47"/>
      <c r="AA170" s="47"/>
      <c r="AB170" s="49">
        <f t="shared" si="110"/>
        <v>110.70000000000022</v>
      </c>
      <c r="AC170" s="24">
        <f t="shared" si="111"/>
        <v>18.138708079879084</v>
      </c>
      <c r="AD170" s="25">
        <f t="shared" si="112"/>
        <v>-4.1772689687569605E-7</v>
      </c>
      <c r="AE170" s="24">
        <f t="shared" si="113"/>
        <v>1.2480077605162898E-6</v>
      </c>
      <c r="AF170" s="26">
        <f t="shared" si="114"/>
        <v>-3.1921976790866722E-7</v>
      </c>
      <c r="AG170" s="32"/>
      <c r="AH170" s="49">
        <f t="shared" si="115"/>
        <v>45.509999999999934</v>
      </c>
      <c r="AI170" s="77">
        <f t="shared" si="133"/>
        <v>7.3455706311139251</v>
      </c>
      <c r="AJ170" s="25">
        <f t="shared" si="134"/>
        <v>-0.15694210317956955</v>
      </c>
      <c r="AK170" s="24">
        <f t="shared" si="135"/>
        <v>0.89195624169166932</v>
      </c>
      <c r="AL170" s="26">
        <f t="shared" si="136"/>
        <v>-0.31748859752513614</v>
      </c>
      <c r="AM170" s="35"/>
      <c r="AN170" s="49">
        <f t="shared" si="116"/>
        <v>61.5</v>
      </c>
      <c r="AO170" s="24">
        <f t="shared" si="140"/>
        <v>43.627151736975804</v>
      </c>
      <c r="AP170" s="25">
        <f t="shared" si="137"/>
        <v>-0.82259171025573907</v>
      </c>
      <c r="AQ170" s="24">
        <f t="shared" si="141"/>
        <v>1.0858132886953991</v>
      </c>
      <c r="AR170" s="26">
        <f t="shared" si="138"/>
        <v>9.6188320259938176E-2</v>
      </c>
      <c r="AS170" s="5"/>
      <c r="AT170" s="49">
        <f t="shared" si="117"/>
        <v>29.519999999999925</v>
      </c>
      <c r="AU170" s="24">
        <f t="shared" si="124"/>
        <v>49.172701750482162</v>
      </c>
      <c r="AV170" s="25">
        <f t="shared" si="125"/>
        <v>-0.57681937297290009</v>
      </c>
      <c r="AW170" s="24">
        <f t="shared" si="126"/>
        <v>0.53975250242578676</v>
      </c>
      <c r="AX170" s="26">
        <f t="shared" si="127"/>
        <v>0.37436182385795524</v>
      </c>
      <c r="AY170" s="29"/>
      <c r="AZ170" s="18">
        <f t="shared" si="118"/>
        <v>29.519999999999925</v>
      </c>
      <c r="BA170" s="24"/>
      <c r="BB170" s="25"/>
      <c r="BC170" s="60"/>
      <c r="BD170" s="26"/>
      <c r="BE170" s="35"/>
      <c r="BF170" s="18">
        <f t="shared" si="119"/>
        <v>24.599999999999945</v>
      </c>
      <c r="BG170" s="24"/>
      <c r="BH170" s="25"/>
      <c r="BI170" s="24"/>
      <c r="BJ170" s="26"/>
      <c r="BK170" s="71"/>
      <c r="BL170" s="18">
        <f t="shared" si="120"/>
        <v>56.580000000000091</v>
      </c>
      <c r="BM170" s="24"/>
      <c r="BN170" s="25"/>
      <c r="BO170" s="24"/>
      <c r="BP170" s="26"/>
      <c r="BQ170" s="71"/>
      <c r="BR170" s="18">
        <f t="shared" si="121"/>
        <v>56.580000000000091</v>
      </c>
      <c r="BS170" s="24"/>
      <c r="BT170" s="25"/>
      <c r="BU170" s="24"/>
      <c r="BV170" s="26"/>
      <c r="BW170" s="90"/>
      <c r="BX170" s="18">
        <f t="shared" si="122"/>
        <v>56.580000000000091</v>
      </c>
      <c r="BY170" s="24"/>
      <c r="BZ170" s="25"/>
      <c r="CA170" s="24"/>
      <c r="CB170" s="26"/>
      <c r="CC170" s="32"/>
      <c r="CD170" s="20">
        <f t="shared" si="123"/>
        <v>110.70000000000022</v>
      </c>
      <c r="CE170" s="61">
        <f t="shared" si="100"/>
        <v>6.7032384484794526E-7</v>
      </c>
      <c r="CF170" s="61">
        <f t="shared" si="101"/>
        <v>0.6136548231351584</v>
      </c>
      <c r="CG170" s="61">
        <f t="shared" si="102"/>
        <v>1.2170319246516708</v>
      </c>
      <c r="CH170" s="24">
        <f t="shared" si="103"/>
        <v>0.92742497818663083</v>
      </c>
      <c r="CI170" s="60">
        <f t="shared" si="104"/>
        <v>0</v>
      </c>
      <c r="CJ170" s="60">
        <f t="shared" si="105"/>
        <v>0</v>
      </c>
      <c r="CK170" s="60">
        <f t="shared" si="106"/>
        <v>0</v>
      </c>
      <c r="CL170" s="60">
        <f t="shared" si="107"/>
        <v>0</v>
      </c>
      <c r="CM170" s="61">
        <f t="shared" si="108"/>
        <v>2.7581123962973049</v>
      </c>
      <c r="CN170" s="35"/>
    </row>
    <row r="171" spans="2:92" x14ac:dyDescent="0.65">
      <c r="B171" s="44">
        <v>44021</v>
      </c>
      <c r="C171" s="38">
        <f t="shared" si="132"/>
        <v>197</v>
      </c>
      <c r="D171" s="46">
        <v>20371</v>
      </c>
      <c r="E171" s="101">
        <f t="shared" si="129"/>
        <v>3.8614642135472547E-2</v>
      </c>
      <c r="F171" s="38">
        <f t="shared" si="130"/>
        <v>9336</v>
      </c>
      <c r="G171" s="46">
        <v>527546</v>
      </c>
      <c r="H171" s="46">
        <f t="shared" si="139"/>
        <v>1</v>
      </c>
      <c r="I171" s="46">
        <v>981</v>
      </c>
      <c r="J171" s="100">
        <f t="shared" si="142"/>
        <v>4.8156693338569534E-2</v>
      </c>
      <c r="W171" s="47"/>
      <c r="X171" s="47"/>
      <c r="Y171" s="47"/>
      <c r="Z171" s="47"/>
      <c r="AA171" s="47"/>
      <c r="AB171" s="49">
        <f t="shared" si="110"/>
        <v>111.60000000000022</v>
      </c>
      <c r="AC171" s="24">
        <f t="shared" si="111"/>
        <v>18.138707774276231</v>
      </c>
      <c r="AD171" s="25">
        <f t="shared" si="112"/>
        <v>-3.3955872674142942E-7</v>
      </c>
      <c r="AE171" s="24">
        <f t="shared" si="113"/>
        <v>1.0144712620405391E-6</v>
      </c>
      <c r="AF171" s="26">
        <f t="shared" si="114"/>
        <v>-2.5948499830638962E-7</v>
      </c>
      <c r="AG171" s="32"/>
      <c r="AH171" s="49">
        <f t="shared" si="115"/>
        <v>45.879999999999932</v>
      </c>
      <c r="AI171" s="77">
        <f t="shared" si="133"/>
        <v>7.2946621538700906</v>
      </c>
      <c r="AJ171" s="25">
        <f t="shared" si="134"/>
        <v>-0.13759047903739069</v>
      </c>
      <c r="AK171" s="24">
        <f t="shared" si="135"/>
        <v>0.78775352850532254</v>
      </c>
      <c r="AL171" s="26">
        <f t="shared" si="136"/>
        <v>-0.28162895455769388</v>
      </c>
      <c r="AM171" s="35"/>
      <c r="AN171" s="49">
        <f t="shared" si="116"/>
        <v>62</v>
      </c>
      <c r="AO171" s="24">
        <f t="shared" si="140"/>
        <v>43.200813267040353</v>
      </c>
      <c r="AP171" s="25">
        <f t="shared" si="137"/>
        <v>-0.85267693987089999</v>
      </c>
      <c r="AQ171" s="24">
        <f t="shared" si="141"/>
        <v>1.1321171075874594</v>
      </c>
      <c r="AR171" s="26">
        <f t="shared" si="138"/>
        <v>9.2607637784120733E-2</v>
      </c>
      <c r="AS171" s="5"/>
      <c r="AT171" s="49">
        <f t="shared" si="117"/>
        <v>29.759999999999923</v>
      </c>
      <c r="AU171" s="24">
        <f t="shared" si="124"/>
        <v>49.007085356239998</v>
      </c>
      <c r="AV171" s="25">
        <f t="shared" si="125"/>
        <v>-0.69006830934234986</v>
      </c>
      <c r="AW171" s="24">
        <f t="shared" si="126"/>
        <v>0.64707562640596572</v>
      </c>
      <c r="AX171" s="26">
        <f t="shared" si="127"/>
        <v>0.44717968325074581</v>
      </c>
      <c r="AY171" s="29"/>
      <c r="AZ171" s="18">
        <f t="shared" si="118"/>
        <v>29.759999999999923</v>
      </c>
      <c r="BA171" s="24"/>
      <c r="BB171" s="25"/>
      <c r="BC171" s="60"/>
      <c r="BD171" s="26"/>
      <c r="BE171" s="35"/>
      <c r="BF171" s="18">
        <f t="shared" si="119"/>
        <v>24.799999999999944</v>
      </c>
      <c r="BG171" s="24"/>
      <c r="BH171" s="25"/>
      <c r="BI171" s="24"/>
      <c r="BJ171" s="26"/>
      <c r="BK171" s="71"/>
      <c r="BL171" s="18">
        <f t="shared" si="120"/>
        <v>57.040000000000092</v>
      </c>
      <c r="BM171" s="24"/>
      <c r="BN171" s="25"/>
      <c r="BO171" s="24"/>
      <c r="BP171" s="26"/>
      <c r="BQ171" s="71"/>
      <c r="BR171" s="18">
        <f t="shared" si="121"/>
        <v>57.040000000000092</v>
      </c>
      <c r="BS171" s="24"/>
      <c r="BT171" s="25"/>
      <c r="BU171" s="24"/>
      <c r="BV171" s="26"/>
      <c r="BW171" s="90"/>
      <c r="BX171" s="18">
        <f t="shared" si="122"/>
        <v>57.040000000000092</v>
      </c>
      <c r="BY171" s="24"/>
      <c r="BZ171" s="25"/>
      <c r="CA171" s="24"/>
      <c r="CB171" s="26"/>
      <c r="CC171" s="32"/>
      <c r="CD171" s="20">
        <f t="shared" si="123"/>
        <v>111.60000000000022</v>
      </c>
      <c r="CE171" s="61">
        <f t="shared" si="100"/>
        <v>5.4488785233192981E-7</v>
      </c>
      <c r="CF171" s="61">
        <f t="shared" si="101"/>
        <v>0.54132223267723178</v>
      </c>
      <c r="CG171" s="61">
        <f t="shared" si="102"/>
        <v>1.2544828628605058</v>
      </c>
      <c r="CH171" s="24">
        <f t="shared" si="103"/>
        <v>1.1083622715713541</v>
      </c>
      <c r="CI171" s="60">
        <f t="shared" si="104"/>
        <v>0</v>
      </c>
      <c r="CJ171" s="60">
        <f t="shared" si="105"/>
        <v>0</v>
      </c>
      <c r="CK171" s="60">
        <f t="shared" si="106"/>
        <v>0</v>
      </c>
      <c r="CL171" s="60">
        <f t="shared" si="107"/>
        <v>0</v>
      </c>
      <c r="CM171" s="61">
        <f t="shared" si="108"/>
        <v>2.9041679119969439</v>
      </c>
      <c r="CN171" s="72">
        <f>L58</f>
        <v>44137</v>
      </c>
    </row>
    <row r="172" spans="2:92" x14ac:dyDescent="0.65">
      <c r="B172" s="44">
        <v>44022</v>
      </c>
      <c r="C172" s="38">
        <f t="shared" si="132"/>
        <v>348</v>
      </c>
      <c r="D172" s="46">
        <v>20719</v>
      </c>
      <c r="E172" s="101">
        <f t="shared" si="129"/>
        <v>3.8339338022357061E-2</v>
      </c>
      <c r="F172" s="38">
        <f t="shared" si="130"/>
        <v>12865</v>
      </c>
      <c r="G172" s="46">
        <v>540411</v>
      </c>
      <c r="H172" s="46">
        <f t="shared" si="139"/>
        <v>1</v>
      </c>
      <c r="I172" s="46">
        <v>982</v>
      </c>
      <c r="J172" s="100">
        <f t="shared" si="142"/>
        <v>4.7396109850861526E-2</v>
      </c>
      <c r="W172" s="47"/>
      <c r="X172" s="47"/>
      <c r="Y172" s="47"/>
      <c r="Z172" s="47"/>
      <c r="AA172" s="47"/>
      <c r="AB172" s="49">
        <f t="shared" si="110"/>
        <v>112.50000000000023</v>
      </c>
      <c r="AC172" s="24">
        <f t="shared" si="111"/>
        <v>18.13870752586006</v>
      </c>
      <c r="AD172" s="25">
        <f t="shared" si="112"/>
        <v>-2.760179665133182E-7</v>
      </c>
      <c r="AE172" s="24">
        <f t="shared" si="113"/>
        <v>8.2463584670101264E-7</v>
      </c>
      <c r="AF172" s="26">
        <f t="shared" si="114"/>
        <v>-2.1092823926614052E-7</v>
      </c>
      <c r="AG172" s="32"/>
      <c r="AH172" s="49">
        <f t="shared" si="115"/>
        <v>46.249999999999929</v>
      </c>
      <c r="AI172" s="77">
        <f t="shared" si="133"/>
        <v>7.2500126581080897</v>
      </c>
      <c r="AJ172" s="25">
        <f t="shared" si="134"/>
        <v>-0.1206743128702734</v>
      </c>
      <c r="AK172" s="24">
        <f t="shared" si="135"/>
        <v>0.69541268566024816</v>
      </c>
      <c r="AL172" s="26">
        <f t="shared" si="136"/>
        <v>-0.24956984552722816</v>
      </c>
      <c r="AM172" s="35"/>
      <c r="AN172" s="49">
        <f t="shared" si="116"/>
        <v>62.5</v>
      </c>
      <c r="AO172" s="24">
        <f t="shared" si="140"/>
        <v>42.760637849188583</v>
      </c>
      <c r="AP172" s="25">
        <f t="shared" si="137"/>
        <v>-0.880350835703538</v>
      </c>
      <c r="AQ172" s="24">
        <f t="shared" si="141"/>
        <v>1.1760515377836176</v>
      </c>
      <c r="AR172" s="26">
        <f t="shared" si="138"/>
        <v>8.786886039231645E-2</v>
      </c>
      <c r="AS172" s="5"/>
      <c r="AT172" s="49">
        <f t="shared" si="117"/>
        <v>29.999999999999922</v>
      </c>
      <c r="AU172" s="24">
        <f t="shared" si="124"/>
        <v>48.809206903799428</v>
      </c>
      <c r="AV172" s="25">
        <f t="shared" si="125"/>
        <v>-0.82449355183571027</v>
      </c>
      <c r="AW172" s="24">
        <f t="shared" si="126"/>
        <v>0.77506991119469193</v>
      </c>
      <c r="AX172" s="26">
        <f t="shared" si="127"/>
        <v>0.53330951995302567</v>
      </c>
      <c r="AY172" s="29"/>
      <c r="AZ172" s="18">
        <f t="shared" si="118"/>
        <v>29.999999999999922</v>
      </c>
      <c r="BA172" s="24"/>
      <c r="BB172" s="25"/>
      <c r="BC172" s="60"/>
      <c r="BD172" s="26"/>
      <c r="BE172" s="35"/>
      <c r="BF172" s="18">
        <f t="shared" si="119"/>
        <v>24.999999999999943</v>
      </c>
      <c r="BG172" s="24"/>
      <c r="BH172" s="25"/>
      <c r="BI172" s="24"/>
      <c r="BJ172" s="26"/>
      <c r="BK172" s="71"/>
      <c r="BL172" s="18">
        <f t="shared" si="120"/>
        <v>57.500000000000092</v>
      </c>
      <c r="BM172" s="24"/>
      <c r="BN172" s="25"/>
      <c r="BO172" s="24"/>
      <c r="BP172" s="26"/>
      <c r="BQ172" s="71"/>
      <c r="BR172" s="18">
        <f t="shared" si="121"/>
        <v>57.500000000000092</v>
      </c>
      <c r="BS172" s="24"/>
      <c r="BT172" s="25"/>
      <c r="BU172" s="24"/>
      <c r="BV172" s="26"/>
      <c r="BW172" s="90"/>
      <c r="BX172" s="18">
        <f t="shared" si="122"/>
        <v>57.500000000000092</v>
      </c>
      <c r="BY172" s="24"/>
      <c r="BZ172" s="25"/>
      <c r="CA172" s="24"/>
      <c r="CB172" s="26"/>
      <c r="CC172" s="32"/>
      <c r="CD172" s="20">
        <f t="shared" si="123"/>
        <v>112.50000000000023</v>
      </c>
      <c r="CE172" s="61">
        <f t="shared" si="100"/>
        <v>4.4292437616757572E-7</v>
      </c>
      <c r="CF172" s="61">
        <f t="shared" si="101"/>
        <v>0.47737100074039218</v>
      </c>
      <c r="CG172" s="61">
        <f t="shared" si="102"/>
        <v>1.2878541716534551</v>
      </c>
      <c r="CH172" s="24">
        <f t="shared" si="103"/>
        <v>1.3226556504382037</v>
      </c>
      <c r="CI172" s="60">
        <f t="shared" si="104"/>
        <v>0</v>
      </c>
      <c r="CJ172" s="60">
        <f t="shared" si="105"/>
        <v>0</v>
      </c>
      <c r="CK172" s="60">
        <f t="shared" si="106"/>
        <v>0</v>
      </c>
      <c r="CL172" s="60">
        <f t="shared" si="107"/>
        <v>0</v>
      </c>
      <c r="CM172" s="61">
        <f t="shared" si="108"/>
        <v>3.087881265756427</v>
      </c>
      <c r="CN172" s="35"/>
    </row>
    <row r="173" spans="2:92" x14ac:dyDescent="0.65">
      <c r="B173" s="44">
        <v>44023</v>
      </c>
      <c r="C173" s="38">
        <f t="shared" si="132"/>
        <v>410</v>
      </c>
      <c r="D173" s="46">
        <v>21129</v>
      </c>
      <c r="E173" s="101">
        <f t="shared" si="129"/>
        <v>3.8300903820845521E-2</v>
      </c>
      <c r="F173" s="38">
        <f t="shared" si="130"/>
        <v>11247</v>
      </c>
      <c r="G173" s="46">
        <v>551658</v>
      </c>
      <c r="H173" s="46">
        <f t="shared" si="139"/>
        <v>0</v>
      </c>
      <c r="I173" s="46">
        <v>982</v>
      </c>
      <c r="J173" s="100">
        <f t="shared" si="142"/>
        <v>4.6476406834208908E-2</v>
      </c>
      <c r="W173" s="47"/>
      <c r="X173" s="47"/>
      <c r="Y173" s="47"/>
      <c r="Z173" s="47"/>
      <c r="AA173" s="47"/>
      <c r="AB173" s="49">
        <f t="shared" si="110"/>
        <v>113.40000000000023</v>
      </c>
      <c r="AC173" s="24">
        <f t="shared" si="111"/>
        <v>18.138707323929374</v>
      </c>
      <c r="AD173" s="25">
        <f t="shared" si="112"/>
        <v>-2.2436742657974458E-7</v>
      </c>
      <c r="AE173" s="24">
        <f t="shared" si="113"/>
        <v>6.7032384484794526E-7</v>
      </c>
      <c r="AF173" s="26">
        <f t="shared" si="114"/>
        <v>-1.7145777983674146E-7</v>
      </c>
      <c r="AG173" s="32"/>
      <c r="AH173" s="49">
        <f t="shared" si="115"/>
        <v>46.619999999999926</v>
      </c>
      <c r="AI173" s="77">
        <f t="shared" si="133"/>
        <v>7.2108382545968626</v>
      </c>
      <c r="AJ173" s="25">
        <f t="shared" si="134"/>
        <v>-0.10587676624656057</v>
      </c>
      <c r="AK173" s="24">
        <f t="shared" si="135"/>
        <v>0.6136548231351584</v>
      </c>
      <c r="AL173" s="26">
        <f t="shared" si="136"/>
        <v>-0.22096719601375608</v>
      </c>
      <c r="AM173" s="35"/>
      <c r="AN173" s="49">
        <f t="shared" si="116"/>
        <v>63</v>
      </c>
      <c r="AO173" s="24">
        <f t="shared" si="140"/>
        <v>42.308039424096265</v>
      </c>
      <c r="AP173" s="25">
        <f t="shared" si="137"/>
        <v>-0.90519685018463869</v>
      </c>
      <c r="AQ173" s="24">
        <f t="shared" si="141"/>
        <v>1.2170319246516708</v>
      </c>
      <c r="AR173" s="26">
        <f t="shared" si="138"/>
        <v>8.196077373610644E-2</v>
      </c>
      <c r="AS173" s="5"/>
      <c r="AT173" s="49">
        <f t="shared" si="117"/>
        <v>30.23999999999992</v>
      </c>
      <c r="AU173" s="24">
        <f t="shared" si="124"/>
        <v>48.57314428639846</v>
      </c>
      <c r="AV173" s="25">
        <f t="shared" si="125"/>
        <v>-0.98359423917069033</v>
      </c>
      <c r="AW173" s="24">
        <f t="shared" si="126"/>
        <v>0.92742497818663083</v>
      </c>
      <c r="AX173" s="26">
        <f t="shared" si="127"/>
        <v>0.63481277913307887</v>
      </c>
      <c r="AY173" s="29"/>
      <c r="AZ173" s="18">
        <f t="shared" si="118"/>
        <v>30.23999999999992</v>
      </c>
      <c r="BA173" s="24"/>
      <c r="BB173" s="25"/>
      <c r="BC173" s="60"/>
      <c r="BD173" s="26"/>
      <c r="BE173" s="35"/>
      <c r="BF173" s="18">
        <f t="shared" si="119"/>
        <v>25.199999999999942</v>
      </c>
      <c r="BG173" s="24"/>
      <c r="BH173" s="25"/>
      <c r="BI173" s="24"/>
      <c r="BJ173" s="26"/>
      <c r="BK173" s="71"/>
      <c r="BL173" s="18">
        <f t="shared" si="120"/>
        <v>57.960000000000093</v>
      </c>
      <c r="BM173" s="24"/>
      <c r="BN173" s="25"/>
      <c r="BO173" s="24"/>
      <c r="BP173" s="26"/>
      <c r="BQ173" s="71"/>
      <c r="BR173" s="18">
        <f t="shared" si="121"/>
        <v>57.960000000000093</v>
      </c>
      <c r="BS173" s="24"/>
      <c r="BT173" s="25"/>
      <c r="BU173" s="24"/>
      <c r="BV173" s="26"/>
      <c r="BW173" s="90"/>
      <c r="BX173" s="18">
        <f t="shared" si="122"/>
        <v>57.960000000000093</v>
      </c>
      <c r="BY173" s="24"/>
      <c r="BZ173" s="25"/>
      <c r="CA173" s="24"/>
      <c r="CB173" s="26"/>
      <c r="CC173" s="32"/>
      <c r="CD173" s="20">
        <f t="shared" si="123"/>
        <v>113.40000000000023</v>
      </c>
      <c r="CE173" s="61">
        <f t="shared" si="100"/>
        <v>3.6004106483401589E-7</v>
      </c>
      <c r="CF173" s="61">
        <f t="shared" si="101"/>
        <v>0.42086293894141141</v>
      </c>
      <c r="CG173" s="61">
        <f t="shared" si="102"/>
        <v>1.3166373041571202</v>
      </c>
      <c r="CH173" s="24">
        <f t="shared" si="103"/>
        <v>1.5756244200582525</v>
      </c>
      <c r="CI173" s="60">
        <f t="shared" si="104"/>
        <v>0</v>
      </c>
      <c r="CJ173" s="60">
        <f t="shared" si="105"/>
        <v>0</v>
      </c>
      <c r="CK173" s="60">
        <f t="shared" si="106"/>
        <v>0</v>
      </c>
      <c r="CL173" s="60">
        <f t="shared" si="107"/>
        <v>0</v>
      </c>
      <c r="CM173" s="61">
        <f t="shared" si="108"/>
        <v>3.3131250231978493</v>
      </c>
      <c r="CN173" s="35"/>
    </row>
    <row r="174" spans="2:92" x14ac:dyDescent="0.65">
      <c r="B174" s="44">
        <v>44024</v>
      </c>
      <c r="C174" s="38">
        <f t="shared" si="132"/>
        <v>373</v>
      </c>
      <c r="D174" s="46">
        <v>21502</v>
      </c>
      <c r="E174" s="101">
        <f t="shared" si="129"/>
        <v>3.8491144280031933E-2</v>
      </c>
      <c r="F174" s="38">
        <f t="shared" si="130"/>
        <v>6964</v>
      </c>
      <c r="G174" s="46">
        <v>558622</v>
      </c>
      <c r="H174" s="46">
        <f t="shared" si="139"/>
        <v>0</v>
      </c>
      <c r="I174" s="46">
        <v>982</v>
      </c>
      <c r="J174" s="100">
        <f t="shared" si="142"/>
        <v>4.5670170216724024E-2</v>
      </c>
      <c r="W174" s="47"/>
      <c r="X174" s="47"/>
      <c r="Y174" s="47"/>
      <c r="Z174" s="47"/>
      <c r="AA174" s="47"/>
      <c r="AB174" s="49">
        <f t="shared" si="110"/>
        <v>114.30000000000024</v>
      </c>
      <c r="AC174" s="24">
        <f t="shared" si="111"/>
        <v>18.138707159785465</v>
      </c>
      <c r="AD174" s="25">
        <f t="shared" si="112"/>
        <v>-1.8238212050921883E-7</v>
      </c>
      <c r="AE174" s="24">
        <f t="shared" si="113"/>
        <v>5.4488785233192981E-7</v>
      </c>
      <c r="AF174" s="26">
        <f t="shared" si="114"/>
        <v>-1.3937332501779489E-7</v>
      </c>
      <c r="AG174" s="32"/>
      <c r="AH174" s="49">
        <f t="shared" si="115"/>
        <v>46.989999999999924</v>
      </c>
      <c r="AI174" s="77">
        <f t="shared" si="133"/>
        <v>7.1764562713115856</v>
      </c>
      <c r="AJ174" s="25">
        <f t="shared" si="134"/>
        <v>-9.2924279149398326E-2</v>
      </c>
      <c r="AK174" s="24">
        <f t="shared" si="135"/>
        <v>0.54132223267723178</v>
      </c>
      <c r="AL174" s="26">
        <f t="shared" si="136"/>
        <v>-0.19549348772412611</v>
      </c>
      <c r="AM174" s="35"/>
      <c r="AN174" s="49">
        <f t="shared" si="116"/>
        <v>63.5</v>
      </c>
      <c r="AO174" s="24">
        <f t="shared" si="140"/>
        <v>41.844627312259348</v>
      </c>
      <c r="AP174" s="25">
        <f t="shared" si="137"/>
        <v>-0.92682422367383943</v>
      </c>
      <c r="AQ174" s="24">
        <f t="shared" si="141"/>
        <v>1.2544828628605058</v>
      </c>
      <c r="AR174" s="26">
        <f t="shared" si="138"/>
        <v>7.4901876417669988E-2</v>
      </c>
      <c r="AS174" s="5"/>
      <c r="AT174" s="49">
        <f t="shared" si="117"/>
        <v>30.479999999999919</v>
      </c>
      <c r="AU174" s="24">
        <f t="shared" si="124"/>
        <v>48.292045095369581</v>
      </c>
      <c r="AV174" s="25">
        <f t="shared" si="125"/>
        <v>-1.1712466292869981</v>
      </c>
      <c r="AW174" s="24">
        <f t="shared" si="126"/>
        <v>1.1083622715713541</v>
      </c>
      <c r="AX174" s="26">
        <f t="shared" si="127"/>
        <v>0.75390538910301419</v>
      </c>
      <c r="AY174" s="29"/>
      <c r="AZ174" s="18">
        <f t="shared" si="118"/>
        <v>30.479999999999919</v>
      </c>
      <c r="BA174" s="24"/>
      <c r="BB174" s="25"/>
      <c r="BC174" s="60"/>
      <c r="BD174" s="26"/>
      <c r="BE174" s="35"/>
      <c r="BF174" s="18">
        <f t="shared" si="119"/>
        <v>25.399999999999942</v>
      </c>
      <c r="BG174" s="24"/>
      <c r="BH174" s="25"/>
      <c r="BI174" s="24"/>
      <c r="BJ174" s="26"/>
      <c r="BK174" s="71"/>
      <c r="BL174" s="18">
        <f t="shared" si="120"/>
        <v>58.420000000000094</v>
      </c>
      <c r="BM174" s="24"/>
      <c r="BN174" s="25"/>
      <c r="BO174" s="24"/>
      <c r="BP174" s="26"/>
      <c r="BQ174" s="71"/>
      <c r="BR174" s="18">
        <f t="shared" si="121"/>
        <v>58.420000000000094</v>
      </c>
      <c r="BS174" s="24"/>
      <c r="BT174" s="25"/>
      <c r="BU174" s="24"/>
      <c r="BV174" s="26"/>
      <c r="BW174" s="90"/>
      <c r="BX174" s="18">
        <f t="shared" si="122"/>
        <v>58.420000000000094</v>
      </c>
      <c r="BY174" s="24"/>
      <c r="BZ174" s="25"/>
      <c r="CA174" s="24"/>
      <c r="CB174" s="26"/>
      <c r="CC174" s="32"/>
      <c r="CD174" s="20">
        <f t="shared" si="123"/>
        <v>114.30000000000024</v>
      </c>
      <c r="CE174" s="61">
        <f t="shared" si="100"/>
        <v>2.9266749609705167E-7</v>
      </c>
      <c r="CF174" s="61">
        <f t="shared" si="101"/>
        <v>0.37095725262253154</v>
      </c>
      <c r="CG174" s="61">
        <f t="shared" si="102"/>
        <v>1.3403814019736586</v>
      </c>
      <c r="CH174" s="24">
        <f t="shared" si="103"/>
        <v>1.8730839293158721</v>
      </c>
      <c r="CI174" s="60">
        <f t="shared" si="104"/>
        <v>0</v>
      </c>
      <c r="CJ174" s="60">
        <f t="shared" si="105"/>
        <v>0</v>
      </c>
      <c r="CK174" s="60">
        <f t="shared" si="106"/>
        <v>0</v>
      </c>
      <c r="CL174" s="60">
        <f t="shared" si="107"/>
        <v>0</v>
      </c>
      <c r="CM174" s="61">
        <f t="shared" si="108"/>
        <v>3.5844228765795583</v>
      </c>
      <c r="CN174" s="72">
        <f>L59</f>
        <v>44144</v>
      </c>
    </row>
    <row r="175" spans="2:92" x14ac:dyDescent="0.65">
      <c r="B175" s="44">
        <v>44025</v>
      </c>
      <c r="C175" s="38">
        <f t="shared" si="132"/>
        <v>366</v>
      </c>
      <c r="D175" s="46">
        <v>21868</v>
      </c>
      <c r="E175" s="101">
        <f t="shared" si="129"/>
        <v>3.8903763531724499E-2</v>
      </c>
      <c r="F175" s="38">
        <f t="shared" si="130"/>
        <v>3483</v>
      </c>
      <c r="G175" s="46">
        <v>562105</v>
      </c>
      <c r="H175" s="46">
        <f t="shared" si="139"/>
        <v>0</v>
      </c>
      <c r="I175" s="46">
        <v>982</v>
      </c>
      <c r="J175" s="100">
        <f t="shared" si="142"/>
        <v>4.4905798426925186E-2</v>
      </c>
      <c r="W175" s="47"/>
      <c r="X175" s="47"/>
      <c r="Y175" s="47"/>
      <c r="Z175" s="47"/>
      <c r="AA175" s="47"/>
      <c r="AB175" s="49">
        <f t="shared" si="110"/>
        <v>115.20000000000024</v>
      </c>
      <c r="AC175" s="24">
        <f t="shared" si="111"/>
        <v>18.138707026357388</v>
      </c>
      <c r="AD175" s="25">
        <f t="shared" si="112"/>
        <v>-1.4825341782559949E-7</v>
      </c>
      <c r="AE175" s="24">
        <f t="shared" si="113"/>
        <v>4.4292437616757572E-7</v>
      </c>
      <c r="AF175" s="26">
        <f t="shared" si="114"/>
        <v>-1.1329275129372678E-7</v>
      </c>
      <c r="AG175" s="32"/>
      <c r="AH175" s="49">
        <f t="shared" si="115"/>
        <v>47.359999999999921</v>
      </c>
      <c r="AI175" s="77">
        <f t="shared" si="133"/>
        <v>7.1462715669858543</v>
      </c>
      <c r="AJ175" s="25">
        <f t="shared" si="134"/>
        <v>-8.1580281961435103E-2</v>
      </c>
      <c r="AK175" s="24">
        <f t="shared" si="135"/>
        <v>0.47737100074039218</v>
      </c>
      <c r="AL175" s="26">
        <f t="shared" si="136"/>
        <v>-0.17284116739686381</v>
      </c>
      <c r="AM175" s="35"/>
      <c r="AN175" s="49">
        <f t="shared" si="116"/>
        <v>64</v>
      </c>
      <c r="AO175" s="24">
        <f t="shared" si="140"/>
        <v>41.372187001465221</v>
      </c>
      <c r="AP175" s="25">
        <f t="shared" si="137"/>
        <v>-0.94488062158825237</v>
      </c>
      <c r="AQ175" s="24">
        <f t="shared" si="141"/>
        <v>1.2878541716534551</v>
      </c>
      <c r="AR175" s="26">
        <f t="shared" si="138"/>
        <v>6.6742617585898389E-2</v>
      </c>
      <c r="AS175" s="5"/>
      <c r="AT175" s="49">
        <f t="shared" si="117"/>
        <v>30.719999999999917</v>
      </c>
      <c r="AU175" s="24">
        <f t="shared" si="124"/>
        <v>47.958048591173025</v>
      </c>
      <c r="AV175" s="25">
        <f t="shared" si="125"/>
        <v>-1.3916521008189824</v>
      </c>
      <c r="AW175" s="24">
        <f t="shared" si="126"/>
        <v>1.3226556504382037</v>
      </c>
      <c r="AX175" s="26">
        <f t="shared" si="127"/>
        <v>0.89288907861187305</v>
      </c>
      <c r="AY175" s="29"/>
      <c r="AZ175" s="18">
        <f t="shared" si="118"/>
        <v>30.719999999999917</v>
      </c>
      <c r="BA175" s="24"/>
      <c r="BB175" s="25"/>
      <c r="BC175" s="60"/>
      <c r="BD175" s="26"/>
      <c r="BE175" s="35"/>
      <c r="BF175" s="18">
        <f t="shared" si="119"/>
        <v>25.599999999999941</v>
      </c>
      <c r="BG175" s="24"/>
      <c r="BH175" s="25"/>
      <c r="BI175" s="24"/>
      <c r="BJ175" s="26"/>
      <c r="BK175" s="71"/>
      <c r="BL175" s="18">
        <f t="shared" si="120"/>
        <v>58.880000000000095</v>
      </c>
      <c r="BM175" s="24"/>
      <c r="BN175" s="25"/>
      <c r="BO175" s="24"/>
      <c r="BP175" s="26"/>
      <c r="BQ175" s="71"/>
      <c r="BR175" s="18">
        <f t="shared" si="121"/>
        <v>58.880000000000095</v>
      </c>
      <c r="BS175" s="24"/>
      <c r="BT175" s="25"/>
      <c r="BU175" s="24"/>
      <c r="BV175" s="26"/>
      <c r="BW175" s="90"/>
      <c r="BX175" s="18">
        <f t="shared" si="122"/>
        <v>58.880000000000095</v>
      </c>
      <c r="BY175" s="24"/>
      <c r="BZ175" s="25"/>
      <c r="CA175" s="24"/>
      <c r="CB175" s="26"/>
      <c r="CC175" s="32"/>
      <c r="CD175" s="20">
        <f t="shared" si="123"/>
        <v>115.20000000000024</v>
      </c>
      <c r="CE175" s="61">
        <f t="shared" ref="CE175:CE238" si="143">AE178</f>
        <v>2.3790137157212817E-7</v>
      </c>
      <c r="CF175" s="61">
        <f t="shared" ref="CF175:CF238" si="144">AK178</f>
        <v>0.32690224633036635</v>
      </c>
      <c r="CG175" s="61">
        <f t="shared" ref="CG175:CG238" si="145">AQ178</f>
        <v>1.3587081551232829</v>
      </c>
      <c r="CH175" s="24">
        <f t="shared" ref="CH175:CH238" si="146">AW178</f>
        <v>2.221234679559593</v>
      </c>
      <c r="CI175" s="60">
        <f t="shared" ref="CI175:CI238" si="147">BC178</f>
        <v>0</v>
      </c>
      <c r="CJ175" s="60">
        <f t="shared" ref="CJ175:CJ238" si="148">BI178</f>
        <v>0</v>
      </c>
      <c r="CK175" s="60">
        <f t="shared" ref="CK175:CK238" si="149">BO178</f>
        <v>0</v>
      </c>
      <c r="CL175" s="60">
        <f t="shared" ref="CL175:CL238" si="150">BU178</f>
        <v>0</v>
      </c>
      <c r="CM175" s="61">
        <f t="shared" ref="CM175:CM238" si="151">SUM(CE175:CL175)</f>
        <v>3.9068453189146135</v>
      </c>
      <c r="CN175" s="35"/>
    </row>
    <row r="176" spans="2:92" x14ac:dyDescent="0.65">
      <c r="B176" s="44">
        <v>44026</v>
      </c>
      <c r="C176" s="38">
        <f t="shared" si="132"/>
        <v>352</v>
      </c>
      <c r="D176" s="46">
        <v>22220</v>
      </c>
      <c r="E176" s="101">
        <f t="shared" si="129"/>
        <v>3.8681689042393184E-2</v>
      </c>
      <c r="F176" s="38">
        <f t="shared" si="130"/>
        <v>12327</v>
      </c>
      <c r="G176" s="46">
        <v>574432</v>
      </c>
      <c r="H176" s="46">
        <f t="shared" si="139"/>
        <v>0</v>
      </c>
      <c r="I176" s="46">
        <v>982</v>
      </c>
      <c r="J176" s="100">
        <f t="shared" si="142"/>
        <v>4.4194419441944195E-2</v>
      </c>
      <c r="W176" s="47"/>
      <c r="X176" s="47"/>
      <c r="Y176" s="47"/>
      <c r="Z176" s="47"/>
      <c r="AA176" s="47"/>
      <c r="AB176" s="49">
        <f t="shared" ref="AB176:AB239" si="152">AB175+$AC$45</f>
        <v>116.10000000000025</v>
      </c>
      <c r="AC176" s="24">
        <f t="shared" ref="AC176:AC239" si="153">AC175+AD176*$AC$45</f>
        <v>18.13870691789737</v>
      </c>
      <c r="AD176" s="25">
        <f t="shared" ref="AD176:AD239" si="154">-$AE$39*AC175*AE175</f>
        <v>-1.2051113241203652E-7</v>
      </c>
      <c r="AE176" s="24">
        <f t="shared" ref="AE176:AE239" si="155">AE175+AF176*$AC$45</f>
        <v>3.6004106483401589E-7</v>
      </c>
      <c r="AF176" s="26">
        <f t="shared" ref="AF176:AF239" si="156">$AE$39*AC175*AE175-$AE$40*AE175</f>
        <v>-9.2092568148399826E-8</v>
      </c>
      <c r="AG176" s="32"/>
      <c r="AH176" s="49">
        <f t="shared" ref="AH176:AH239" si="157">AH175+$AI$45</f>
        <v>47.729999999999919</v>
      </c>
      <c r="AI176" s="77">
        <f t="shared" si="133"/>
        <v>7.119764811756081</v>
      </c>
      <c r="AJ176" s="25">
        <f t="shared" si="134"/>
        <v>-7.1639878999387605E-2</v>
      </c>
      <c r="AK176" s="24">
        <f t="shared" si="135"/>
        <v>0.42086293894141141</v>
      </c>
      <c r="AL176" s="26">
        <f t="shared" si="136"/>
        <v>-0.15272449134859672</v>
      </c>
      <c r="AM176" s="35"/>
      <c r="AN176" s="49">
        <f t="shared" ref="AN176:AN239" si="158">AN175+$AO$45</f>
        <v>64.5</v>
      </c>
      <c r="AO176" s="24">
        <f t="shared" si="140"/>
        <v>40.892654908882847</v>
      </c>
      <c r="AP176" s="25">
        <f t="shared" si="137"/>
        <v>-0.95906418516474889</v>
      </c>
      <c r="AQ176" s="24">
        <f t="shared" si="141"/>
        <v>1.3166373041571202</v>
      </c>
      <c r="AR176" s="26">
        <f t="shared" si="138"/>
        <v>5.7566265007330419E-2</v>
      </c>
      <c r="AS176" s="5"/>
      <c r="AT176" s="49">
        <f t="shared" ref="AT176:AT239" si="159">AT175+$AU$45</f>
        <v>30.959999999999916</v>
      </c>
      <c r="AU176" s="24">
        <f t="shared" si="124"/>
        <v>47.562233011305651</v>
      </c>
      <c r="AV176" s="25">
        <f t="shared" si="125"/>
        <v>-1.6492315827807282</v>
      </c>
      <c r="AW176" s="24">
        <f t="shared" si="126"/>
        <v>1.5756244200582525</v>
      </c>
      <c r="AX176" s="26">
        <f t="shared" si="127"/>
        <v>1.0540365400835365</v>
      </c>
      <c r="AY176" s="29"/>
      <c r="AZ176" s="18">
        <f t="shared" ref="AZ176:AZ239" si="160">AZ175+$AU$45</f>
        <v>30.959999999999916</v>
      </c>
      <c r="BA176" s="24"/>
      <c r="BB176" s="25"/>
      <c r="BC176" s="60"/>
      <c r="BD176" s="26"/>
      <c r="BE176" s="35"/>
      <c r="BF176" s="18">
        <f t="shared" ref="BF176:BF239" si="161">BF175+$BG$45</f>
        <v>25.79999999999994</v>
      </c>
      <c r="BG176" s="24"/>
      <c r="BH176" s="25"/>
      <c r="BI176" s="24"/>
      <c r="BJ176" s="26"/>
      <c r="BK176" s="71"/>
      <c r="BL176" s="18">
        <f t="shared" ref="BL176:BL239" si="162">BL175+$BM$45</f>
        <v>59.340000000000096</v>
      </c>
      <c r="BM176" s="24"/>
      <c r="BN176" s="25"/>
      <c r="BO176" s="24"/>
      <c r="BP176" s="26"/>
      <c r="BQ176" s="71"/>
      <c r="BR176" s="18">
        <f t="shared" ref="BR176:BR239" si="163">BR175+$BM$45</f>
        <v>59.340000000000096</v>
      </c>
      <c r="BS176" s="24"/>
      <c r="BT176" s="25"/>
      <c r="BU176" s="24"/>
      <c r="BV176" s="26"/>
      <c r="BW176" s="90"/>
      <c r="BX176" s="18">
        <f t="shared" ref="BX176:BX239" si="164">BX175+$BM$45</f>
        <v>59.340000000000096</v>
      </c>
      <c r="BY176" s="24"/>
      <c r="BZ176" s="25"/>
      <c r="CA176" s="24"/>
      <c r="CB176" s="26"/>
      <c r="CC176" s="32"/>
      <c r="CD176" s="20">
        <f t="shared" ref="CD176:CD239" si="165">CD175+$AC$45</f>
        <v>116.10000000000025</v>
      </c>
      <c r="CE176" s="61">
        <f t="shared" si="143"/>
        <v>1.9338349247286709E-7</v>
      </c>
      <c r="CF176" s="61">
        <f t="shared" si="144"/>
        <v>0.28802727223833674</v>
      </c>
      <c r="CG176" s="61">
        <f t="shared" si="145"/>
        <v>1.3713246402388437</v>
      </c>
      <c r="CH176" s="24">
        <f t="shared" si="146"/>
        <v>2.6264668998496239</v>
      </c>
      <c r="CI176" s="60">
        <f t="shared" si="147"/>
        <v>0</v>
      </c>
      <c r="CJ176" s="60">
        <f t="shared" si="148"/>
        <v>0</v>
      </c>
      <c r="CK176" s="60">
        <f t="shared" si="149"/>
        <v>0</v>
      </c>
      <c r="CL176" s="60">
        <f t="shared" si="150"/>
        <v>0</v>
      </c>
      <c r="CM176" s="61">
        <f t="shared" si="151"/>
        <v>4.2858190057102963</v>
      </c>
      <c r="CN176" s="35"/>
    </row>
    <row r="177" spans="2:92" x14ac:dyDescent="0.65">
      <c r="B177" s="44">
        <v>44027</v>
      </c>
      <c r="C177" s="38">
        <f t="shared" si="132"/>
        <v>288</v>
      </c>
      <c r="D177" s="46">
        <v>22508</v>
      </c>
      <c r="E177" s="101">
        <f t="shared" si="129"/>
        <v>3.836333700354181E-2</v>
      </c>
      <c r="F177" s="38">
        <f t="shared" si="130"/>
        <v>12274</v>
      </c>
      <c r="G177" s="46">
        <v>586706</v>
      </c>
      <c r="H177" s="46">
        <f t="shared" si="139"/>
        <v>2</v>
      </c>
      <c r="I177" s="46">
        <v>984</v>
      </c>
      <c r="J177" s="100">
        <f t="shared" si="142"/>
        <v>4.3717789230495824E-2</v>
      </c>
      <c r="W177" s="47"/>
      <c r="X177" s="47"/>
      <c r="Y177" s="47"/>
      <c r="Z177" s="47"/>
      <c r="AA177" s="47"/>
      <c r="AB177" s="49">
        <f t="shared" si="152"/>
        <v>117.00000000000026</v>
      </c>
      <c r="AC177" s="24">
        <f t="shared" si="153"/>
        <v>18.138706829733199</v>
      </c>
      <c r="AD177" s="25">
        <f t="shared" si="154"/>
        <v>-9.7960190301478494E-8</v>
      </c>
      <c r="AE177" s="24">
        <f t="shared" si="155"/>
        <v>2.9266749609705167E-7</v>
      </c>
      <c r="AF177" s="26">
        <f t="shared" si="156"/>
        <v>-7.485952081884912E-8</v>
      </c>
      <c r="AG177" s="32"/>
      <c r="AH177" s="49">
        <f t="shared" si="157"/>
        <v>48.099999999999916</v>
      </c>
      <c r="AI177" s="77">
        <f t="shared" si="133"/>
        <v>7.0964824329930494</v>
      </c>
      <c r="AJ177" s="25">
        <f t="shared" si="134"/>
        <v>-6.2925348008193493E-2</v>
      </c>
      <c r="AK177" s="24">
        <f t="shared" si="135"/>
        <v>0.37095725262253154</v>
      </c>
      <c r="AL177" s="26">
        <f t="shared" si="136"/>
        <v>-0.13488023329426985</v>
      </c>
      <c r="AM177" s="35"/>
      <c r="AN177" s="49">
        <f t="shared" si="158"/>
        <v>65</v>
      </c>
      <c r="AO177" s="24">
        <f t="shared" si="140"/>
        <v>40.408087754611316</v>
      </c>
      <c r="AP177" s="25">
        <f t="shared" si="137"/>
        <v>-0.96913430854306082</v>
      </c>
      <c r="AQ177" s="24">
        <f t="shared" si="141"/>
        <v>1.3403814019736586</v>
      </c>
      <c r="AR177" s="26">
        <f t="shared" si="138"/>
        <v>4.7488195633076713E-2</v>
      </c>
      <c r="AS177" s="5"/>
      <c r="AT177" s="49">
        <f t="shared" si="159"/>
        <v>31.199999999999914</v>
      </c>
      <c r="AU177" s="24">
        <f t="shared" si="124"/>
        <v>47.094606064681741</v>
      </c>
      <c r="AV177" s="25">
        <f t="shared" si="125"/>
        <v>-1.9484456109329622</v>
      </c>
      <c r="AW177" s="24">
        <f t="shared" si="126"/>
        <v>1.8730839293158721</v>
      </c>
      <c r="AX177" s="26">
        <f t="shared" si="127"/>
        <v>1.2394146219067486</v>
      </c>
      <c r="AY177" s="29"/>
      <c r="AZ177" s="18">
        <f t="shared" si="160"/>
        <v>31.199999999999914</v>
      </c>
      <c r="BA177" s="24"/>
      <c r="BB177" s="25"/>
      <c r="BC177" s="60"/>
      <c r="BD177" s="26"/>
      <c r="BE177" s="35"/>
      <c r="BF177" s="18">
        <f t="shared" si="161"/>
        <v>25.99999999999994</v>
      </c>
      <c r="BG177" s="24"/>
      <c r="BH177" s="25"/>
      <c r="BI177" s="24"/>
      <c r="BJ177" s="26"/>
      <c r="BK177" s="71"/>
      <c r="BL177" s="18">
        <f t="shared" si="162"/>
        <v>59.800000000000097</v>
      </c>
      <c r="BM177" s="24"/>
      <c r="BN177" s="25"/>
      <c r="BO177" s="24"/>
      <c r="BP177" s="26"/>
      <c r="BQ177" s="71"/>
      <c r="BR177" s="18">
        <f t="shared" si="163"/>
        <v>59.800000000000097</v>
      </c>
      <c r="BS177" s="24"/>
      <c r="BT177" s="25"/>
      <c r="BU177" s="24"/>
      <c r="BV177" s="26"/>
      <c r="BW177" s="90"/>
      <c r="BX177" s="18">
        <f t="shared" si="164"/>
        <v>59.800000000000097</v>
      </c>
      <c r="BY177" s="24"/>
      <c r="BZ177" s="25"/>
      <c r="CA177" s="24"/>
      <c r="CB177" s="26"/>
      <c r="CC177" s="32"/>
      <c r="CD177" s="20">
        <f t="shared" si="165"/>
        <v>117.00000000000026</v>
      </c>
      <c r="CE177" s="61">
        <f t="shared" si="143"/>
        <v>1.5719613080702069E-7</v>
      </c>
      <c r="CF177" s="61">
        <f t="shared" si="144"/>
        <v>0.25373505760099269</v>
      </c>
      <c r="CG177" s="61">
        <f t="shared" si="145"/>
        <v>1.378033391505046</v>
      </c>
      <c r="CH177" s="24">
        <f t="shared" si="146"/>
        <v>3.0950548303258274</v>
      </c>
      <c r="CI177" s="60">
        <f t="shared" si="147"/>
        <v>0</v>
      </c>
      <c r="CJ177" s="60">
        <f t="shared" si="148"/>
        <v>0</v>
      </c>
      <c r="CK177" s="60">
        <f t="shared" si="149"/>
        <v>0</v>
      </c>
      <c r="CL177" s="60">
        <f t="shared" si="150"/>
        <v>0</v>
      </c>
      <c r="CM177" s="61">
        <f t="shared" si="151"/>
        <v>4.7268234366279973</v>
      </c>
      <c r="CN177" s="72">
        <f>L60</f>
        <v>44151</v>
      </c>
    </row>
    <row r="178" spans="2:92" x14ac:dyDescent="0.65">
      <c r="B178" s="44">
        <v>44028</v>
      </c>
      <c r="C178" s="38">
        <f t="shared" si="132"/>
        <v>382</v>
      </c>
      <c r="D178" s="46">
        <v>22890</v>
      </c>
      <c r="E178" s="101">
        <f t="shared" si="129"/>
        <v>3.8198448365343377E-2</v>
      </c>
      <c r="F178" s="38">
        <f t="shared" si="130"/>
        <v>12533</v>
      </c>
      <c r="G178" s="46">
        <v>599239</v>
      </c>
      <c r="H178" s="46">
        <f t="shared" si="139"/>
        <v>1</v>
      </c>
      <c r="I178" s="46">
        <v>985</v>
      </c>
      <c r="J178" s="100">
        <f t="shared" si="142"/>
        <v>4.3031891655744864E-2</v>
      </c>
      <c r="W178" s="47"/>
      <c r="X178" s="47"/>
      <c r="Y178" s="47"/>
      <c r="Z178" s="47"/>
      <c r="AA178" s="47"/>
      <c r="AB178" s="49">
        <f t="shared" si="152"/>
        <v>117.90000000000026</v>
      </c>
      <c r="AC178" s="24">
        <f t="shared" si="153"/>
        <v>18.138706758066967</v>
      </c>
      <c r="AD178" s="25">
        <f t="shared" si="154"/>
        <v>-7.9629148654447578E-8</v>
      </c>
      <c r="AE178" s="24">
        <f t="shared" si="155"/>
        <v>2.3790137157212817E-7</v>
      </c>
      <c r="AF178" s="26">
        <f t="shared" si="156"/>
        <v>-6.085124947213722E-8</v>
      </c>
      <c r="AG178" s="32"/>
      <c r="AH178" s="49">
        <f t="shared" si="157"/>
        <v>48.469999999999914</v>
      </c>
      <c r="AI178" s="77">
        <f t="shared" si="133"/>
        <v>7.0760279730541562</v>
      </c>
      <c r="AJ178" s="25">
        <f t="shared" si="134"/>
        <v>-5.5282324159170358E-2</v>
      </c>
      <c r="AK178" s="24">
        <f t="shared" si="135"/>
        <v>0.32690224633036635</v>
      </c>
      <c r="AL178" s="26">
        <f t="shared" si="136"/>
        <v>-0.11906758457341945</v>
      </c>
      <c r="AM178" s="35"/>
      <c r="AN178" s="49">
        <f t="shared" si="158"/>
        <v>65.5</v>
      </c>
      <c r="AO178" s="24">
        <f t="shared" si="140"/>
        <v>39.920627510770913</v>
      </c>
      <c r="AP178" s="25">
        <f t="shared" si="137"/>
        <v>-0.97492048768080963</v>
      </c>
      <c r="AQ178" s="24">
        <f t="shared" si="141"/>
        <v>1.3587081551232829</v>
      </c>
      <c r="AR178" s="26">
        <f t="shared" si="138"/>
        <v>3.6653506299248684E-2</v>
      </c>
      <c r="AS178" s="5"/>
      <c r="AT178" s="49">
        <f t="shared" si="159"/>
        <v>31.439999999999912</v>
      </c>
      <c r="AU178" s="24">
        <f t="shared" si="124"/>
        <v>46.544162250071906</v>
      </c>
      <c r="AV178" s="25">
        <f t="shared" si="125"/>
        <v>-2.2935158942076468</v>
      </c>
      <c r="AW178" s="24">
        <f t="shared" si="126"/>
        <v>2.221234679559593</v>
      </c>
      <c r="AX178" s="26">
        <f t="shared" si="127"/>
        <v>1.4506281260155043</v>
      </c>
      <c r="AY178" s="29"/>
      <c r="AZ178" s="18">
        <f t="shared" si="160"/>
        <v>31.439999999999912</v>
      </c>
      <c r="BA178" s="24"/>
      <c r="BB178" s="25"/>
      <c r="BC178" s="60"/>
      <c r="BD178" s="26"/>
      <c r="BE178" s="35"/>
      <c r="BF178" s="18">
        <f t="shared" si="161"/>
        <v>26.199999999999939</v>
      </c>
      <c r="BG178" s="24"/>
      <c r="BH178" s="25"/>
      <c r="BI178" s="24"/>
      <c r="BJ178" s="26"/>
      <c r="BK178" s="71"/>
      <c r="BL178" s="18">
        <f t="shared" si="162"/>
        <v>60.260000000000097</v>
      </c>
      <c r="BM178" s="24"/>
      <c r="BN178" s="25"/>
      <c r="BO178" s="24"/>
      <c r="BP178" s="26"/>
      <c r="BQ178" s="71"/>
      <c r="BR178" s="18">
        <f t="shared" si="163"/>
        <v>60.260000000000097</v>
      </c>
      <c r="BS178" s="24"/>
      <c r="BT178" s="25"/>
      <c r="BU178" s="24"/>
      <c r="BV178" s="26"/>
      <c r="BW178" s="90"/>
      <c r="BX178" s="18">
        <f t="shared" si="164"/>
        <v>60.260000000000097</v>
      </c>
      <c r="BY178" s="24"/>
      <c r="BZ178" s="25"/>
      <c r="CA178" s="24"/>
      <c r="CB178" s="26"/>
      <c r="CC178" s="32"/>
      <c r="CD178" s="20">
        <f t="shared" si="165"/>
        <v>117.90000000000026</v>
      </c>
      <c r="CE178" s="61">
        <f t="shared" si="143"/>
        <v>1.2778041809712046E-7</v>
      </c>
      <c r="CF178" s="61">
        <f t="shared" si="144"/>
        <v>0.22349449522916728</v>
      </c>
      <c r="CG178" s="61">
        <f t="shared" si="145"/>
        <v>1.3787391060575547</v>
      </c>
      <c r="CH178" s="24">
        <f t="shared" si="146"/>
        <v>3.632715287489841</v>
      </c>
      <c r="CI178" s="60">
        <f t="shared" si="147"/>
        <v>0</v>
      </c>
      <c r="CJ178" s="60">
        <f t="shared" si="148"/>
        <v>0</v>
      </c>
      <c r="CK178" s="60">
        <f t="shared" si="149"/>
        <v>0</v>
      </c>
      <c r="CL178" s="60">
        <f t="shared" si="150"/>
        <v>0</v>
      </c>
      <c r="CM178" s="61">
        <f t="shared" si="151"/>
        <v>5.234949016556981</v>
      </c>
      <c r="CN178" s="35"/>
    </row>
    <row r="179" spans="2:92" x14ac:dyDescent="0.65">
      <c r="B179" s="44">
        <v>44029</v>
      </c>
      <c r="C179" s="38">
        <f t="shared" si="132"/>
        <v>583</v>
      </c>
      <c r="D179" s="46">
        <v>23473</v>
      </c>
      <c r="E179" s="101">
        <f t="shared" si="129"/>
        <v>3.8040739066103342E-2</v>
      </c>
      <c r="F179" s="38">
        <f t="shared" si="130"/>
        <v>17810</v>
      </c>
      <c r="G179" s="46">
        <v>617049</v>
      </c>
      <c r="H179" s="46">
        <f t="shared" si="139"/>
        <v>0</v>
      </c>
      <c r="I179" s="46">
        <v>985</v>
      </c>
      <c r="J179" s="100">
        <f t="shared" si="142"/>
        <v>4.1963106547948707E-2</v>
      </c>
      <c r="W179" s="47"/>
      <c r="X179" s="47"/>
      <c r="Y179" s="47"/>
      <c r="Z179" s="47"/>
      <c r="AA179" s="47"/>
      <c r="AB179" s="49">
        <f t="shared" si="152"/>
        <v>118.80000000000027</v>
      </c>
      <c r="AC179" s="24">
        <f t="shared" si="153"/>
        <v>18.138706699811454</v>
      </c>
      <c r="AD179" s="25">
        <f t="shared" si="154"/>
        <v>-6.4728348244331419E-8</v>
      </c>
      <c r="AE179" s="24">
        <f t="shared" si="155"/>
        <v>1.9338349247286709E-7</v>
      </c>
      <c r="AF179" s="26">
        <f t="shared" si="156"/>
        <v>-4.9464310110290094E-8</v>
      </c>
      <c r="AG179" s="32"/>
      <c r="AH179" s="49">
        <f t="shared" si="157"/>
        <v>48.839999999999911</v>
      </c>
      <c r="AI179" s="77">
        <f t="shared" si="133"/>
        <v>7.0580546465093352</v>
      </c>
      <c r="AJ179" s="25">
        <f t="shared" si="134"/>
        <v>-4.857655822924617E-2</v>
      </c>
      <c r="AK179" s="24">
        <f t="shared" si="135"/>
        <v>0.28802727223833674</v>
      </c>
      <c r="AL179" s="26">
        <f t="shared" si="136"/>
        <v>-0.10506749754602601</v>
      </c>
      <c r="AM179" s="35"/>
      <c r="AN179" s="49">
        <f t="shared" si="158"/>
        <v>66</v>
      </c>
      <c r="AO179" s="24">
        <f t="shared" si="140"/>
        <v>39.432463171362201</v>
      </c>
      <c r="AP179" s="25">
        <f t="shared" si="137"/>
        <v>-0.9763286788174198</v>
      </c>
      <c r="AQ179" s="24">
        <f t="shared" si="141"/>
        <v>1.3713246402388437</v>
      </c>
      <c r="AR179" s="26">
        <f t="shared" si="138"/>
        <v>2.523297023112181E-2</v>
      </c>
      <c r="AS179" s="5"/>
      <c r="AT179" s="49">
        <f t="shared" si="159"/>
        <v>31.679999999999911</v>
      </c>
      <c r="AU179" s="24">
        <f t="shared" si="124"/>
        <v>45.899036684389436</v>
      </c>
      <c r="AV179" s="25">
        <f t="shared" si="125"/>
        <v>-2.6880231903436123</v>
      </c>
      <c r="AW179" s="24">
        <f t="shared" si="126"/>
        <v>2.6264668998496239</v>
      </c>
      <c r="AX179" s="26">
        <f t="shared" si="127"/>
        <v>1.6884675845417954</v>
      </c>
      <c r="AY179" s="29"/>
      <c r="AZ179" s="18">
        <f t="shared" si="160"/>
        <v>31.679999999999911</v>
      </c>
      <c r="BA179" s="24"/>
      <c r="BB179" s="25"/>
      <c r="BC179" s="60"/>
      <c r="BD179" s="26"/>
      <c r="BE179" s="35"/>
      <c r="BF179" s="18">
        <f t="shared" si="161"/>
        <v>26.399999999999938</v>
      </c>
      <c r="BG179" s="24"/>
      <c r="BH179" s="25"/>
      <c r="BI179" s="24"/>
      <c r="BJ179" s="26"/>
      <c r="BK179" s="71"/>
      <c r="BL179" s="18">
        <f t="shared" si="162"/>
        <v>60.720000000000098</v>
      </c>
      <c r="BM179" s="24"/>
      <c r="BN179" s="25"/>
      <c r="BO179" s="24"/>
      <c r="BP179" s="26"/>
      <c r="BQ179" s="71"/>
      <c r="BR179" s="18">
        <f t="shared" si="163"/>
        <v>60.720000000000098</v>
      </c>
      <c r="BS179" s="24"/>
      <c r="BT179" s="25"/>
      <c r="BU179" s="24"/>
      <c r="BV179" s="26"/>
      <c r="BW179" s="90"/>
      <c r="BX179" s="18">
        <f t="shared" si="164"/>
        <v>60.720000000000098</v>
      </c>
      <c r="BY179" s="24"/>
      <c r="BZ179" s="25"/>
      <c r="CA179" s="24"/>
      <c r="CB179" s="26"/>
      <c r="CC179" s="32"/>
      <c r="CD179" s="20">
        <f t="shared" si="165"/>
        <v>118.80000000000027</v>
      </c>
      <c r="CE179" s="61">
        <f t="shared" si="143"/>
        <v>1.0386919292995453E-7</v>
      </c>
      <c r="CF179" s="61">
        <f t="shared" si="144"/>
        <v>0.19683394269453983</v>
      </c>
      <c r="CG179" s="61">
        <f t="shared" si="145"/>
        <v>1.3734515871944257</v>
      </c>
      <c r="CH179" s="24">
        <f t="shared" si="146"/>
        <v>4.2440110012040853</v>
      </c>
      <c r="CI179" s="60">
        <f t="shared" si="147"/>
        <v>0</v>
      </c>
      <c r="CJ179" s="60">
        <f t="shared" si="148"/>
        <v>0</v>
      </c>
      <c r="CK179" s="60">
        <f t="shared" si="149"/>
        <v>0</v>
      </c>
      <c r="CL179" s="60">
        <f t="shared" si="150"/>
        <v>0</v>
      </c>
      <c r="CM179" s="61">
        <f t="shared" si="151"/>
        <v>5.8142966349622434</v>
      </c>
      <c r="CN179" s="35"/>
    </row>
    <row r="180" spans="2:92" x14ac:dyDescent="0.65">
      <c r="B180" s="44">
        <v>44030</v>
      </c>
      <c r="C180" s="38">
        <f t="shared" si="132"/>
        <v>659</v>
      </c>
      <c r="D180" s="46">
        <v>24132</v>
      </c>
      <c r="E180" s="101">
        <f t="shared" si="129"/>
        <v>3.8540347425293338E-2</v>
      </c>
      <c r="F180" s="38">
        <f t="shared" si="130"/>
        <v>9100</v>
      </c>
      <c r="G180" s="46">
        <v>626149</v>
      </c>
      <c r="H180" s="46">
        <f t="shared" si="139"/>
        <v>0</v>
      </c>
      <c r="I180" s="46">
        <v>985</v>
      </c>
      <c r="J180" s="100">
        <f t="shared" si="142"/>
        <v>4.0817172219459637E-2</v>
      </c>
      <c r="W180" s="47"/>
      <c r="X180" s="47"/>
      <c r="Y180" s="47"/>
      <c r="Z180" s="47"/>
      <c r="AA180" s="47"/>
      <c r="AB180" s="49">
        <f t="shared" si="152"/>
        <v>119.70000000000027</v>
      </c>
      <c r="AC180" s="24">
        <f t="shared" si="153"/>
        <v>18.138706652457149</v>
      </c>
      <c r="AD180" s="25">
        <f t="shared" si="154"/>
        <v>-5.2615896758257984E-8</v>
      </c>
      <c r="AE180" s="24">
        <f t="shared" si="155"/>
        <v>1.5719613080702069E-7</v>
      </c>
      <c r="AF180" s="26">
        <f t="shared" si="156"/>
        <v>-4.0208179628718211E-8</v>
      </c>
      <c r="AG180" s="32"/>
      <c r="AH180" s="49">
        <f t="shared" si="157"/>
        <v>49.209999999999908</v>
      </c>
      <c r="AI180" s="77">
        <f t="shared" si="133"/>
        <v>7.0422589185044329</v>
      </c>
      <c r="AJ180" s="25">
        <f t="shared" si="134"/>
        <v>-4.2691156770007239E-2</v>
      </c>
      <c r="AK180" s="24">
        <f t="shared" si="135"/>
        <v>0.25373505760099269</v>
      </c>
      <c r="AL180" s="26">
        <f t="shared" si="136"/>
        <v>-9.2681661182011016E-2</v>
      </c>
      <c r="AM180" s="35"/>
      <c r="AN180" s="49">
        <f t="shared" si="158"/>
        <v>66.5</v>
      </c>
      <c r="AO180" s="24">
        <f t="shared" si="140"/>
        <v>38.945790796012403</v>
      </c>
      <c r="AP180" s="25">
        <f t="shared" si="137"/>
        <v>-0.97334475069959503</v>
      </c>
      <c r="AQ180" s="24">
        <f t="shared" si="141"/>
        <v>1.378033391505046</v>
      </c>
      <c r="AR180" s="26">
        <f t="shared" si="138"/>
        <v>1.3417502532404479E-2</v>
      </c>
      <c r="AS180" s="5"/>
      <c r="AT180" s="49">
        <f t="shared" si="159"/>
        <v>31.919999999999909</v>
      </c>
      <c r="AU180" s="24">
        <f t="shared" si="124"/>
        <v>45.146790328729473</v>
      </c>
      <c r="AV180" s="25">
        <f t="shared" si="125"/>
        <v>-3.1343598152498449</v>
      </c>
      <c r="AW180" s="24">
        <f t="shared" si="126"/>
        <v>3.0950548303258274</v>
      </c>
      <c r="AX180" s="26">
        <f t="shared" si="127"/>
        <v>1.952449710317514</v>
      </c>
      <c r="AY180" s="29"/>
      <c r="AZ180" s="18">
        <f t="shared" si="160"/>
        <v>31.919999999999909</v>
      </c>
      <c r="BA180" s="24"/>
      <c r="BB180" s="25"/>
      <c r="BC180" s="60"/>
      <c r="BD180" s="26"/>
      <c r="BE180" s="35"/>
      <c r="BF180" s="18">
        <f t="shared" si="161"/>
        <v>26.599999999999937</v>
      </c>
      <c r="BG180" s="24"/>
      <c r="BH180" s="25"/>
      <c r="BI180" s="24"/>
      <c r="BJ180" s="26"/>
      <c r="BK180" s="71"/>
      <c r="BL180" s="18">
        <f t="shared" si="162"/>
        <v>61.180000000000099</v>
      </c>
      <c r="BM180" s="24"/>
      <c r="BN180" s="25"/>
      <c r="BO180" s="24"/>
      <c r="BP180" s="26"/>
      <c r="BQ180" s="71"/>
      <c r="BR180" s="18">
        <f t="shared" si="163"/>
        <v>61.180000000000099</v>
      </c>
      <c r="BS180" s="24"/>
      <c r="BT180" s="25"/>
      <c r="BU180" s="24"/>
      <c r="BV180" s="26"/>
      <c r="BW180" s="90"/>
      <c r="BX180" s="18">
        <f t="shared" si="164"/>
        <v>61.180000000000099</v>
      </c>
      <c r="BY180" s="24"/>
      <c r="BZ180" s="25"/>
      <c r="CA180" s="24"/>
      <c r="CB180" s="26"/>
      <c r="CC180" s="32"/>
      <c r="CD180" s="20">
        <f t="shared" si="165"/>
        <v>119.70000000000027</v>
      </c>
      <c r="CE180" s="61">
        <f t="shared" si="143"/>
        <v>8.4432414566945109E-8</v>
      </c>
      <c r="CF180" s="61">
        <f t="shared" si="144"/>
        <v>0.17333504831262342</v>
      </c>
      <c r="CG180" s="61">
        <f t="shared" si="145"/>
        <v>1.3622847665826474</v>
      </c>
      <c r="CH180" s="24">
        <f t="shared" si="146"/>
        <v>4.93159386030446</v>
      </c>
      <c r="CI180" s="60">
        <f t="shared" si="147"/>
        <v>0</v>
      </c>
      <c r="CJ180" s="60">
        <f t="shared" si="148"/>
        <v>0</v>
      </c>
      <c r="CK180" s="60">
        <f t="shared" si="149"/>
        <v>0</v>
      </c>
      <c r="CL180" s="60">
        <f t="shared" si="150"/>
        <v>0</v>
      </c>
      <c r="CM180" s="61">
        <f t="shared" si="151"/>
        <v>6.4672137596321448</v>
      </c>
      <c r="CN180" s="72">
        <f>L61</f>
        <v>44158</v>
      </c>
    </row>
    <row r="181" spans="2:92" x14ac:dyDescent="0.65">
      <c r="B181" s="44">
        <v>44031</v>
      </c>
      <c r="C181" s="38">
        <f t="shared" si="132"/>
        <v>510</v>
      </c>
      <c r="D181" s="46">
        <v>24642</v>
      </c>
      <c r="E181" s="101">
        <f t="shared" si="129"/>
        <v>3.8806482550311258E-2</v>
      </c>
      <c r="F181" s="38">
        <f t="shared" si="130"/>
        <v>8848</v>
      </c>
      <c r="G181" s="46">
        <v>634997</v>
      </c>
      <c r="H181" s="46">
        <f t="shared" si="139"/>
        <v>0</v>
      </c>
      <c r="I181" s="46">
        <v>985</v>
      </c>
      <c r="J181" s="100">
        <f t="shared" si="142"/>
        <v>3.9972404837269701E-2</v>
      </c>
      <c r="W181" s="47"/>
      <c r="X181" s="47"/>
      <c r="Y181" s="47"/>
      <c r="Z181" s="47"/>
      <c r="AA181" s="47"/>
      <c r="AB181" s="49">
        <f t="shared" si="152"/>
        <v>120.60000000000028</v>
      </c>
      <c r="AC181" s="24">
        <f t="shared" si="153"/>
        <v>18.138706613964132</v>
      </c>
      <c r="AD181" s="25">
        <f t="shared" si="154"/>
        <v>-4.2770017554147457E-8</v>
      </c>
      <c r="AE181" s="24">
        <f t="shared" si="155"/>
        <v>1.2778041809712046E-7</v>
      </c>
      <c r="AF181" s="26">
        <f t="shared" si="156"/>
        <v>-3.2684125233222469E-8</v>
      </c>
      <c r="AG181" s="32"/>
      <c r="AH181" s="49">
        <f t="shared" si="157"/>
        <v>49.579999999999906</v>
      </c>
      <c r="AI181" s="77">
        <f t="shared" si="133"/>
        <v>7.028374954359446</v>
      </c>
      <c r="AJ181" s="25">
        <f t="shared" si="134"/>
        <v>-3.7524227418884365E-2</v>
      </c>
      <c r="AK181" s="24">
        <f t="shared" si="135"/>
        <v>0.22349449522916728</v>
      </c>
      <c r="AL181" s="26">
        <f t="shared" si="136"/>
        <v>-8.1731249653582194E-2</v>
      </c>
      <c r="AM181" s="35"/>
      <c r="AN181" s="49">
        <f t="shared" si="158"/>
        <v>67</v>
      </c>
      <c r="AO181" s="24">
        <f t="shared" si="140"/>
        <v>38.462773394433128</v>
      </c>
      <c r="AP181" s="25">
        <f t="shared" si="137"/>
        <v>-0.96603480315854962</v>
      </c>
      <c r="AQ181" s="24">
        <f t="shared" si="141"/>
        <v>1.3787391060575547</v>
      </c>
      <c r="AR181" s="26">
        <f t="shared" si="138"/>
        <v>1.4114291050174588E-3</v>
      </c>
      <c r="AS181" s="5"/>
      <c r="AT181" s="49">
        <f t="shared" si="159"/>
        <v>32.159999999999911</v>
      </c>
      <c r="AU181" s="24">
        <f t="shared" si="124"/>
        <v>44.274863949890268</v>
      </c>
      <c r="AV181" s="25">
        <f t="shared" si="125"/>
        <v>-3.6330265784966791</v>
      </c>
      <c r="AW181" s="24">
        <f t="shared" si="126"/>
        <v>3.632715287489841</v>
      </c>
      <c r="AX181" s="26">
        <f t="shared" si="127"/>
        <v>2.2402519048500569</v>
      </c>
      <c r="AY181" s="29"/>
      <c r="AZ181" s="18">
        <f t="shared" si="160"/>
        <v>32.159999999999911</v>
      </c>
      <c r="BA181" s="24"/>
      <c r="BB181" s="25"/>
      <c r="BC181" s="60"/>
      <c r="BD181" s="26"/>
      <c r="BE181" s="35"/>
      <c r="BF181" s="18">
        <f t="shared" si="161"/>
        <v>26.799999999999937</v>
      </c>
      <c r="BG181" s="24"/>
      <c r="BH181" s="25"/>
      <c r="BI181" s="24"/>
      <c r="BJ181" s="26"/>
      <c r="BK181" s="71"/>
      <c r="BL181" s="18">
        <f t="shared" si="162"/>
        <v>61.6400000000001</v>
      </c>
      <c r="BM181" s="24"/>
      <c r="BN181" s="25"/>
      <c r="BO181" s="24"/>
      <c r="BP181" s="26"/>
      <c r="BQ181" s="71"/>
      <c r="BR181" s="18">
        <f t="shared" si="163"/>
        <v>61.6400000000001</v>
      </c>
      <c r="BS181" s="24"/>
      <c r="BT181" s="25"/>
      <c r="BU181" s="24"/>
      <c r="BV181" s="26"/>
      <c r="BW181" s="90"/>
      <c r="BX181" s="18">
        <f t="shared" si="164"/>
        <v>61.6400000000001</v>
      </c>
      <c r="BY181" s="24"/>
      <c r="BZ181" s="25"/>
      <c r="CA181" s="24"/>
      <c r="CB181" s="26"/>
      <c r="CC181" s="32"/>
      <c r="CD181" s="20">
        <f t="shared" si="165"/>
        <v>120.60000000000028</v>
      </c>
      <c r="CE181" s="61">
        <f t="shared" si="143"/>
        <v>6.863279116263648E-8</v>
      </c>
      <c r="CF181" s="61">
        <f t="shared" si="144"/>
        <v>0.15262710239154087</v>
      </c>
      <c r="CG181" s="61">
        <f t="shared" si="145"/>
        <v>1.3454518977377625</v>
      </c>
      <c r="CH181" s="24">
        <f t="shared" si="146"/>
        <v>5.6953096847706561</v>
      </c>
      <c r="CI181" s="60">
        <f t="shared" si="147"/>
        <v>0</v>
      </c>
      <c r="CJ181" s="60">
        <f t="shared" si="148"/>
        <v>0</v>
      </c>
      <c r="CK181" s="60">
        <f t="shared" si="149"/>
        <v>0</v>
      </c>
      <c r="CL181" s="60">
        <f t="shared" si="150"/>
        <v>0</v>
      </c>
      <c r="CM181" s="61">
        <f t="shared" si="151"/>
        <v>7.1933887535327505</v>
      </c>
      <c r="CN181" s="35"/>
    </row>
    <row r="182" spans="2:92" x14ac:dyDescent="0.65">
      <c r="B182" s="44">
        <v>44032</v>
      </c>
      <c r="C182" s="38">
        <f t="shared" si="132"/>
        <v>454</v>
      </c>
      <c r="D182" s="46">
        <v>25096</v>
      </c>
      <c r="E182" s="101">
        <f t="shared" si="129"/>
        <v>3.9223470314353547E-2</v>
      </c>
      <c r="F182" s="38">
        <f t="shared" si="130"/>
        <v>4824</v>
      </c>
      <c r="G182" s="46">
        <v>639821</v>
      </c>
      <c r="H182" s="46">
        <f t="shared" si="139"/>
        <v>0</v>
      </c>
      <c r="I182" s="46">
        <v>985</v>
      </c>
      <c r="J182" s="100">
        <f t="shared" si="142"/>
        <v>3.9249282754223784E-2</v>
      </c>
      <c r="W182" s="47"/>
      <c r="X182" s="47"/>
      <c r="Y182" s="47"/>
      <c r="Z182" s="47"/>
      <c r="AA182" s="47"/>
      <c r="AB182" s="49">
        <f t="shared" si="152"/>
        <v>121.50000000000028</v>
      </c>
      <c r="AC182" s="24">
        <f t="shared" si="153"/>
        <v>18.138706582674217</v>
      </c>
      <c r="AD182" s="25">
        <f t="shared" si="154"/>
        <v>-3.4766572723100114E-8</v>
      </c>
      <c r="AE182" s="24">
        <f t="shared" si="155"/>
        <v>1.0386919292995453E-7</v>
      </c>
      <c r="AF182" s="26">
        <f t="shared" si="156"/>
        <v>-2.6568027963517701E-8</v>
      </c>
      <c r="AG182" s="32"/>
      <c r="AH182" s="49">
        <f t="shared" si="157"/>
        <v>49.949999999999903</v>
      </c>
      <c r="AI182" s="77">
        <f t="shared" si="133"/>
        <v>7.016169814173721</v>
      </c>
      <c r="AJ182" s="25">
        <f t="shared" si="134"/>
        <v>-3.2986865366823603E-2</v>
      </c>
      <c r="AK182" s="24">
        <f t="shared" si="135"/>
        <v>0.19683394269453983</v>
      </c>
      <c r="AL182" s="26">
        <f t="shared" si="136"/>
        <v>-7.2055547390885016E-2</v>
      </c>
      <c r="AM182" s="35"/>
      <c r="AN182" s="49">
        <f t="shared" si="158"/>
        <v>67.5</v>
      </c>
      <c r="AO182" s="24">
        <f t="shared" si="140"/>
        <v>37.985502226176116</v>
      </c>
      <c r="AP182" s="25">
        <f t="shared" si="137"/>
        <v>-0.95454233651403053</v>
      </c>
      <c r="AQ182" s="24">
        <f t="shared" si="141"/>
        <v>1.3734515871944257</v>
      </c>
      <c r="AR182" s="26">
        <f t="shared" si="138"/>
        <v>-1.0575037726257674E-2</v>
      </c>
      <c r="AS182" s="5"/>
      <c r="AT182" s="49">
        <f t="shared" si="159"/>
        <v>32.399999999999913</v>
      </c>
      <c r="AU182" s="24">
        <f t="shared" si="124"/>
        <v>43.271234985127123</v>
      </c>
      <c r="AV182" s="25">
        <f t="shared" si="125"/>
        <v>-4.1817873531797796</v>
      </c>
      <c r="AW182" s="24">
        <f t="shared" si="126"/>
        <v>4.2440110012040853</v>
      </c>
      <c r="AX182" s="26">
        <f t="shared" si="127"/>
        <v>2.5470654738093508</v>
      </c>
      <c r="AY182" s="29"/>
      <c r="AZ182" s="18">
        <f t="shared" si="160"/>
        <v>32.399999999999913</v>
      </c>
      <c r="BA182" s="24"/>
      <c r="BB182" s="25"/>
      <c r="BC182" s="60"/>
      <c r="BD182" s="26"/>
      <c r="BE182" s="35"/>
      <c r="BF182" s="18">
        <f t="shared" si="161"/>
        <v>26.999999999999936</v>
      </c>
      <c r="BG182" s="24"/>
      <c r="BH182" s="25"/>
      <c r="BI182" s="24"/>
      <c r="BJ182" s="26"/>
      <c r="BK182" s="71"/>
      <c r="BL182" s="18">
        <f t="shared" si="162"/>
        <v>62.100000000000101</v>
      </c>
      <c r="BM182" s="24"/>
      <c r="BN182" s="25"/>
      <c r="BO182" s="24"/>
      <c r="BP182" s="26"/>
      <c r="BQ182" s="71"/>
      <c r="BR182" s="18">
        <f t="shared" si="163"/>
        <v>62.100000000000101</v>
      </c>
      <c r="BS182" s="24"/>
      <c r="BT182" s="25"/>
      <c r="BU182" s="24"/>
      <c r="BV182" s="26"/>
      <c r="BW182" s="90"/>
      <c r="BX182" s="18">
        <f t="shared" si="164"/>
        <v>62.100000000000101</v>
      </c>
      <c r="BY182" s="24"/>
      <c r="BZ182" s="25"/>
      <c r="CA182" s="24"/>
      <c r="CB182" s="26"/>
      <c r="CC182" s="32"/>
      <c r="CD182" s="20">
        <f t="shared" si="165"/>
        <v>121.50000000000028</v>
      </c>
      <c r="CE182" s="61">
        <f t="shared" si="143"/>
        <v>5.5789711159116498E-8</v>
      </c>
      <c r="CF182" s="61">
        <f t="shared" si="144"/>
        <v>0.13438189879460402</v>
      </c>
      <c r="CG182" s="61">
        <f t="shared" si="145"/>
        <v>1.3232572529009279</v>
      </c>
      <c r="CH182" s="24">
        <f t="shared" si="146"/>
        <v>6.5312261138633376</v>
      </c>
      <c r="CI182" s="60">
        <f t="shared" si="147"/>
        <v>0</v>
      </c>
      <c r="CJ182" s="60">
        <f t="shared" si="148"/>
        <v>0</v>
      </c>
      <c r="CK182" s="60">
        <f t="shared" si="149"/>
        <v>0</v>
      </c>
      <c r="CL182" s="60">
        <f t="shared" si="150"/>
        <v>0</v>
      </c>
      <c r="CM182" s="61">
        <f t="shared" si="151"/>
        <v>7.9888653213485803</v>
      </c>
      <c r="CN182" s="35"/>
    </row>
    <row r="183" spans="2:92" x14ac:dyDescent="0.65">
      <c r="B183" s="44">
        <v>44033</v>
      </c>
      <c r="C183" s="38">
        <f t="shared" si="132"/>
        <v>630</v>
      </c>
      <c r="D183" s="46">
        <v>25726</v>
      </c>
      <c r="E183" s="101">
        <f t="shared" si="129"/>
        <v>3.9124913502703279E-2</v>
      </c>
      <c r="F183" s="38">
        <f t="shared" si="130"/>
        <v>17714</v>
      </c>
      <c r="G183" s="46">
        <v>657535</v>
      </c>
      <c r="H183" s="46">
        <f t="shared" si="139"/>
        <v>3</v>
      </c>
      <c r="I183" s="46">
        <v>988</v>
      </c>
      <c r="J183" s="100">
        <f t="shared" si="142"/>
        <v>3.8404726735598228E-2</v>
      </c>
      <c r="W183" s="47"/>
      <c r="X183" s="47"/>
      <c r="Y183" s="47"/>
      <c r="Z183" s="47"/>
      <c r="AA183" s="47"/>
      <c r="AB183" s="49">
        <f t="shared" si="152"/>
        <v>122.40000000000029</v>
      </c>
      <c r="AC183" s="24">
        <f t="shared" si="153"/>
        <v>18.138706557239505</v>
      </c>
      <c r="AD183" s="25">
        <f t="shared" si="154"/>
        <v>-2.8260792203034367E-8</v>
      </c>
      <c r="AE183" s="24">
        <f t="shared" si="155"/>
        <v>8.4432414566945109E-8</v>
      </c>
      <c r="AF183" s="26">
        <f t="shared" si="156"/>
        <v>-2.1596420403343803E-8</v>
      </c>
      <c r="AG183" s="32"/>
      <c r="AH183" s="49">
        <f t="shared" si="157"/>
        <v>50.319999999999901</v>
      </c>
      <c r="AI183" s="77">
        <f t="shared" si="133"/>
        <v>7.0054392859210566</v>
      </c>
      <c r="AJ183" s="25">
        <f t="shared" si="134"/>
        <v>-2.9001427709902838E-2</v>
      </c>
      <c r="AK183" s="24">
        <f t="shared" si="135"/>
        <v>0.17333504831262342</v>
      </c>
      <c r="AL183" s="26">
        <f t="shared" si="136"/>
        <v>-6.3510525356530872E-2</v>
      </c>
      <c r="AM183" s="35"/>
      <c r="AN183" s="49">
        <f t="shared" si="158"/>
        <v>68</v>
      </c>
      <c r="AO183" s="24">
        <f t="shared" si="140"/>
        <v>37.515960991269843</v>
      </c>
      <c r="AP183" s="25">
        <f t="shared" si="137"/>
        <v>-0.93908246981254151</v>
      </c>
      <c r="AQ183" s="24">
        <f t="shared" si="141"/>
        <v>1.3622847665826474</v>
      </c>
      <c r="AR183" s="26">
        <f t="shared" si="138"/>
        <v>-2.2333641223556411E-2</v>
      </c>
      <c r="AS183" s="5"/>
      <c r="AT183" s="49">
        <f t="shared" si="159"/>
        <v>32.639999999999915</v>
      </c>
      <c r="AU183" s="24">
        <f t="shared" si="124"/>
        <v>42.125298937896709</v>
      </c>
      <c r="AV183" s="25">
        <f t="shared" si="125"/>
        <v>-4.7747335301267313</v>
      </c>
      <c r="AW183" s="24">
        <f t="shared" si="126"/>
        <v>4.93159386030446</v>
      </c>
      <c r="AX183" s="26">
        <f t="shared" si="127"/>
        <v>2.8649285795848929</v>
      </c>
      <c r="AY183" s="29"/>
      <c r="AZ183" s="18">
        <f t="shared" si="160"/>
        <v>32.639999999999915</v>
      </c>
      <c r="BA183" s="24"/>
      <c r="BB183" s="25"/>
      <c r="BC183" s="60"/>
      <c r="BD183" s="26"/>
      <c r="BE183" s="35"/>
      <c r="BF183" s="18">
        <f t="shared" si="161"/>
        <v>27.199999999999935</v>
      </c>
      <c r="BG183" s="24"/>
      <c r="BH183" s="25"/>
      <c r="BI183" s="24"/>
      <c r="BJ183" s="26"/>
      <c r="BK183" s="71"/>
      <c r="BL183" s="18">
        <f t="shared" si="162"/>
        <v>62.560000000000102</v>
      </c>
      <c r="BM183" s="24"/>
      <c r="BN183" s="25"/>
      <c r="BO183" s="24"/>
      <c r="BP183" s="26"/>
      <c r="BQ183" s="71"/>
      <c r="BR183" s="18">
        <f t="shared" si="163"/>
        <v>62.560000000000102</v>
      </c>
      <c r="BS183" s="24"/>
      <c r="BT183" s="25"/>
      <c r="BU183" s="24"/>
      <c r="BV183" s="26"/>
      <c r="BW183" s="90"/>
      <c r="BX183" s="18">
        <f t="shared" si="164"/>
        <v>62.560000000000102</v>
      </c>
      <c r="BY183" s="24"/>
      <c r="BZ183" s="25"/>
      <c r="CA183" s="24"/>
      <c r="CB183" s="26"/>
      <c r="CC183" s="32"/>
      <c r="CD183" s="20">
        <f t="shared" si="165"/>
        <v>122.40000000000029</v>
      </c>
      <c r="CE183" s="61">
        <f t="shared" si="143"/>
        <v>4.5349924105131507E-8</v>
      </c>
      <c r="CF183" s="61">
        <f t="shared" si="144"/>
        <v>0.11830908301093226</v>
      </c>
      <c r="CG183" s="61">
        <f t="shared" si="145"/>
        <v>1.296084861314672</v>
      </c>
      <c r="CH183" s="24">
        <f t="shared" si="146"/>
        <v>7.4306966289913667</v>
      </c>
      <c r="CI183" s="60">
        <f t="shared" si="147"/>
        <v>0</v>
      </c>
      <c r="CJ183" s="60">
        <f t="shared" si="148"/>
        <v>0</v>
      </c>
      <c r="CK183" s="60">
        <f t="shared" si="149"/>
        <v>0</v>
      </c>
      <c r="CL183" s="60">
        <f t="shared" si="150"/>
        <v>0</v>
      </c>
      <c r="CM183" s="61">
        <f t="shared" si="151"/>
        <v>8.8450906186668945</v>
      </c>
      <c r="CN183" s="72">
        <f>L62</f>
        <v>44165</v>
      </c>
    </row>
    <row r="184" spans="2:92" x14ac:dyDescent="0.65">
      <c r="B184" s="44">
        <v>44034</v>
      </c>
      <c r="C184" s="38">
        <f t="shared" si="132"/>
        <v>577</v>
      </c>
      <c r="D184" s="46">
        <v>26303</v>
      </c>
      <c r="E184" s="101">
        <f t="shared" ref="E184:E190" si="166">IF(D184="","",D184/G184)</f>
        <v>3.9221972535821381E-2</v>
      </c>
      <c r="F184" s="38">
        <f t="shared" si="130"/>
        <v>13084</v>
      </c>
      <c r="G184" s="46">
        <v>670619</v>
      </c>
      <c r="H184" s="46">
        <f t="shared" si="139"/>
        <v>1</v>
      </c>
      <c r="I184" s="46">
        <v>989</v>
      </c>
      <c r="J184" s="100">
        <f t="shared" si="142"/>
        <v>3.7600273733034255E-2</v>
      </c>
      <c r="W184" s="47"/>
      <c r="X184" s="47"/>
      <c r="Y184" s="47"/>
      <c r="Z184" s="47"/>
      <c r="AA184" s="47"/>
      <c r="AB184" s="49">
        <f t="shared" si="152"/>
        <v>123.3000000000003</v>
      </c>
      <c r="AC184" s="24">
        <f t="shared" si="153"/>
        <v>18.138706536564325</v>
      </c>
      <c r="AD184" s="25">
        <f t="shared" si="154"/>
        <v>-2.297242187623517E-8</v>
      </c>
      <c r="AE184" s="24">
        <f t="shared" si="155"/>
        <v>6.863279116263648E-8</v>
      </c>
      <c r="AF184" s="26">
        <f t="shared" si="156"/>
        <v>-1.7555137115898481E-8</v>
      </c>
      <c r="AG184" s="32"/>
      <c r="AH184" s="49">
        <f t="shared" si="157"/>
        <v>50.689999999999898</v>
      </c>
      <c r="AI184" s="77">
        <f t="shared" si="133"/>
        <v>6.9960042669405738</v>
      </c>
      <c r="AJ184" s="25">
        <f t="shared" si="134"/>
        <v>-2.5500051298601809E-2</v>
      </c>
      <c r="AK184" s="24">
        <f t="shared" si="135"/>
        <v>0.15262710239154087</v>
      </c>
      <c r="AL184" s="26">
        <f t="shared" si="136"/>
        <v>-5.5967421408331192E-2</v>
      </c>
      <c r="AM184" s="35"/>
      <c r="AN184" s="49">
        <f t="shared" si="158"/>
        <v>68.5</v>
      </c>
      <c r="AO184" s="24">
        <f t="shared" si="140"/>
        <v>37.055994191810804</v>
      </c>
      <c r="AP184" s="25">
        <f t="shared" si="137"/>
        <v>-0.91993359891808335</v>
      </c>
      <c r="AQ184" s="24">
        <f t="shared" si="141"/>
        <v>1.3454518977377625</v>
      </c>
      <c r="AR184" s="26">
        <f t="shared" si="138"/>
        <v>-3.366573768976977E-2</v>
      </c>
      <c r="AS184" s="5"/>
      <c r="AT184" s="49">
        <f t="shared" si="159"/>
        <v>32.879999999999917</v>
      </c>
      <c r="AU184" s="24">
        <f t="shared" si="124"/>
        <v>40.828970976517631</v>
      </c>
      <c r="AV184" s="25">
        <f t="shared" si="125"/>
        <v>-5.4013665057461555</v>
      </c>
      <c r="AW184" s="24">
        <f t="shared" si="126"/>
        <v>5.6953096847706561</v>
      </c>
      <c r="AX184" s="26">
        <f t="shared" si="127"/>
        <v>3.1821492686091486</v>
      </c>
      <c r="AY184" s="29"/>
      <c r="AZ184" s="18">
        <f t="shared" si="160"/>
        <v>32.879999999999917</v>
      </c>
      <c r="BA184" s="24"/>
      <c r="BB184" s="25"/>
      <c r="BC184" s="60"/>
      <c r="BD184" s="26"/>
      <c r="BE184" s="35"/>
      <c r="BF184" s="18">
        <f t="shared" si="161"/>
        <v>27.399999999999935</v>
      </c>
      <c r="BG184" s="24"/>
      <c r="BH184" s="25"/>
      <c r="BI184" s="24"/>
      <c r="BJ184" s="26"/>
      <c r="BK184" s="71"/>
      <c r="BL184" s="18">
        <f t="shared" si="162"/>
        <v>63.020000000000103</v>
      </c>
      <c r="BM184" s="24"/>
      <c r="BN184" s="25"/>
      <c r="BO184" s="24"/>
      <c r="BP184" s="26"/>
      <c r="BQ184" s="71"/>
      <c r="BR184" s="18">
        <f t="shared" si="163"/>
        <v>63.020000000000103</v>
      </c>
      <c r="BS184" s="24"/>
      <c r="BT184" s="25"/>
      <c r="BU184" s="24"/>
      <c r="BV184" s="26"/>
      <c r="BW184" s="90"/>
      <c r="BX184" s="18">
        <f t="shared" si="164"/>
        <v>63.020000000000103</v>
      </c>
      <c r="BY184" s="24"/>
      <c r="BZ184" s="25"/>
      <c r="CA184" s="24"/>
      <c r="CB184" s="26"/>
      <c r="CC184" s="32"/>
      <c r="CD184" s="20">
        <f t="shared" si="165"/>
        <v>123.3000000000003</v>
      </c>
      <c r="CE184" s="61">
        <f t="shared" si="143"/>
        <v>3.6863707897840671E-8</v>
      </c>
      <c r="CF184" s="61">
        <f t="shared" si="144"/>
        <v>0.104151957472326</v>
      </c>
      <c r="CG184" s="61">
        <f t="shared" si="145"/>
        <v>1.2643849808906804</v>
      </c>
      <c r="CH184" s="24">
        <f t="shared" si="146"/>
        <v>8.3796282236353132</v>
      </c>
      <c r="CI184" s="60">
        <f t="shared" si="147"/>
        <v>0</v>
      </c>
      <c r="CJ184" s="60">
        <f t="shared" si="148"/>
        <v>0</v>
      </c>
      <c r="CK184" s="60">
        <f t="shared" si="149"/>
        <v>0</v>
      </c>
      <c r="CL184" s="60">
        <f t="shared" si="150"/>
        <v>0</v>
      </c>
      <c r="CM184" s="61">
        <f t="shared" si="151"/>
        <v>9.7481651988620275</v>
      </c>
      <c r="CN184" s="35"/>
    </row>
    <row r="185" spans="2:92" x14ac:dyDescent="0.65">
      <c r="B185" s="44">
        <v>44035</v>
      </c>
      <c r="C185" s="38">
        <f t="shared" si="132"/>
        <v>726</v>
      </c>
      <c r="D185" s="46">
        <v>27029</v>
      </c>
      <c r="E185" s="101">
        <f t="shared" si="166"/>
        <v>3.9284281636425999E-2</v>
      </c>
      <c r="F185" s="38">
        <f t="shared" si="130"/>
        <v>17417</v>
      </c>
      <c r="G185" s="46">
        <v>688036</v>
      </c>
      <c r="H185" s="46">
        <f t="shared" si="139"/>
        <v>1</v>
      </c>
      <c r="I185" s="46">
        <v>990</v>
      </c>
      <c r="J185" s="100">
        <f t="shared" si="142"/>
        <v>3.6627326205187022E-2</v>
      </c>
      <c r="W185" s="47"/>
      <c r="X185" s="47"/>
      <c r="Y185" s="47"/>
      <c r="Z185" s="47"/>
      <c r="AA185" s="47"/>
      <c r="AB185" s="49">
        <f t="shared" si="152"/>
        <v>124.2000000000003</v>
      </c>
      <c r="AC185" s="24">
        <f t="shared" si="153"/>
        <v>18.138706519758038</v>
      </c>
      <c r="AD185" s="25">
        <f t="shared" si="154"/>
        <v>-1.8673650865265527E-8</v>
      </c>
      <c r="AE185" s="24">
        <f t="shared" si="155"/>
        <v>5.5789711159116498E-8</v>
      </c>
      <c r="AF185" s="26">
        <f t="shared" si="156"/>
        <v>-1.4270088892799983E-8</v>
      </c>
      <c r="AG185" s="32"/>
      <c r="AH185" s="49">
        <f t="shared" si="157"/>
        <v>51.059999999999896</v>
      </c>
      <c r="AI185" s="77">
        <f t="shared" si="133"/>
        <v>6.9877076174316217</v>
      </c>
      <c r="AJ185" s="25">
        <f t="shared" si="134"/>
        <v>-2.2423377051221913E-2</v>
      </c>
      <c r="AK185" s="24">
        <f t="shared" si="135"/>
        <v>0.13438189879460402</v>
      </c>
      <c r="AL185" s="26">
        <f t="shared" si="136"/>
        <v>-4.931136107280229E-2</v>
      </c>
      <c r="AM185" s="35"/>
      <c r="AN185" s="49">
        <f t="shared" si="158"/>
        <v>69</v>
      </c>
      <c r="AO185" s="24">
        <f t="shared" si="140"/>
        <v>36.607280672439423</v>
      </c>
      <c r="AP185" s="25">
        <f t="shared" si="137"/>
        <v>-0.8974270387427643</v>
      </c>
      <c r="AQ185" s="24">
        <f t="shared" si="141"/>
        <v>1.3232572529009279</v>
      </c>
      <c r="AR185" s="26">
        <f t="shared" si="138"/>
        <v>-4.4389289673669396E-2</v>
      </c>
      <c r="AS185" s="5"/>
      <c r="AT185" s="49">
        <f t="shared" si="159"/>
        <v>33.119999999999919</v>
      </c>
      <c r="AU185" s="24">
        <f t="shared" si="124"/>
        <v>39.377961101469715</v>
      </c>
      <c r="AV185" s="25">
        <f t="shared" si="125"/>
        <v>-6.0458744793663026</v>
      </c>
      <c r="AW185" s="24">
        <f t="shared" si="126"/>
        <v>6.5312261138633376</v>
      </c>
      <c r="AX185" s="26">
        <f t="shared" si="127"/>
        <v>3.4829851212195071</v>
      </c>
      <c r="AY185" s="29"/>
      <c r="AZ185" s="18">
        <f t="shared" si="160"/>
        <v>33.119999999999919</v>
      </c>
      <c r="BA185" s="24"/>
      <c r="BB185" s="25"/>
      <c r="BC185" s="60"/>
      <c r="BD185" s="26"/>
      <c r="BE185" s="35"/>
      <c r="BF185" s="18">
        <f t="shared" si="161"/>
        <v>27.599999999999934</v>
      </c>
      <c r="BG185" s="24"/>
      <c r="BH185" s="25"/>
      <c r="BI185" s="24"/>
      <c r="BJ185" s="26"/>
      <c r="BK185" s="71"/>
      <c r="BL185" s="18">
        <f t="shared" si="162"/>
        <v>63.480000000000103</v>
      </c>
      <c r="BM185" s="24"/>
      <c r="BN185" s="25"/>
      <c r="BO185" s="24"/>
      <c r="BP185" s="26"/>
      <c r="BQ185" s="71"/>
      <c r="BR185" s="18">
        <f t="shared" si="163"/>
        <v>63.480000000000103</v>
      </c>
      <c r="BS185" s="24"/>
      <c r="BT185" s="25"/>
      <c r="BU185" s="24"/>
      <c r="BV185" s="26"/>
      <c r="BW185" s="90"/>
      <c r="BX185" s="18">
        <f t="shared" si="164"/>
        <v>63.480000000000103</v>
      </c>
      <c r="BY185" s="24"/>
      <c r="BZ185" s="25"/>
      <c r="CA185" s="24"/>
      <c r="CB185" s="26"/>
      <c r="CC185" s="32"/>
      <c r="CD185" s="20">
        <f t="shared" si="165"/>
        <v>124.2000000000003</v>
      </c>
      <c r="CE185" s="61">
        <f t="shared" si="143"/>
        <v>2.9965495787300044E-8</v>
      </c>
      <c r="CF185" s="61">
        <f t="shared" si="144"/>
        <v>9.1683711883938646E-2</v>
      </c>
      <c r="CG185" s="61">
        <f t="shared" si="145"/>
        <v>1.2286590863775269</v>
      </c>
      <c r="CH185" s="24">
        <f t="shared" si="146"/>
        <v>9.3581612295024392</v>
      </c>
      <c r="CI185" s="60">
        <f t="shared" si="147"/>
        <v>0</v>
      </c>
      <c r="CJ185" s="60">
        <f t="shared" si="148"/>
        <v>0</v>
      </c>
      <c r="CK185" s="60">
        <f t="shared" si="149"/>
        <v>0</v>
      </c>
      <c r="CL185" s="60">
        <f t="shared" si="150"/>
        <v>0</v>
      </c>
      <c r="CM185" s="61">
        <f t="shared" si="151"/>
        <v>10.6785040577294</v>
      </c>
      <c r="CN185" s="35"/>
    </row>
    <row r="186" spans="2:92" x14ac:dyDescent="0.65">
      <c r="B186" s="44">
        <v>44036</v>
      </c>
      <c r="C186" s="38">
        <f t="shared" si="132"/>
        <v>927</v>
      </c>
      <c r="D186" s="46">
        <v>27956</v>
      </c>
      <c r="E186" s="101">
        <f t="shared" si="166"/>
        <v>4.0079597196894107E-2</v>
      </c>
      <c r="F186" s="38">
        <f t="shared" si="130"/>
        <v>9476</v>
      </c>
      <c r="G186" s="46">
        <v>697512</v>
      </c>
      <c r="H186" s="46">
        <f t="shared" si="139"/>
        <v>2</v>
      </c>
      <c r="I186" s="46">
        <v>992</v>
      </c>
      <c r="J186" s="100">
        <f t="shared" si="142"/>
        <v>3.5484332522535411E-2</v>
      </c>
      <c r="W186" s="47"/>
      <c r="X186" s="47"/>
      <c r="Y186" s="47"/>
      <c r="Z186" s="47"/>
      <c r="AA186" s="47"/>
      <c r="AB186" s="49">
        <f t="shared" si="152"/>
        <v>125.10000000000031</v>
      </c>
      <c r="AC186" s="24">
        <f t="shared" si="153"/>
        <v>18.138706506096671</v>
      </c>
      <c r="AD186" s="25">
        <f t="shared" si="154"/>
        <v>-1.5179297963059261E-8</v>
      </c>
      <c r="AE186" s="24">
        <f t="shared" si="155"/>
        <v>4.5349924105131507E-8</v>
      </c>
      <c r="AF186" s="26">
        <f t="shared" si="156"/>
        <v>-1.1599763393316657E-8</v>
      </c>
      <c r="AG186" s="32"/>
      <c r="AH186" s="49">
        <f t="shared" si="157"/>
        <v>51.429999999999893</v>
      </c>
      <c r="AI186" s="77">
        <f t="shared" si="133"/>
        <v>6.980411421014912</v>
      </c>
      <c r="AJ186" s="25">
        <f t="shared" si="134"/>
        <v>-1.9719449774891578E-2</v>
      </c>
      <c r="AK186" s="24">
        <f t="shared" si="135"/>
        <v>0.11830908301093226</v>
      </c>
      <c r="AL186" s="26">
        <f t="shared" si="136"/>
        <v>-4.3440042658572306E-2</v>
      </c>
      <c r="AM186" s="35"/>
      <c r="AN186" s="49">
        <f t="shared" si="158"/>
        <v>69.5</v>
      </c>
      <c r="AO186" s="24">
        <f t="shared" si="140"/>
        <v>36.171313025510351</v>
      </c>
      <c r="AP186" s="25">
        <f t="shared" si="137"/>
        <v>-0.87193529385813751</v>
      </c>
      <c r="AQ186" s="24">
        <f t="shared" si="141"/>
        <v>1.296084861314672</v>
      </c>
      <c r="AR186" s="26">
        <f t="shared" si="138"/>
        <v>-5.4344783172511901E-2</v>
      </c>
      <c r="AS186" s="5"/>
      <c r="AT186" s="49">
        <f t="shared" si="159"/>
        <v>33.359999999999921</v>
      </c>
      <c r="AU186" s="24">
        <f t="shared" si="124"/>
        <v>37.773118166044448</v>
      </c>
      <c r="AV186" s="25">
        <f t="shared" si="125"/>
        <v>-6.6868455642719562</v>
      </c>
      <c r="AW186" s="24">
        <f t="shared" si="126"/>
        <v>7.4306966289913667</v>
      </c>
      <c r="AX186" s="26">
        <f t="shared" si="127"/>
        <v>3.747793813033454</v>
      </c>
      <c r="AY186" s="29"/>
      <c r="AZ186" s="18">
        <f t="shared" si="160"/>
        <v>33.359999999999921</v>
      </c>
      <c r="BA186" s="24"/>
      <c r="BB186" s="25"/>
      <c r="BC186" s="60"/>
      <c r="BD186" s="26"/>
      <c r="BE186" s="35"/>
      <c r="BF186" s="18">
        <f t="shared" si="161"/>
        <v>27.799999999999933</v>
      </c>
      <c r="BG186" s="24"/>
      <c r="BH186" s="25"/>
      <c r="BI186" s="24"/>
      <c r="BJ186" s="26"/>
      <c r="BK186" s="71"/>
      <c r="BL186" s="18">
        <f t="shared" si="162"/>
        <v>63.940000000000104</v>
      </c>
      <c r="BM186" s="24"/>
      <c r="BN186" s="25"/>
      <c r="BO186" s="24"/>
      <c r="BP186" s="26"/>
      <c r="BQ186" s="71"/>
      <c r="BR186" s="18">
        <f t="shared" si="163"/>
        <v>63.940000000000104</v>
      </c>
      <c r="BS186" s="24"/>
      <c r="BT186" s="25"/>
      <c r="BU186" s="24"/>
      <c r="BV186" s="26"/>
      <c r="BW186" s="90"/>
      <c r="BX186" s="18">
        <f t="shared" si="164"/>
        <v>63.940000000000104</v>
      </c>
      <c r="BY186" s="24"/>
      <c r="BZ186" s="25"/>
      <c r="CA186" s="24"/>
      <c r="CB186" s="26"/>
      <c r="CC186" s="32"/>
      <c r="CD186" s="20">
        <f t="shared" si="165"/>
        <v>125.10000000000031</v>
      </c>
      <c r="CE186" s="61">
        <f t="shared" si="143"/>
        <v>2.4358128599881809E-8</v>
      </c>
      <c r="CF186" s="61">
        <f t="shared" si="144"/>
        <v>8.0704045154581044E-2</v>
      </c>
      <c r="CG186" s="61">
        <f t="shared" si="145"/>
        <v>1.1894441822080606</v>
      </c>
      <c r="CH186" s="24">
        <f t="shared" si="146"/>
        <v>10.340973889579379</v>
      </c>
      <c r="CI186" s="60">
        <f t="shared" si="147"/>
        <v>0.01</v>
      </c>
      <c r="CJ186" s="60">
        <f t="shared" si="148"/>
        <v>0</v>
      </c>
      <c r="CK186" s="60">
        <f t="shared" si="149"/>
        <v>0</v>
      </c>
      <c r="CL186" s="60">
        <f t="shared" si="150"/>
        <v>0</v>
      </c>
      <c r="CM186" s="61">
        <f t="shared" si="151"/>
        <v>11.62112214130015</v>
      </c>
      <c r="CN186" s="72">
        <f>L63</f>
        <v>44172</v>
      </c>
    </row>
    <row r="187" spans="2:92" x14ac:dyDescent="0.65">
      <c r="B187" s="44">
        <v>44037</v>
      </c>
      <c r="C187" s="38">
        <f t="shared" si="132"/>
        <v>830</v>
      </c>
      <c r="D187" s="46">
        <v>28786</v>
      </c>
      <c r="E187" s="101">
        <f t="shared" si="166"/>
        <v>4.0865985235661553E-2</v>
      </c>
      <c r="F187" s="38">
        <f t="shared" si="130"/>
        <v>6888</v>
      </c>
      <c r="G187" s="46">
        <v>704400</v>
      </c>
      <c r="H187" s="46">
        <f t="shared" si="139"/>
        <v>1</v>
      </c>
      <c r="I187" s="46">
        <v>993</v>
      </c>
      <c r="J187" s="100">
        <f t="shared" si="142"/>
        <v>3.4495935524213157E-2</v>
      </c>
      <c r="W187" s="47"/>
      <c r="X187" s="47"/>
      <c r="Y187" s="47"/>
      <c r="Z187" s="47"/>
      <c r="AA187" s="47"/>
      <c r="AB187" s="49">
        <f t="shared" si="152"/>
        <v>126.00000000000031</v>
      </c>
      <c r="AC187" s="24">
        <f t="shared" si="153"/>
        <v>18.13870649499172</v>
      </c>
      <c r="AD187" s="25">
        <f t="shared" si="154"/>
        <v>-1.2338834451251086E-8</v>
      </c>
      <c r="AE187" s="24">
        <f t="shared" si="155"/>
        <v>3.6863707897840671E-8</v>
      </c>
      <c r="AF187" s="26">
        <f t="shared" si="156"/>
        <v>-9.4291291192120367E-9</v>
      </c>
      <c r="AG187" s="32"/>
      <c r="AH187" s="49">
        <f t="shared" si="157"/>
        <v>51.799999999999891</v>
      </c>
      <c r="AI187" s="77">
        <f t="shared" si="133"/>
        <v>6.9739945970179171</v>
      </c>
      <c r="AJ187" s="25">
        <f t="shared" si="134"/>
        <v>-1.7342767559445572E-2</v>
      </c>
      <c r="AK187" s="24">
        <f t="shared" si="135"/>
        <v>0.104151957472326</v>
      </c>
      <c r="AL187" s="26">
        <f t="shared" si="136"/>
        <v>-3.8262501455692585E-2</v>
      </c>
      <c r="AM187" s="35"/>
      <c r="AN187" s="49">
        <f t="shared" si="158"/>
        <v>70</v>
      </c>
      <c r="AO187" s="24">
        <f t="shared" si="140"/>
        <v>35.749383204474206</v>
      </c>
      <c r="AP187" s="25">
        <f t="shared" si="137"/>
        <v>-0.84385964207228703</v>
      </c>
      <c r="AQ187" s="24">
        <f t="shared" si="141"/>
        <v>1.2643849808906804</v>
      </c>
      <c r="AR187" s="26">
        <f t="shared" si="138"/>
        <v>-6.3399760847983377E-2</v>
      </c>
      <c r="AS187" s="5"/>
      <c r="AT187" s="49">
        <f t="shared" si="159"/>
        <v>33.599999999999923</v>
      </c>
      <c r="AU187" s="24">
        <f t="shared" si="124"/>
        <v>36.021671335469435</v>
      </c>
      <c r="AV187" s="25">
        <f t="shared" si="125"/>
        <v>-7.2976951273958948</v>
      </c>
      <c r="AW187" s="24">
        <f t="shared" si="126"/>
        <v>8.3796282236353132</v>
      </c>
      <c r="AX187" s="26">
        <f t="shared" si="127"/>
        <v>3.9538816443497797</v>
      </c>
      <c r="AY187" s="29"/>
      <c r="AZ187" s="18">
        <f t="shared" si="160"/>
        <v>33.599999999999923</v>
      </c>
      <c r="BA187" s="24"/>
      <c r="BB187" s="25"/>
      <c r="BC187" s="60"/>
      <c r="BD187" s="26"/>
      <c r="BE187" s="35"/>
      <c r="BF187" s="18">
        <f t="shared" si="161"/>
        <v>27.999999999999932</v>
      </c>
      <c r="BG187" s="24"/>
      <c r="BH187" s="25"/>
      <c r="BI187" s="24"/>
      <c r="BJ187" s="26"/>
      <c r="BK187" s="71"/>
      <c r="BL187" s="18">
        <f t="shared" si="162"/>
        <v>64.400000000000105</v>
      </c>
      <c r="BM187" s="24"/>
      <c r="BN187" s="25"/>
      <c r="BO187" s="24"/>
      <c r="BP187" s="26"/>
      <c r="BQ187" s="71"/>
      <c r="BR187" s="18">
        <f t="shared" si="163"/>
        <v>64.400000000000105</v>
      </c>
      <c r="BS187" s="24"/>
      <c r="BT187" s="25"/>
      <c r="BU187" s="24"/>
      <c r="BV187" s="26"/>
      <c r="BW187" s="90"/>
      <c r="BX187" s="18">
        <f t="shared" si="164"/>
        <v>64.400000000000105</v>
      </c>
      <c r="BY187" s="24"/>
      <c r="BZ187" s="25"/>
      <c r="CA187" s="24"/>
      <c r="CB187" s="26"/>
      <c r="CC187" s="32"/>
      <c r="CD187" s="20">
        <f t="shared" si="165"/>
        <v>126.00000000000031</v>
      </c>
      <c r="CE187" s="61">
        <f t="shared" si="143"/>
        <v>1.9800053802798623E-8</v>
      </c>
      <c r="CF187" s="61">
        <f t="shared" si="144"/>
        <v>7.1036145591844735E-2</v>
      </c>
      <c r="CG187" s="61">
        <f t="shared" si="145"/>
        <v>1.1472972115393911</v>
      </c>
      <c r="CH187" s="24">
        <f t="shared" si="146"/>
        <v>11.298367943463408</v>
      </c>
      <c r="CI187" s="60">
        <f t="shared" si="147"/>
        <v>1.576E-2</v>
      </c>
      <c r="CJ187" s="60">
        <f t="shared" si="148"/>
        <v>0</v>
      </c>
      <c r="CK187" s="60">
        <f t="shared" si="149"/>
        <v>0</v>
      </c>
      <c r="CL187" s="60">
        <f t="shared" si="150"/>
        <v>0</v>
      </c>
      <c r="CM187" s="61">
        <f t="shared" si="151"/>
        <v>12.532461320394697</v>
      </c>
      <c r="CN187" s="35"/>
    </row>
    <row r="188" spans="2:92" x14ac:dyDescent="0.65">
      <c r="B188" s="44">
        <v>44038</v>
      </c>
      <c r="C188" s="38">
        <f t="shared" si="132"/>
        <v>596</v>
      </c>
      <c r="D188" s="46">
        <v>29382</v>
      </c>
      <c r="E188" s="101">
        <f t="shared" si="166"/>
        <v>4.1077447667566547E-2</v>
      </c>
      <c r="F188" s="38">
        <f t="shared" si="130"/>
        <v>10883</v>
      </c>
      <c r="G188" s="46">
        <v>715283</v>
      </c>
      <c r="H188" s="46">
        <f t="shared" si="139"/>
        <v>3</v>
      </c>
      <c r="I188" s="46">
        <v>996</v>
      </c>
      <c r="J188" s="100">
        <f t="shared" si="142"/>
        <v>3.3898305084745763E-2</v>
      </c>
      <c r="W188" s="47"/>
      <c r="X188" s="47"/>
      <c r="Y188" s="47"/>
      <c r="Z188" s="47"/>
      <c r="AA188" s="47"/>
      <c r="AB188" s="49">
        <f t="shared" si="152"/>
        <v>126.90000000000032</v>
      </c>
      <c r="AC188" s="24">
        <f t="shared" si="153"/>
        <v>18.138706485964811</v>
      </c>
      <c r="AD188" s="25">
        <f t="shared" si="154"/>
        <v>-1.0029899668140602E-8</v>
      </c>
      <c r="AE188" s="24">
        <f t="shared" si="155"/>
        <v>2.9965495787300044E-8</v>
      </c>
      <c r="AF188" s="26">
        <f t="shared" si="156"/>
        <v>-7.664680122822919E-9</v>
      </c>
      <c r="AG188" s="32"/>
      <c r="AH188" s="49">
        <f t="shared" si="157"/>
        <v>52.169999999999888</v>
      </c>
      <c r="AI188" s="77">
        <f t="shared" si="133"/>
        <v>6.9683508172018671</v>
      </c>
      <c r="AJ188" s="25">
        <f t="shared" si="134"/>
        <v>-1.525345896229767E-2</v>
      </c>
      <c r="AK188" s="24">
        <f t="shared" si="135"/>
        <v>9.1683711883938646E-2</v>
      </c>
      <c r="AL188" s="26">
        <f t="shared" si="136"/>
        <v>-3.3697961049695545E-2</v>
      </c>
      <c r="AM188" s="35"/>
      <c r="AN188" s="49">
        <f t="shared" si="158"/>
        <v>70.5</v>
      </c>
      <c r="AO188" s="24">
        <f t="shared" si="140"/>
        <v>35.342574355675623</v>
      </c>
      <c r="AP188" s="25">
        <f t="shared" si="137"/>
        <v>-0.81361769759716907</v>
      </c>
      <c r="AQ188" s="24">
        <f t="shared" si="141"/>
        <v>1.2286590863775269</v>
      </c>
      <c r="AR188" s="26">
        <f t="shared" si="138"/>
        <v>-7.1451789026307111E-2</v>
      </c>
      <c r="AS188" s="5"/>
      <c r="AT188" s="49">
        <f t="shared" si="159"/>
        <v>33.839999999999925</v>
      </c>
      <c r="AU188" s="24">
        <f t="shared" si="124"/>
        <v>34.138138481449694</v>
      </c>
      <c r="AV188" s="25">
        <f t="shared" si="125"/>
        <v>-7.8480535584155851</v>
      </c>
      <c r="AW188" s="24">
        <f t="shared" si="126"/>
        <v>9.3581612295024392</v>
      </c>
      <c r="AX188" s="26">
        <f t="shared" si="127"/>
        <v>4.077220857779694</v>
      </c>
      <c r="AY188" s="29"/>
      <c r="AZ188" s="18">
        <f t="shared" si="160"/>
        <v>33.839999999999925</v>
      </c>
      <c r="BA188" s="24"/>
      <c r="BB188" s="25"/>
      <c r="BC188" s="60"/>
      <c r="BD188" s="26"/>
      <c r="BE188" s="35"/>
      <c r="BF188" s="18">
        <f t="shared" si="161"/>
        <v>28.199999999999932</v>
      </c>
      <c r="BG188" s="24"/>
      <c r="BH188" s="25"/>
      <c r="BI188" s="24"/>
      <c r="BJ188" s="26"/>
      <c r="BK188" s="71"/>
      <c r="BL188" s="18">
        <f t="shared" si="162"/>
        <v>64.860000000000099</v>
      </c>
      <c r="BM188" s="24"/>
      <c r="BN188" s="25"/>
      <c r="BO188" s="24"/>
      <c r="BP188" s="26"/>
      <c r="BQ188" s="71"/>
      <c r="BR188" s="18">
        <f t="shared" si="163"/>
        <v>64.860000000000099</v>
      </c>
      <c r="BS188" s="24"/>
      <c r="BT188" s="25"/>
      <c r="BU188" s="24"/>
      <c r="BV188" s="26"/>
      <c r="BW188" s="90"/>
      <c r="BX188" s="18">
        <f t="shared" si="164"/>
        <v>64.860000000000099</v>
      </c>
      <c r="BY188" s="24"/>
      <c r="BZ188" s="25"/>
      <c r="CA188" s="24"/>
      <c r="CB188" s="26"/>
      <c r="CC188" s="32"/>
      <c r="CD188" s="20">
        <f t="shared" si="165"/>
        <v>126.90000000000032</v>
      </c>
      <c r="CE188" s="61">
        <f t="shared" si="143"/>
        <v>1.6094919974960105E-8</v>
      </c>
      <c r="CF188" s="61">
        <f t="shared" si="144"/>
        <v>6.2523996970476531E-2</v>
      </c>
      <c r="CG188" s="61">
        <f t="shared" si="145"/>
        <v>1.102780244949386</v>
      </c>
      <c r="CH188" s="24">
        <f t="shared" si="146"/>
        <v>12.198163787286783</v>
      </c>
      <c r="CI188" s="60">
        <f t="shared" si="147"/>
        <v>2.4836436462591999E-2</v>
      </c>
      <c r="CJ188" s="60">
        <f t="shared" si="148"/>
        <v>0</v>
      </c>
      <c r="CK188" s="60">
        <f t="shared" si="149"/>
        <v>0</v>
      </c>
      <c r="CL188" s="60">
        <f t="shared" si="150"/>
        <v>0</v>
      </c>
      <c r="CM188" s="61">
        <f t="shared" si="151"/>
        <v>13.388304481764157</v>
      </c>
      <c r="CN188" s="35"/>
    </row>
    <row r="189" spans="2:92" x14ac:dyDescent="0.65">
      <c r="B189" s="44">
        <v>44039</v>
      </c>
      <c r="C189" s="38">
        <f t="shared" si="132"/>
        <v>607</v>
      </c>
      <c r="D189" s="46">
        <v>29989</v>
      </c>
      <c r="E189" s="101">
        <f t="shared" si="166"/>
        <v>4.1622426617034539E-2</v>
      </c>
      <c r="F189" s="38">
        <f t="shared" si="130"/>
        <v>5218</v>
      </c>
      <c r="G189" s="46">
        <v>720501</v>
      </c>
      <c r="H189" s="46">
        <f t="shared" si="139"/>
        <v>0</v>
      </c>
      <c r="I189" s="46">
        <v>996</v>
      </c>
      <c r="J189" s="100">
        <f t="shared" si="142"/>
        <v>3.321217779852613E-2</v>
      </c>
      <c r="W189" s="47"/>
      <c r="X189" s="47"/>
      <c r="Y189" s="47"/>
      <c r="Z189" s="47"/>
      <c r="AA189" s="47"/>
      <c r="AB189" s="49">
        <f t="shared" si="152"/>
        <v>127.80000000000032</v>
      </c>
      <c r="AC189" s="24">
        <f t="shared" si="153"/>
        <v>18.138706478627082</v>
      </c>
      <c r="AD189" s="25">
        <f t="shared" si="154"/>
        <v>-8.1530299918837583E-9</v>
      </c>
      <c r="AE189" s="24">
        <f t="shared" si="155"/>
        <v>2.4358128599881809E-8</v>
      </c>
      <c r="AF189" s="26">
        <f t="shared" si="156"/>
        <v>-6.2304079860202617E-9</v>
      </c>
      <c r="AG189" s="32"/>
      <c r="AH189" s="49">
        <f t="shared" si="157"/>
        <v>52.539999999999885</v>
      </c>
      <c r="AI189" s="77">
        <f t="shared" si="133"/>
        <v>6.9633866864346077</v>
      </c>
      <c r="AJ189" s="25">
        <f t="shared" si="134"/>
        <v>-1.3416569641241433E-2</v>
      </c>
      <c r="AK189" s="24">
        <f t="shared" si="135"/>
        <v>8.0704045154581044E-2</v>
      </c>
      <c r="AL189" s="26">
        <f t="shared" si="136"/>
        <v>-2.9674774944209732E-2</v>
      </c>
      <c r="AM189" s="35"/>
      <c r="AN189" s="49">
        <f t="shared" si="158"/>
        <v>71</v>
      </c>
      <c r="AO189" s="24">
        <f t="shared" si="140"/>
        <v>34.951758579612957</v>
      </c>
      <c r="AP189" s="25">
        <f t="shared" si="137"/>
        <v>-0.78163155212533597</v>
      </c>
      <c r="AQ189" s="24">
        <f t="shared" si="141"/>
        <v>1.1894441822080606</v>
      </c>
      <c r="AR189" s="26">
        <f t="shared" si="138"/>
        <v>-7.842980833893276E-2</v>
      </c>
      <c r="AS189" s="5"/>
      <c r="AT189" s="49">
        <f t="shared" si="159"/>
        <v>34.079999999999927</v>
      </c>
      <c r="AU189" s="24">
        <f t="shared" si="124"/>
        <v>32.144644408586487</v>
      </c>
      <c r="AV189" s="25">
        <f t="shared" si="125"/>
        <v>-8.3062253035966833</v>
      </c>
      <c r="AW189" s="24">
        <f t="shared" si="126"/>
        <v>10.340973889579379</v>
      </c>
      <c r="AX189" s="26">
        <f t="shared" si="127"/>
        <v>4.0950527503205851</v>
      </c>
      <c r="AY189" s="29"/>
      <c r="AZ189" s="18">
        <f t="shared" si="160"/>
        <v>34.079999999999927</v>
      </c>
      <c r="BA189" s="24">
        <v>50</v>
      </c>
      <c r="BB189" s="25">
        <f t="shared" ref="BB189:BB252" si="167">-$BC$39*BA188*BC188</f>
        <v>0</v>
      </c>
      <c r="BC189" s="24">
        <v>0.01</v>
      </c>
      <c r="BD189" s="26">
        <f t="shared" ref="BD189:BD252" si="168">$BC$39*BA188*BC188-$BC$40*BC188</f>
        <v>0</v>
      </c>
      <c r="BE189" s="35"/>
      <c r="BF189" s="18">
        <f t="shared" si="161"/>
        <v>28.399999999999931</v>
      </c>
      <c r="BG189" s="24"/>
      <c r="BH189" s="25"/>
      <c r="BI189" s="24"/>
      <c r="BJ189" s="26"/>
      <c r="BK189" s="71"/>
      <c r="BL189" s="18">
        <f t="shared" si="162"/>
        <v>65.320000000000093</v>
      </c>
      <c r="BM189" s="24"/>
      <c r="BN189" s="25"/>
      <c r="BO189" s="24"/>
      <c r="BP189" s="26"/>
      <c r="BQ189" s="71"/>
      <c r="BR189" s="18">
        <f t="shared" si="163"/>
        <v>65.320000000000093</v>
      </c>
      <c r="BS189" s="24"/>
      <c r="BT189" s="25"/>
      <c r="BU189" s="24"/>
      <c r="BV189" s="26"/>
      <c r="BW189" s="90"/>
      <c r="BX189" s="18">
        <f t="shared" si="164"/>
        <v>65.320000000000093</v>
      </c>
      <c r="BY189" s="24"/>
      <c r="BZ189" s="25"/>
      <c r="CA189" s="24"/>
      <c r="CB189" s="26"/>
      <c r="CC189" s="32"/>
      <c r="CD189" s="20">
        <f t="shared" si="165"/>
        <v>127.80000000000032</v>
      </c>
      <c r="CE189" s="61">
        <f t="shared" si="143"/>
        <v>1.3083118437935557E-8</v>
      </c>
      <c r="CF189" s="61">
        <f t="shared" si="144"/>
        <v>5.502997959333078E-2</v>
      </c>
      <c r="CG189" s="61">
        <f t="shared" si="145"/>
        <v>1.0564470071325354</v>
      </c>
      <c r="CH189" s="24">
        <f t="shared" si="146"/>
        <v>13.008250320402741</v>
      </c>
      <c r="CI189" s="60">
        <f t="shared" si="147"/>
        <v>3.9136851311988255E-2</v>
      </c>
      <c r="CJ189" s="60">
        <f t="shared" si="148"/>
        <v>0</v>
      </c>
      <c r="CK189" s="60">
        <f t="shared" si="149"/>
        <v>0</v>
      </c>
      <c r="CL189" s="60">
        <f t="shared" si="150"/>
        <v>0</v>
      </c>
      <c r="CM189" s="61">
        <f t="shared" si="151"/>
        <v>14.158864171523716</v>
      </c>
      <c r="CN189" s="72">
        <f>L64</f>
        <v>44179</v>
      </c>
    </row>
    <row r="190" spans="2:92" x14ac:dyDescent="0.65">
      <c r="B190" s="44">
        <v>44040</v>
      </c>
      <c r="C190" s="38">
        <f t="shared" si="132"/>
        <v>972</v>
      </c>
      <c r="D190" s="46">
        <v>30961</v>
      </c>
      <c r="E190" s="101">
        <f t="shared" si="166"/>
        <v>4.148994477566538E-2</v>
      </c>
      <c r="F190" s="38">
        <f t="shared" si="130"/>
        <v>25728</v>
      </c>
      <c r="G190" s="46">
        <v>746229</v>
      </c>
      <c r="H190" s="46">
        <f t="shared" si="139"/>
        <v>2</v>
      </c>
      <c r="I190" s="46">
        <v>998</v>
      </c>
      <c r="J190" s="100">
        <f t="shared" si="142"/>
        <v>3.223410096573108E-2</v>
      </c>
      <c r="W190" s="47"/>
      <c r="X190" s="47"/>
      <c r="Y190" s="47"/>
      <c r="Z190" s="47"/>
      <c r="AA190" s="47"/>
      <c r="AB190" s="49">
        <f t="shared" si="152"/>
        <v>128.70000000000033</v>
      </c>
      <c r="AC190" s="24">
        <f t="shared" si="153"/>
        <v>18.138706472662445</v>
      </c>
      <c r="AD190" s="25">
        <f t="shared" si="154"/>
        <v>-6.627374175628616E-9</v>
      </c>
      <c r="AE190" s="24">
        <f t="shared" si="155"/>
        <v>1.9800053802798623E-8</v>
      </c>
      <c r="AF190" s="26">
        <f t="shared" si="156"/>
        <v>-5.0645275523146517E-9</v>
      </c>
      <c r="AG190" s="32"/>
      <c r="AH190" s="49">
        <f t="shared" si="157"/>
        <v>52.909999999999883</v>
      </c>
      <c r="AI190" s="77">
        <f t="shared" si="133"/>
        <v>6.9590201525449622</v>
      </c>
      <c r="AJ190" s="25">
        <f t="shared" si="134"/>
        <v>-1.1801442944987368E-2</v>
      </c>
      <c r="AK190" s="24">
        <f t="shared" si="135"/>
        <v>7.1036145591844735E-2</v>
      </c>
      <c r="AL190" s="26">
        <f t="shared" si="136"/>
        <v>-2.6129458277665718E-2</v>
      </c>
      <c r="AM190" s="35"/>
      <c r="AN190" s="49">
        <f t="shared" si="158"/>
        <v>71.5</v>
      </c>
      <c r="AO190" s="24">
        <f t="shared" si="140"/>
        <v>34.577600086508802</v>
      </c>
      <c r="AP190" s="25">
        <f t="shared" si="137"/>
        <v>-0.74831698620830334</v>
      </c>
      <c r="AQ190" s="24">
        <f t="shared" si="141"/>
        <v>1.1472972115393911</v>
      </c>
      <c r="AR190" s="26">
        <f t="shared" si="138"/>
        <v>-8.4293941337339029E-2</v>
      </c>
      <c r="AS190" s="5"/>
      <c r="AT190" s="49">
        <f t="shared" si="159"/>
        <v>34.319999999999929</v>
      </c>
      <c r="AU190" s="24">
        <f t="shared" si="124"/>
        <v>30.070425174627886</v>
      </c>
      <c r="AV190" s="25">
        <f t="shared" si="125"/>
        <v>-8.6425801414941716</v>
      </c>
      <c r="AW190" s="24">
        <f t="shared" si="126"/>
        <v>11.298367943463408</v>
      </c>
      <c r="AX190" s="26">
        <f t="shared" si="127"/>
        <v>3.9891418911834506</v>
      </c>
      <c r="AY190" s="29"/>
      <c r="AZ190" s="18">
        <f t="shared" si="160"/>
        <v>34.319999999999929</v>
      </c>
      <c r="BA190" s="24">
        <f t="shared" ref="BA190:BA253" si="169">BA189+BB190*$BA$45</f>
        <v>49.993519999999997</v>
      </c>
      <c r="BB190" s="25">
        <f t="shared" si="167"/>
        <v>-3.5999999999999997E-2</v>
      </c>
      <c r="BC190" s="24">
        <f t="shared" ref="BC190:BC253" si="170">BC189+BD190*$BA$45</f>
        <v>1.576E-2</v>
      </c>
      <c r="BD190" s="26">
        <f t="shared" si="168"/>
        <v>3.2000000000000001E-2</v>
      </c>
      <c r="BE190" s="35"/>
      <c r="BF190" s="18">
        <f t="shared" si="161"/>
        <v>28.59999999999993</v>
      </c>
      <c r="BG190" s="24"/>
      <c r="BH190" s="25"/>
      <c r="BI190" s="24"/>
      <c r="BJ190" s="26"/>
      <c r="BK190" s="71"/>
      <c r="BL190" s="18">
        <f t="shared" si="162"/>
        <v>65.780000000000086</v>
      </c>
      <c r="BM190" s="24"/>
      <c r="BN190" s="25"/>
      <c r="BO190" s="24"/>
      <c r="BP190" s="26"/>
      <c r="BQ190" s="71"/>
      <c r="BR190" s="18">
        <f t="shared" si="163"/>
        <v>65.780000000000086</v>
      </c>
      <c r="BS190" s="24"/>
      <c r="BT190" s="25"/>
      <c r="BU190" s="24"/>
      <c r="BV190" s="26"/>
      <c r="BW190" s="90"/>
      <c r="BX190" s="18">
        <f t="shared" si="164"/>
        <v>65.780000000000086</v>
      </c>
      <c r="BY190" s="24"/>
      <c r="BZ190" s="25"/>
      <c r="CA190" s="24"/>
      <c r="CB190" s="26"/>
      <c r="CC190" s="32"/>
      <c r="CD190" s="20">
        <f t="shared" si="165"/>
        <v>128.70000000000033</v>
      </c>
      <c r="CE190" s="61">
        <f t="shared" si="143"/>
        <v>1.0634907679947621E-8</v>
      </c>
      <c r="CF190" s="61">
        <f t="shared" si="144"/>
        <v>4.8432737324040735E-2</v>
      </c>
      <c r="CG190" s="61">
        <f t="shared" si="145"/>
        <v>1.0088311536786159</v>
      </c>
      <c r="CH190" s="24">
        <f t="shared" si="146"/>
        <v>13.699443758330251</v>
      </c>
      <c r="CI190" s="60">
        <f t="shared" si="147"/>
        <v>6.1663051310226868E-2</v>
      </c>
      <c r="CJ190" s="60">
        <f t="shared" si="148"/>
        <v>0</v>
      </c>
      <c r="CK190" s="60">
        <f t="shared" si="149"/>
        <v>0</v>
      </c>
      <c r="CL190" s="60">
        <f t="shared" si="150"/>
        <v>0</v>
      </c>
      <c r="CM190" s="61">
        <f t="shared" si="151"/>
        <v>14.818370711278041</v>
      </c>
      <c r="CN190" s="35"/>
    </row>
    <row r="191" spans="2:92" x14ac:dyDescent="0.65">
      <c r="B191" s="44">
        <v>44041</v>
      </c>
      <c r="C191" s="38">
        <f t="shared" si="132"/>
        <v>940</v>
      </c>
      <c r="D191" s="46">
        <v>31901</v>
      </c>
      <c r="E191" s="101">
        <f>IF(D191="","",D191/G191)</f>
        <v>4.1681801433599966E-2</v>
      </c>
      <c r="F191" s="38">
        <f t="shared" si="132"/>
        <v>19117</v>
      </c>
      <c r="G191" s="46">
        <v>765346</v>
      </c>
      <c r="H191" s="46">
        <f t="shared" si="139"/>
        <v>3</v>
      </c>
      <c r="I191" s="46">
        <v>1001</v>
      </c>
      <c r="J191" s="100">
        <f t="shared" si="142"/>
        <v>3.1378326698222624E-2</v>
      </c>
      <c r="W191" s="47"/>
      <c r="X191" s="47"/>
      <c r="Y191" s="47"/>
      <c r="Z191" s="47"/>
      <c r="AA191" s="47"/>
      <c r="AB191" s="49">
        <f t="shared" si="152"/>
        <v>129.60000000000034</v>
      </c>
      <c r="AC191" s="24">
        <f t="shared" si="153"/>
        <v>18.138706467813957</v>
      </c>
      <c r="AD191" s="25">
        <f t="shared" si="154"/>
        <v>-5.3872104610783197E-9</v>
      </c>
      <c r="AE191" s="24">
        <f t="shared" si="155"/>
        <v>1.6094919974960105E-8</v>
      </c>
      <c r="AF191" s="26">
        <f t="shared" si="156"/>
        <v>-4.1168153642650188E-9</v>
      </c>
      <c r="AG191" s="32"/>
      <c r="AH191" s="49">
        <f t="shared" si="157"/>
        <v>53.27999999999988</v>
      </c>
      <c r="AI191" s="77">
        <f t="shared" si="133"/>
        <v>6.9551791154479083</v>
      </c>
      <c r="AJ191" s="25">
        <f t="shared" si="134"/>
        <v>-1.0381181343388076E-2</v>
      </c>
      <c r="AK191" s="24">
        <f t="shared" si="135"/>
        <v>6.2523996970476531E-2</v>
      </c>
      <c r="AL191" s="26">
        <f t="shared" si="136"/>
        <v>-2.3005807084778944E-2</v>
      </c>
      <c r="AM191" s="35"/>
      <c r="AN191" s="49">
        <f t="shared" si="158"/>
        <v>72</v>
      </c>
      <c r="AO191" s="24">
        <f t="shared" si="140"/>
        <v>34.220563029060017</v>
      </c>
      <c r="AP191" s="25">
        <f t="shared" si="137"/>
        <v>-0.71407411489756356</v>
      </c>
      <c r="AQ191" s="24">
        <f t="shared" si="141"/>
        <v>1.102780244949386</v>
      </c>
      <c r="AR191" s="26">
        <f t="shared" si="138"/>
        <v>-8.9033933180010183E-2</v>
      </c>
      <c r="AS191" s="5"/>
      <c r="AT191" s="49">
        <f t="shared" si="159"/>
        <v>34.559999999999931</v>
      </c>
      <c r="AU191" s="24">
        <f t="shared" si="124"/>
        <v>27.950405592910464</v>
      </c>
      <c r="AV191" s="25">
        <f t="shared" si="125"/>
        <v>-8.8334149238225983</v>
      </c>
      <c r="AW191" s="24">
        <f t="shared" si="126"/>
        <v>12.198163787286783</v>
      </c>
      <c r="AX191" s="26">
        <f t="shared" si="127"/>
        <v>3.7491493492640648</v>
      </c>
      <c r="AY191" s="29"/>
      <c r="AZ191" s="18">
        <f t="shared" si="160"/>
        <v>34.559999999999931</v>
      </c>
      <c r="BA191" s="24">
        <f t="shared" si="169"/>
        <v>49.983308843537408</v>
      </c>
      <c r="BB191" s="25">
        <f t="shared" si="167"/>
        <v>-5.6728647014399995E-2</v>
      </c>
      <c r="BC191" s="24">
        <f t="shared" si="170"/>
        <v>2.4836436462591999E-2</v>
      </c>
      <c r="BD191" s="26">
        <f t="shared" si="168"/>
        <v>5.0424647014399998E-2</v>
      </c>
      <c r="BE191" s="35"/>
      <c r="BF191" s="18">
        <f t="shared" si="161"/>
        <v>28.79999999999993</v>
      </c>
      <c r="BG191" s="24"/>
      <c r="BH191" s="25"/>
      <c r="BI191" s="24"/>
      <c r="BJ191" s="26"/>
      <c r="BK191" s="71"/>
      <c r="BL191" s="18">
        <f t="shared" si="162"/>
        <v>66.24000000000008</v>
      </c>
      <c r="BM191" s="24"/>
      <c r="BN191" s="25"/>
      <c r="BO191" s="24"/>
      <c r="BP191" s="26"/>
      <c r="BQ191" s="71"/>
      <c r="BR191" s="18">
        <f t="shared" si="163"/>
        <v>66.24000000000008</v>
      </c>
      <c r="BS191" s="24"/>
      <c r="BT191" s="25"/>
      <c r="BU191" s="24"/>
      <c r="BV191" s="26"/>
      <c r="BW191" s="90"/>
      <c r="BX191" s="18">
        <f t="shared" si="164"/>
        <v>66.24000000000008</v>
      </c>
      <c r="BY191" s="24"/>
      <c r="BZ191" s="25"/>
      <c r="CA191" s="24"/>
      <c r="CB191" s="26"/>
      <c r="CC191" s="32"/>
      <c r="CD191" s="20">
        <f t="shared" si="165"/>
        <v>129.60000000000034</v>
      </c>
      <c r="CE191" s="61">
        <f t="shared" si="143"/>
        <v>8.6448243888891951E-9</v>
      </c>
      <c r="CF191" s="61">
        <f t="shared" si="144"/>
        <v>4.2625283619795763E-2</v>
      </c>
      <c r="CG191" s="61">
        <f t="shared" si="145"/>
        <v>0.96043655802626748</v>
      </c>
      <c r="CH191" s="24">
        <f t="shared" si="146"/>
        <v>14.248180968631377</v>
      </c>
      <c r="CI191" s="60">
        <f t="shared" si="147"/>
        <v>9.7134519008965997E-2</v>
      </c>
      <c r="CJ191" s="60">
        <f t="shared" si="148"/>
        <v>0</v>
      </c>
      <c r="CK191" s="60">
        <f t="shared" si="149"/>
        <v>0</v>
      </c>
      <c r="CL191" s="60">
        <f t="shared" si="150"/>
        <v>0</v>
      </c>
      <c r="CM191" s="61">
        <f t="shared" si="151"/>
        <v>15.348377337931231</v>
      </c>
      <c r="CN191" s="35"/>
    </row>
    <row r="192" spans="2:92" x14ac:dyDescent="0.65">
      <c r="B192" s="44">
        <v>44042</v>
      </c>
      <c r="C192" s="38">
        <f t="shared" si="132"/>
        <v>1148</v>
      </c>
      <c r="D192" s="46">
        <v>33049</v>
      </c>
      <c r="E192" s="101">
        <f>IF(D192="","",D192/G192)</f>
        <v>4.208862693957393E-2</v>
      </c>
      <c r="F192" s="38">
        <f t="shared" si="132"/>
        <v>19878</v>
      </c>
      <c r="G192" s="46">
        <v>785224</v>
      </c>
      <c r="H192" s="46">
        <f t="shared" si="139"/>
        <v>3</v>
      </c>
      <c r="I192" s="46">
        <v>1004</v>
      </c>
      <c r="J192" s="100">
        <f t="shared" si="142"/>
        <v>3.0379134013132015E-2</v>
      </c>
      <c r="W192" s="47"/>
      <c r="X192" s="47"/>
      <c r="Y192" s="47"/>
      <c r="Z192" s="47"/>
      <c r="AA192" s="47"/>
      <c r="AB192" s="49">
        <f t="shared" si="152"/>
        <v>130.50000000000034</v>
      </c>
      <c r="AC192" s="24">
        <f t="shared" si="153"/>
        <v>18.138706463872754</v>
      </c>
      <c r="AD192" s="25">
        <f t="shared" si="154"/>
        <v>-4.3791154357313531E-9</v>
      </c>
      <c r="AE192" s="24">
        <f t="shared" si="155"/>
        <v>1.3083118437935557E-8</v>
      </c>
      <c r="AF192" s="26">
        <f t="shared" si="156"/>
        <v>-3.3464461522494976E-9</v>
      </c>
      <c r="AG192" s="32"/>
      <c r="AH192" s="49">
        <f t="shared" si="157"/>
        <v>53.649999999999878</v>
      </c>
      <c r="AI192" s="77">
        <f t="shared" si="133"/>
        <v>6.9518002097518883</v>
      </c>
      <c r="AJ192" s="25">
        <f t="shared" si="134"/>
        <v>-9.1321775568111198E-3</v>
      </c>
      <c r="AK192" s="24">
        <f t="shared" si="135"/>
        <v>5.502997959333078E-2</v>
      </c>
      <c r="AL192" s="26">
        <f t="shared" si="136"/>
        <v>-2.0254101019312847E-2</v>
      </c>
      <c r="AM192" s="35"/>
      <c r="AN192" s="49">
        <f t="shared" si="158"/>
        <v>72.5</v>
      </c>
      <c r="AO192" s="24">
        <f t="shared" si="140"/>
        <v>33.880923181144581</v>
      </c>
      <c r="AP192" s="25">
        <f t="shared" si="137"/>
        <v>-0.67927969583086867</v>
      </c>
      <c r="AQ192" s="24">
        <f t="shared" si="141"/>
        <v>1.0564470071325354</v>
      </c>
      <c r="AR192" s="26">
        <f t="shared" si="138"/>
        <v>-9.2666475633701451E-2</v>
      </c>
      <c r="AS192" s="5"/>
      <c r="AT192" s="49">
        <f t="shared" si="159"/>
        <v>34.799999999999933</v>
      </c>
      <c r="AU192" s="24">
        <f t="shared" si="124"/>
        <v>25.822917370767534</v>
      </c>
      <c r="AV192" s="25">
        <f t="shared" si="125"/>
        <v>-8.8645342589288774</v>
      </c>
      <c r="AW192" s="24">
        <f t="shared" si="126"/>
        <v>13.008250320402741</v>
      </c>
      <c r="AX192" s="26">
        <f t="shared" si="127"/>
        <v>3.3753605546498253</v>
      </c>
      <c r="AY192" s="29"/>
      <c r="AZ192" s="18">
        <f t="shared" si="160"/>
        <v>34.799999999999933</v>
      </c>
      <c r="BA192" s="24">
        <f t="shared" si="169"/>
        <v>49.967220205262706</v>
      </c>
      <c r="BB192" s="25">
        <f t="shared" si="167"/>
        <v>-8.9381323748349326E-2</v>
      </c>
      <c r="BC192" s="24">
        <f t="shared" si="170"/>
        <v>3.9136851311988255E-2</v>
      </c>
      <c r="BD192" s="26">
        <f t="shared" si="168"/>
        <v>7.9446749163312527E-2</v>
      </c>
      <c r="BE192" s="35"/>
      <c r="BF192" s="18">
        <f t="shared" si="161"/>
        <v>28.999999999999929</v>
      </c>
      <c r="BG192" s="24"/>
      <c r="BH192" s="25"/>
      <c r="BI192" s="24"/>
      <c r="BJ192" s="26"/>
      <c r="BK192" s="71"/>
      <c r="BL192" s="18">
        <f t="shared" si="162"/>
        <v>66.700000000000074</v>
      </c>
      <c r="BM192" s="24"/>
      <c r="BN192" s="25"/>
      <c r="BO192" s="24"/>
      <c r="BP192" s="26"/>
      <c r="BQ192" s="71"/>
      <c r="BR192" s="18">
        <f t="shared" si="163"/>
        <v>66.700000000000074</v>
      </c>
      <c r="BS192" s="24"/>
      <c r="BT192" s="25"/>
      <c r="BU192" s="24"/>
      <c r="BV192" s="26"/>
      <c r="BW192" s="90"/>
      <c r="BX192" s="18">
        <f t="shared" si="164"/>
        <v>66.700000000000074</v>
      </c>
      <c r="BY192" s="24"/>
      <c r="BZ192" s="25"/>
      <c r="CA192" s="24"/>
      <c r="CB192" s="26"/>
      <c r="CC192" s="32"/>
      <c r="CD192" s="20">
        <f t="shared" si="165"/>
        <v>130.50000000000034</v>
      </c>
      <c r="CE192" s="61">
        <f t="shared" si="143"/>
        <v>7.0271403345054065E-9</v>
      </c>
      <c r="CF192" s="61">
        <f t="shared" si="144"/>
        <v>3.7513321716804583E-2</v>
      </c>
      <c r="CG192" s="61">
        <f t="shared" si="145"/>
        <v>0.91172972416857001</v>
      </c>
      <c r="CH192" s="24">
        <f t="shared" si="146"/>
        <v>14.638566707373036</v>
      </c>
      <c r="CI192" s="60">
        <f t="shared" si="147"/>
        <v>0.1529605892182396</v>
      </c>
      <c r="CJ192" s="60">
        <f t="shared" si="148"/>
        <v>0</v>
      </c>
      <c r="CK192" s="60">
        <f t="shared" si="149"/>
        <v>0</v>
      </c>
      <c r="CL192" s="60">
        <f t="shared" si="150"/>
        <v>0</v>
      </c>
      <c r="CM192" s="61">
        <f t="shared" si="151"/>
        <v>15.740770349503789</v>
      </c>
      <c r="CN192" s="72">
        <f>L65</f>
        <v>44186</v>
      </c>
    </row>
    <row r="193" spans="2:92" x14ac:dyDescent="0.65">
      <c r="B193" s="44">
        <v>44043</v>
      </c>
      <c r="C193" s="38">
        <f t="shared" si="132"/>
        <v>1323</v>
      </c>
      <c r="D193" s="46">
        <v>34372</v>
      </c>
      <c r="E193" s="101">
        <f t="shared" ref="E193:E256" si="171">IF(D193="","",D193/G193)</f>
        <v>4.264161663980786E-2</v>
      </c>
      <c r="F193" s="38">
        <f t="shared" si="132"/>
        <v>20843</v>
      </c>
      <c r="G193" s="46">
        <v>806067</v>
      </c>
      <c r="H193" s="46">
        <f t="shared" si="139"/>
        <v>2</v>
      </c>
      <c r="I193" s="46">
        <v>1006</v>
      </c>
      <c r="J193" s="100">
        <f t="shared" si="142"/>
        <v>2.9268008844408239E-2</v>
      </c>
      <c r="W193" s="47"/>
      <c r="X193" s="47"/>
      <c r="Y193" s="47"/>
      <c r="Z193" s="47"/>
      <c r="AA193" s="47"/>
      <c r="AB193" s="49">
        <f t="shared" si="152"/>
        <v>131.40000000000035</v>
      </c>
      <c r="AC193" s="24">
        <f t="shared" si="153"/>
        <v>18.138706460669059</v>
      </c>
      <c r="AD193" s="25">
        <f t="shared" si="154"/>
        <v>-3.5596626746669168E-9</v>
      </c>
      <c r="AE193" s="24">
        <f t="shared" si="155"/>
        <v>1.0634907679947621E-8</v>
      </c>
      <c r="AF193" s="26">
        <f t="shared" si="156"/>
        <v>-2.7202341755421506E-9</v>
      </c>
      <c r="AG193" s="32"/>
      <c r="AH193" s="49">
        <f t="shared" si="157"/>
        <v>54.019999999999875</v>
      </c>
      <c r="AI193" s="77">
        <f t="shared" si="133"/>
        <v>6.9488277385698982</v>
      </c>
      <c r="AJ193" s="25">
        <f t="shared" si="134"/>
        <v>-8.0337058972707407E-3</v>
      </c>
      <c r="AK193" s="24">
        <f t="shared" si="135"/>
        <v>4.8432737324040735E-2</v>
      </c>
      <c r="AL193" s="26">
        <f t="shared" si="136"/>
        <v>-1.7830384511594723E-2</v>
      </c>
      <c r="AM193" s="35"/>
      <c r="AN193" s="49">
        <f t="shared" si="158"/>
        <v>73</v>
      </c>
      <c r="AO193" s="24">
        <f t="shared" si="140"/>
        <v>33.558782582102111</v>
      </c>
      <c r="AP193" s="25">
        <f t="shared" si="137"/>
        <v>-0.64428119808493545</v>
      </c>
      <c r="AQ193" s="24">
        <f t="shared" si="141"/>
        <v>1.0088311536786159</v>
      </c>
      <c r="AR193" s="26">
        <f t="shared" si="138"/>
        <v>-9.523170690783922E-2</v>
      </c>
      <c r="AS193" s="5"/>
      <c r="AT193" s="49">
        <f t="shared" si="159"/>
        <v>35.039999999999935</v>
      </c>
      <c r="AU193" s="24">
        <f t="shared" si="124"/>
        <v>23.726832898236527</v>
      </c>
      <c r="AV193" s="25">
        <f t="shared" si="125"/>
        <v>-8.7336853022125265</v>
      </c>
      <c r="AW193" s="24">
        <f t="shared" si="126"/>
        <v>13.699443758330251</v>
      </c>
      <c r="AX193" s="26">
        <f t="shared" si="127"/>
        <v>2.879972658031293</v>
      </c>
      <c r="AY193" s="29"/>
      <c r="AZ193" s="18">
        <f t="shared" si="160"/>
        <v>35.039999999999935</v>
      </c>
      <c r="BA193" s="24">
        <f t="shared" si="169"/>
        <v>49.941876151970007</v>
      </c>
      <c r="BB193" s="25">
        <f t="shared" si="167"/>
        <v>-0.14080029607056538</v>
      </c>
      <c r="BC193" s="24">
        <f t="shared" si="170"/>
        <v>6.1663051310226868E-2</v>
      </c>
      <c r="BD193" s="26">
        <f t="shared" si="168"/>
        <v>0.12514555554577009</v>
      </c>
      <c r="BE193" s="35"/>
      <c r="BF193" s="18">
        <f t="shared" si="161"/>
        <v>29.199999999999928</v>
      </c>
      <c r="BG193" s="24"/>
      <c r="BH193" s="25"/>
      <c r="BI193" s="24"/>
      <c r="BJ193" s="26"/>
      <c r="BK193" s="71"/>
      <c r="BL193" s="18">
        <f t="shared" si="162"/>
        <v>67.160000000000068</v>
      </c>
      <c r="BM193" s="24"/>
      <c r="BN193" s="25"/>
      <c r="BO193" s="24"/>
      <c r="BP193" s="26"/>
      <c r="BQ193" s="71"/>
      <c r="BR193" s="18">
        <f t="shared" si="163"/>
        <v>67.160000000000068</v>
      </c>
      <c r="BS193" s="24"/>
      <c r="BT193" s="25"/>
      <c r="BU193" s="24"/>
      <c r="BV193" s="26"/>
      <c r="BW193" s="90"/>
      <c r="BX193" s="18">
        <f t="shared" si="164"/>
        <v>67.160000000000068</v>
      </c>
      <c r="BY193" s="24"/>
      <c r="BZ193" s="25"/>
      <c r="CA193" s="24"/>
      <c r="CB193" s="26"/>
      <c r="CC193" s="32"/>
      <c r="CD193" s="20">
        <f t="shared" si="165"/>
        <v>131.40000000000035</v>
      </c>
      <c r="CE193" s="61">
        <f t="shared" si="143"/>
        <v>5.7121693926557375E-9</v>
      </c>
      <c r="CF193" s="61">
        <f t="shared" si="144"/>
        <v>3.3013756239675118E-2</v>
      </c>
      <c r="CG193" s="61">
        <f t="shared" si="145"/>
        <v>0.86313431361961812</v>
      </c>
      <c r="CH193" s="24">
        <f t="shared" si="146"/>
        <v>14.863427488331448</v>
      </c>
      <c r="CI193" s="60">
        <f t="shared" si="147"/>
        <v>0.24074701497911147</v>
      </c>
      <c r="CJ193" s="60">
        <f t="shared" si="148"/>
        <v>0</v>
      </c>
      <c r="CK193" s="60">
        <f t="shared" si="149"/>
        <v>0</v>
      </c>
      <c r="CL193" s="60">
        <f t="shared" si="150"/>
        <v>0</v>
      </c>
      <c r="CM193" s="61">
        <f t="shared" si="151"/>
        <v>16.00032257888202</v>
      </c>
      <c r="CN193" s="35"/>
    </row>
    <row r="194" spans="2:92" x14ac:dyDescent="0.65">
      <c r="B194" s="44">
        <v>44044</v>
      </c>
      <c r="C194" s="38">
        <f t="shared" si="132"/>
        <v>1464</v>
      </c>
      <c r="D194" s="46">
        <v>35836</v>
      </c>
      <c r="E194" s="101">
        <f t="shared" si="171"/>
        <v>4.3450848016606286E-2</v>
      </c>
      <c r="F194" s="38">
        <f t="shared" si="132"/>
        <v>18681</v>
      </c>
      <c r="G194" s="46">
        <v>824748</v>
      </c>
      <c r="H194" s="46">
        <f t="shared" si="139"/>
        <v>5</v>
      </c>
      <c r="I194" s="46">
        <v>1011</v>
      </c>
      <c r="J194" s="100">
        <f t="shared" si="142"/>
        <v>2.8211854001562675E-2</v>
      </c>
      <c r="W194" s="47"/>
      <c r="X194" s="47"/>
      <c r="Y194" s="47"/>
      <c r="Z194" s="47"/>
      <c r="AA194" s="47"/>
      <c r="AB194" s="49">
        <f t="shared" si="152"/>
        <v>132.30000000000035</v>
      </c>
      <c r="AC194" s="24">
        <f t="shared" si="153"/>
        <v>18.138706458064863</v>
      </c>
      <c r="AD194" s="25">
        <f t="shared" si="154"/>
        <v>-2.8935520296432738E-9</v>
      </c>
      <c r="AE194" s="24">
        <f t="shared" si="155"/>
        <v>8.6448243888891951E-9</v>
      </c>
      <c r="AF194" s="26">
        <f t="shared" si="156"/>
        <v>-2.2112036567315841E-9</v>
      </c>
      <c r="AG194" s="32"/>
      <c r="AH194" s="49">
        <f t="shared" si="157"/>
        <v>54.389999999999873</v>
      </c>
      <c r="AI194" s="77">
        <f t="shared" si="133"/>
        <v>6.9462127392534923</v>
      </c>
      <c r="AJ194" s="25">
        <f t="shared" si="134"/>
        <v>-7.0675657200154418E-3</v>
      </c>
      <c r="AK194" s="24">
        <f t="shared" si="135"/>
        <v>4.2625283619795763E-2</v>
      </c>
      <c r="AL194" s="26">
        <f t="shared" si="136"/>
        <v>-1.5695820822283702E-2</v>
      </c>
      <c r="AM194" s="35"/>
      <c r="AN194" s="49">
        <f t="shared" si="158"/>
        <v>73.5</v>
      </c>
      <c r="AO194" s="24">
        <f t="shared" si="140"/>
        <v>33.254086273966941</v>
      </c>
      <c r="AP194" s="25">
        <f t="shared" si="137"/>
        <v>-0.60939261627033436</v>
      </c>
      <c r="AQ194" s="24">
        <f t="shared" si="141"/>
        <v>0.96043655802626748</v>
      </c>
      <c r="AR194" s="26">
        <f t="shared" si="138"/>
        <v>-9.6789191304696653E-2</v>
      </c>
      <c r="AS194" s="5"/>
      <c r="AT194" s="49">
        <f t="shared" si="159"/>
        <v>35.279999999999937</v>
      </c>
      <c r="AU194" s="24">
        <f t="shared" si="124"/>
        <v>21.698555762035735</v>
      </c>
      <c r="AV194" s="25">
        <f t="shared" si="125"/>
        <v>-8.4511547341699718</v>
      </c>
      <c r="AW194" s="24">
        <f t="shared" si="126"/>
        <v>14.248180968631377</v>
      </c>
      <c r="AX194" s="26">
        <f t="shared" si="127"/>
        <v>2.2864050429213592</v>
      </c>
      <c r="AY194" s="29"/>
      <c r="AZ194" s="18">
        <f t="shared" si="160"/>
        <v>35.279999999999937</v>
      </c>
      <c r="BA194" s="24">
        <f t="shared" si="169"/>
        <v>49.901964944576932</v>
      </c>
      <c r="BB194" s="25">
        <f t="shared" si="167"/>
        <v>-0.22172892996153037</v>
      </c>
      <c r="BC194" s="24">
        <f t="shared" si="170"/>
        <v>9.7134519008965997E-2</v>
      </c>
      <c r="BD194" s="26">
        <f t="shared" si="168"/>
        <v>0.19706370943743962</v>
      </c>
      <c r="BE194" s="35"/>
      <c r="BF194" s="18">
        <f t="shared" si="161"/>
        <v>29.399999999999928</v>
      </c>
      <c r="BG194" s="24"/>
      <c r="BH194" s="25"/>
      <c r="BI194" s="24"/>
      <c r="BJ194" s="26"/>
      <c r="BK194" s="71"/>
      <c r="BL194" s="18">
        <f t="shared" si="162"/>
        <v>67.620000000000061</v>
      </c>
      <c r="BM194" s="24"/>
      <c r="BN194" s="25"/>
      <c r="BO194" s="24"/>
      <c r="BP194" s="26"/>
      <c r="BQ194" s="71"/>
      <c r="BR194" s="18">
        <f t="shared" si="163"/>
        <v>67.620000000000061</v>
      </c>
      <c r="BS194" s="24"/>
      <c r="BT194" s="25"/>
      <c r="BU194" s="24"/>
      <c r="BV194" s="26"/>
      <c r="BW194" s="90"/>
      <c r="BX194" s="18">
        <f t="shared" si="164"/>
        <v>67.620000000000061</v>
      </c>
      <c r="BY194" s="24"/>
      <c r="BZ194" s="25"/>
      <c r="CA194" s="24"/>
      <c r="CB194" s="26"/>
      <c r="CC194" s="32"/>
      <c r="CD194" s="20">
        <f t="shared" si="165"/>
        <v>132.30000000000035</v>
      </c>
      <c r="CE194" s="61">
        <f t="shared" si="143"/>
        <v>4.6432656267362112E-9</v>
      </c>
      <c r="CF194" s="61">
        <f t="shared" si="144"/>
        <v>2.9053375564048068E-2</v>
      </c>
      <c r="CG194" s="61">
        <f t="shared" si="145"/>
        <v>0.81502767186562353</v>
      </c>
      <c r="CH194" s="24">
        <f t="shared" si="146"/>
        <v>14.924255956502803</v>
      </c>
      <c r="CI194" s="60">
        <f t="shared" si="147"/>
        <v>0.37860715276804924</v>
      </c>
      <c r="CJ194" s="60">
        <f t="shared" si="148"/>
        <v>0</v>
      </c>
      <c r="CK194" s="60">
        <f t="shared" si="149"/>
        <v>0</v>
      </c>
      <c r="CL194" s="60">
        <f t="shared" si="150"/>
        <v>0</v>
      </c>
      <c r="CM194" s="61">
        <f t="shared" si="151"/>
        <v>16.146944161343789</v>
      </c>
      <c r="CN194" s="35"/>
    </row>
    <row r="195" spans="2:92" x14ac:dyDescent="0.65">
      <c r="B195" s="44">
        <v>44045</v>
      </c>
      <c r="C195" s="38">
        <f t="shared" si="132"/>
        <v>853</v>
      </c>
      <c r="D195" s="46">
        <v>36689</v>
      </c>
      <c r="E195" s="101">
        <f t="shared" si="171"/>
        <v>4.3865165637658354E-2</v>
      </c>
      <c r="F195" s="38">
        <f t="shared" si="132"/>
        <v>11656</v>
      </c>
      <c r="G195" s="46">
        <v>836404</v>
      </c>
      <c r="H195" s="46">
        <f t="shared" si="139"/>
        <v>0</v>
      </c>
      <c r="I195" s="46">
        <v>1011</v>
      </c>
      <c r="J195" s="100">
        <f t="shared" si="142"/>
        <v>2.7555943198233804E-2</v>
      </c>
      <c r="W195" s="47"/>
      <c r="X195" s="47"/>
      <c r="Y195" s="47"/>
      <c r="Z195" s="47"/>
      <c r="AA195" s="47"/>
      <c r="AB195" s="49">
        <f t="shared" si="152"/>
        <v>133.20000000000036</v>
      </c>
      <c r="AC195" s="24">
        <f t="shared" si="153"/>
        <v>18.138706455947982</v>
      </c>
      <c r="AD195" s="25">
        <f t="shared" si="154"/>
        <v>-2.3520889795737157E-9</v>
      </c>
      <c r="AE195" s="24">
        <f t="shared" si="155"/>
        <v>7.0271403345054065E-9</v>
      </c>
      <c r="AF195" s="26">
        <f t="shared" si="156"/>
        <v>-1.7974267270930981E-9</v>
      </c>
      <c r="AG195" s="32"/>
      <c r="AH195" s="49">
        <f t="shared" si="157"/>
        <v>54.75999999999987</v>
      </c>
      <c r="AI195" s="77">
        <f t="shared" si="133"/>
        <v>6.9439121643350008</v>
      </c>
      <c r="AJ195" s="25">
        <f t="shared" si="134"/>
        <v>-6.2177700499764892E-3</v>
      </c>
      <c r="AK195" s="24">
        <f t="shared" si="135"/>
        <v>3.7513321716804583E-2</v>
      </c>
      <c r="AL195" s="26">
        <f t="shared" si="136"/>
        <v>-1.3816113251327519E-2</v>
      </c>
      <c r="AM195" s="35"/>
      <c r="AN195" s="49">
        <f t="shared" si="158"/>
        <v>74</v>
      </c>
      <c r="AO195" s="24">
        <f t="shared" si="140"/>
        <v>32.966640312515445</v>
      </c>
      <c r="AP195" s="25">
        <f t="shared" si="137"/>
        <v>-0.5748919229029924</v>
      </c>
      <c r="AQ195" s="24">
        <f t="shared" si="141"/>
        <v>0.91172972416857001</v>
      </c>
      <c r="AR195" s="26">
        <f t="shared" si="138"/>
        <v>-9.7413667715394836E-2</v>
      </c>
      <c r="AS195" s="5"/>
      <c r="AT195" s="49">
        <f t="shared" si="159"/>
        <v>35.519999999999939</v>
      </c>
      <c r="AU195" s="24">
        <f t="shared" si="124"/>
        <v>19.769366478681889</v>
      </c>
      <c r="AV195" s="25">
        <f t="shared" si="125"/>
        <v>-8.0382886806410312</v>
      </c>
      <c r="AW195" s="24">
        <f t="shared" si="126"/>
        <v>14.638566707373036</v>
      </c>
      <c r="AX195" s="26">
        <f t="shared" si="127"/>
        <v>1.6266072447569115</v>
      </c>
      <c r="AY195" s="29"/>
      <c r="AZ195" s="18">
        <f t="shared" si="160"/>
        <v>35.519999999999939</v>
      </c>
      <c r="BA195" s="24">
        <f t="shared" si="169"/>
        <v>49.839145188999012</v>
      </c>
      <c r="BB195" s="25">
        <f t="shared" si="167"/>
        <v>-0.34899864209955089</v>
      </c>
      <c r="BC195" s="24">
        <f t="shared" si="170"/>
        <v>0.1529605892182396</v>
      </c>
      <c r="BD195" s="26">
        <f t="shared" si="168"/>
        <v>0.31014483449596447</v>
      </c>
      <c r="BE195" s="35"/>
      <c r="BF195" s="18">
        <f t="shared" si="161"/>
        <v>29.599999999999927</v>
      </c>
      <c r="BG195" s="24"/>
      <c r="BH195" s="25"/>
      <c r="BI195" s="24"/>
      <c r="BJ195" s="26"/>
      <c r="BK195" s="71"/>
      <c r="BL195" s="18">
        <f t="shared" si="162"/>
        <v>68.080000000000055</v>
      </c>
      <c r="BM195" s="24"/>
      <c r="BN195" s="25"/>
      <c r="BO195" s="24"/>
      <c r="BP195" s="26"/>
      <c r="BQ195" s="71"/>
      <c r="BR195" s="18">
        <f t="shared" si="163"/>
        <v>68.080000000000055</v>
      </c>
      <c r="BS195" s="24"/>
      <c r="BT195" s="25"/>
      <c r="BU195" s="24"/>
      <c r="BV195" s="26"/>
      <c r="BW195" s="90"/>
      <c r="BX195" s="18">
        <f t="shared" si="164"/>
        <v>68.080000000000055</v>
      </c>
      <c r="BY195" s="24"/>
      <c r="BZ195" s="25"/>
      <c r="CA195" s="24"/>
      <c r="CB195" s="26"/>
      <c r="CC195" s="32"/>
      <c r="CD195" s="20">
        <f t="shared" si="165"/>
        <v>133.20000000000036</v>
      </c>
      <c r="CE195" s="61">
        <f t="shared" si="143"/>
        <v>3.7743831104955051E-9</v>
      </c>
      <c r="CF195" s="61">
        <f t="shared" si="144"/>
        <v>2.5567686223339981E-2</v>
      </c>
      <c r="CG195" s="61">
        <f t="shared" si="145"/>
        <v>0.76773916286842192</v>
      </c>
      <c r="CH195" s="24">
        <f t="shared" si="146"/>
        <v>14.830175864444223</v>
      </c>
      <c r="CI195" s="60">
        <f t="shared" si="147"/>
        <v>0.59464931629756712</v>
      </c>
      <c r="CJ195" s="60">
        <f t="shared" si="148"/>
        <v>0</v>
      </c>
      <c r="CK195" s="60">
        <f t="shared" si="149"/>
        <v>0</v>
      </c>
      <c r="CL195" s="60">
        <f t="shared" si="150"/>
        <v>0</v>
      </c>
      <c r="CM195" s="61">
        <f t="shared" si="151"/>
        <v>16.218132033607937</v>
      </c>
      <c r="CN195" s="72">
        <f>L66</f>
        <v>44193</v>
      </c>
    </row>
    <row r="196" spans="2:92" x14ac:dyDescent="0.65">
      <c r="B196" s="44">
        <v>44046</v>
      </c>
      <c r="C196" s="38">
        <f t="shared" si="132"/>
        <v>1998</v>
      </c>
      <c r="D196" s="46">
        <v>38687</v>
      </c>
      <c r="E196" s="101">
        <f t="shared" si="171"/>
        <v>4.5561555266365572E-2</v>
      </c>
      <c r="F196" s="38">
        <f t="shared" si="132"/>
        <v>12711</v>
      </c>
      <c r="G196" s="46">
        <v>849115</v>
      </c>
      <c r="H196" s="46">
        <f t="shared" si="139"/>
        <v>1</v>
      </c>
      <c r="I196" s="46">
        <v>1012</v>
      </c>
      <c r="J196" s="100">
        <f t="shared" si="142"/>
        <v>2.6158657947114018E-2</v>
      </c>
      <c r="W196" s="47"/>
      <c r="X196" s="47"/>
      <c r="Y196" s="47"/>
      <c r="Z196" s="47"/>
      <c r="AA196" s="47"/>
      <c r="AB196" s="49">
        <f t="shared" si="152"/>
        <v>134.10000000000036</v>
      </c>
      <c r="AC196" s="24">
        <f t="shared" si="153"/>
        <v>18.138706454227229</v>
      </c>
      <c r="AD196" s="25">
        <f t="shared" si="154"/>
        <v>-1.9119485362851851E-9</v>
      </c>
      <c r="AE196" s="24">
        <f t="shared" si="155"/>
        <v>5.7121693926557375E-9</v>
      </c>
      <c r="AF196" s="26">
        <f t="shared" si="156"/>
        <v>-1.4610788242774099E-9</v>
      </c>
      <c r="AG196" s="32"/>
      <c r="AH196" s="49">
        <f t="shared" si="157"/>
        <v>55.129999999999868</v>
      </c>
      <c r="AI196" s="77">
        <f t="shared" si="133"/>
        <v>6.9418881631655776</v>
      </c>
      <c r="AJ196" s="25">
        <f t="shared" si="134"/>
        <v>-5.4702734308725662E-3</v>
      </c>
      <c r="AK196" s="24">
        <f t="shared" si="135"/>
        <v>3.3013756239675118E-2</v>
      </c>
      <c r="AL196" s="26">
        <f t="shared" si="136"/>
        <v>-1.2160987776025587E-2</v>
      </c>
      <c r="AM196" s="35"/>
      <c r="AN196" s="49">
        <f t="shared" si="158"/>
        <v>74.5</v>
      </c>
      <c r="AO196" s="24">
        <f t="shared" si="140"/>
        <v>32.696130319605395</v>
      </c>
      <c r="AP196" s="25">
        <f t="shared" si="137"/>
        <v>-0.54101998582009503</v>
      </c>
      <c r="AQ196" s="24">
        <f t="shared" si="141"/>
        <v>0.86313431361961812</v>
      </c>
      <c r="AR196" s="26">
        <f t="shared" si="138"/>
        <v>-9.719082109790389E-2</v>
      </c>
      <c r="AS196" s="5"/>
      <c r="AT196" s="49">
        <f t="shared" si="159"/>
        <v>35.759999999999941</v>
      </c>
      <c r="AU196" s="24">
        <f t="shared" si="124"/>
        <v>17.963540493327187</v>
      </c>
      <c r="AV196" s="25">
        <f t="shared" si="125"/>
        <v>-7.5242749389779187</v>
      </c>
      <c r="AW196" s="24">
        <f t="shared" si="126"/>
        <v>14.863427488331448</v>
      </c>
      <c r="AX196" s="26">
        <f t="shared" si="127"/>
        <v>0.9369199206600527</v>
      </c>
      <c r="AY196" s="29"/>
      <c r="AZ196" s="18">
        <f t="shared" si="160"/>
        <v>35.759999999999941</v>
      </c>
      <c r="BA196" s="24">
        <f t="shared" si="169"/>
        <v>49.740345600814429</v>
      </c>
      <c r="BB196" s="25">
        <f t="shared" si="167"/>
        <v>-0.54888660102547293</v>
      </c>
      <c r="BC196" s="24">
        <f t="shared" si="170"/>
        <v>0.24074701497911147</v>
      </c>
      <c r="BD196" s="26">
        <f t="shared" si="168"/>
        <v>0.48770236533817707</v>
      </c>
      <c r="BE196" s="35"/>
      <c r="BF196" s="18">
        <f t="shared" si="161"/>
        <v>29.799999999999926</v>
      </c>
      <c r="BG196" s="24"/>
      <c r="BH196" s="25"/>
      <c r="BI196" s="24"/>
      <c r="BJ196" s="26"/>
      <c r="BK196" s="71"/>
      <c r="BL196" s="18">
        <f t="shared" si="162"/>
        <v>68.540000000000049</v>
      </c>
      <c r="BM196" s="24"/>
      <c r="BN196" s="25"/>
      <c r="BO196" s="24"/>
      <c r="BP196" s="26"/>
      <c r="BQ196" s="71"/>
      <c r="BR196" s="18">
        <f t="shared" si="163"/>
        <v>68.540000000000049</v>
      </c>
      <c r="BS196" s="24"/>
      <c r="BT196" s="25"/>
      <c r="BU196" s="24"/>
      <c r="BV196" s="26"/>
      <c r="BW196" s="90"/>
      <c r="BX196" s="18">
        <f t="shared" si="164"/>
        <v>68.540000000000049</v>
      </c>
      <c r="BY196" s="24"/>
      <c r="BZ196" s="25"/>
      <c r="CA196" s="24"/>
      <c r="CB196" s="26"/>
      <c r="CC196" s="32"/>
      <c r="CD196" s="20">
        <f t="shared" si="165"/>
        <v>134.10000000000036</v>
      </c>
      <c r="CE196" s="61">
        <f t="shared" si="143"/>
        <v>3.0680923750076988E-9</v>
      </c>
      <c r="CF196" s="61">
        <f t="shared" si="144"/>
        <v>2.2499882493301183E-2</v>
      </c>
      <c r="CG196" s="61">
        <f t="shared" si="145"/>
        <v>0.72155007005321892</v>
      </c>
      <c r="CH196" s="24">
        <f t="shared" si="146"/>
        <v>14.596236768607579</v>
      </c>
      <c r="CI196" s="60">
        <f t="shared" si="147"/>
        <v>0.93209518585927542</v>
      </c>
      <c r="CJ196" s="60">
        <f t="shared" si="148"/>
        <v>0</v>
      </c>
      <c r="CK196" s="60">
        <f t="shared" si="149"/>
        <v>0</v>
      </c>
      <c r="CL196" s="60">
        <f t="shared" si="150"/>
        <v>0</v>
      </c>
      <c r="CM196" s="61">
        <f t="shared" si="151"/>
        <v>16.272381910081467</v>
      </c>
      <c r="CN196" s="35"/>
    </row>
    <row r="197" spans="2:92" x14ac:dyDescent="0.65">
      <c r="B197" s="44">
        <v>44047</v>
      </c>
      <c r="C197" s="38">
        <f t="shared" si="132"/>
        <v>1171</v>
      </c>
      <c r="D197" s="46">
        <v>39858</v>
      </c>
      <c r="E197" s="101">
        <f t="shared" si="171"/>
        <v>4.5441175464638245E-2</v>
      </c>
      <c r="F197" s="38">
        <f t="shared" si="132"/>
        <v>28019</v>
      </c>
      <c r="G197" s="46">
        <v>877134</v>
      </c>
      <c r="H197" s="46">
        <f t="shared" si="139"/>
        <v>4</v>
      </c>
      <c r="I197" s="46">
        <v>1016</v>
      </c>
      <c r="J197" s="100">
        <f t="shared" si="142"/>
        <v>2.5490491243915902E-2</v>
      </c>
      <c r="W197" s="47"/>
      <c r="X197" s="47"/>
      <c r="Y197" s="47"/>
      <c r="Z197" s="47"/>
      <c r="AA197" s="47"/>
      <c r="AB197" s="49">
        <f t="shared" si="152"/>
        <v>135.00000000000037</v>
      </c>
      <c r="AC197" s="24">
        <f t="shared" si="153"/>
        <v>18.138706452828476</v>
      </c>
      <c r="AD197" s="25">
        <f t="shared" si="154"/>
        <v>-1.5541704574530577E-9</v>
      </c>
      <c r="AE197" s="24">
        <f t="shared" si="155"/>
        <v>4.6432656267362112E-9</v>
      </c>
      <c r="AF197" s="26">
        <f t="shared" si="156"/>
        <v>-1.187670851021696E-9</v>
      </c>
      <c r="AG197" s="32"/>
      <c r="AH197" s="49">
        <f t="shared" si="157"/>
        <v>55.499999999999865</v>
      </c>
      <c r="AI197" s="77">
        <f t="shared" si="133"/>
        <v>6.9401074516311247</v>
      </c>
      <c r="AJ197" s="25">
        <f t="shared" si="134"/>
        <v>-4.8127338768985239E-3</v>
      </c>
      <c r="AK197" s="24">
        <f t="shared" si="135"/>
        <v>2.9053375564048068E-2</v>
      </c>
      <c r="AL197" s="26">
        <f t="shared" si="136"/>
        <v>-1.0703731555748781E-2</v>
      </c>
      <c r="AM197" s="35"/>
      <c r="AN197" s="49">
        <f t="shared" si="158"/>
        <v>75</v>
      </c>
      <c r="AO197" s="24">
        <f t="shared" si="140"/>
        <v>32.442139951592523</v>
      </c>
      <c r="AP197" s="25">
        <f t="shared" si="137"/>
        <v>-0.50798073602574334</v>
      </c>
      <c r="AQ197" s="24">
        <f t="shared" si="141"/>
        <v>0.81502767186562353</v>
      </c>
      <c r="AR197" s="26">
        <f t="shared" si="138"/>
        <v>-9.62132835079893E-2</v>
      </c>
      <c r="AS197" s="5"/>
      <c r="AT197" s="49">
        <f t="shared" si="159"/>
        <v>35.999999999999943</v>
      </c>
      <c r="AU197" s="24">
        <f t="shared" si="124"/>
        <v>16.297461856416035</v>
      </c>
      <c r="AV197" s="25">
        <f t="shared" si="125"/>
        <v>-6.9419943204631336</v>
      </c>
      <c r="AW197" s="24">
        <f t="shared" si="126"/>
        <v>14.924255956502803</v>
      </c>
      <c r="AX197" s="26">
        <f t="shared" si="127"/>
        <v>0.2534519507139823</v>
      </c>
      <c r="AY197" s="29"/>
      <c r="AZ197" s="18">
        <f t="shared" si="160"/>
        <v>35.999999999999943</v>
      </c>
      <c r="BA197" s="24">
        <f t="shared" si="169"/>
        <v>49.585151677946996</v>
      </c>
      <c r="BB197" s="25">
        <f t="shared" si="167"/>
        <v>-0.86218846037463248</v>
      </c>
      <c r="BC197" s="24">
        <f t="shared" si="170"/>
        <v>0.37860715276804924</v>
      </c>
      <c r="BD197" s="26">
        <f t="shared" si="168"/>
        <v>0.76588965438298784</v>
      </c>
      <c r="BE197" s="35"/>
      <c r="BF197" s="18">
        <f t="shared" si="161"/>
        <v>29.999999999999925</v>
      </c>
      <c r="BG197" s="24"/>
      <c r="BH197" s="25"/>
      <c r="BI197" s="24"/>
      <c r="BJ197" s="26"/>
      <c r="BK197" s="71"/>
      <c r="BL197" s="18">
        <f t="shared" si="162"/>
        <v>69.000000000000043</v>
      </c>
      <c r="BM197" s="24"/>
      <c r="BN197" s="25"/>
      <c r="BO197" s="24"/>
      <c r="BP197" s="26"/>
      <c r="BQ197" s="71"/>
      <c r="BR197" s="18">
        <f t="shared" si="163"/>
        <v>69.000000000000043</v>
      </c>
      <c r="BS197" s="24"/>
      <c r="BT197" s="25"/>
      <c r="BU197" s="24"/>
      <c r="BV197" s="26"/>
      <c r="BW197" s="90"/>
      <c r="BX197" s="18">
        <f t="shared" si="164"/>
        <v>69.000000000000043</v>
      </c>
      <c r="BY197" s="24"/>
      <c r="BZ197" s="25"/>
      <c r="CA197" s="24"/>
      <c r="CB197" s="26"/>
      <c r="CC197" s="32"/>
      <c r="CD197" s="20">
        <f t="shared" si="165"/>
        <v>135.00000000000037</v>
      </c>
      <c r="CE197" s="61">
        <f t="shared" si="143"/>
        <v>2.4939680328847485E-9</v>
      </c>
      <c r="CF197" s="61">
        <f t="shared" si="144"/>
        <v>1.9799936000349364E-2</v>
      </c>
      <c r="CG197" s="61">
        <f t="shared" si="145"/>
        <v>0.67669479626903606</v>
      </c>
      <c r="CH197" s="24">
        <f t="shared" si="146"/>
        <v>14.241415316741</v>
      </c>
      <c r="CI197" s="60">
        <f t="shared" si="147"/>
        <v>1.4564380583707315</v>
      </c>
      <c r="CJ197" s="60">
        <f t="shared" si="148"/>
        <v>0</v>
      </c>
      <c r="CK197" s="60">
        <f t="shared" si="149"/>
        <v>0</v>
      </c>
      <c r="CL197" s="60">
        <f t="shared" si="150"/>
        <v>0</v>
      </c>
      <c r="CM197" s="61">
        <f t="shared" si="151"/>
        <v>16.394348109875086</v>
      </c>
      <c r="CN197" s="35"/>
    </row>
    <row r="198" spans="2:92" x14ac:dyDescent="0.65">
      <c r="B198" s="44">
        <v>44048</v>
      </c>
      <c r="C198" s="38">
        <f t="shared" si="132"/>
        <v>1271</v>
      </c>
      <c r="D198" s="46">
        <v>41129</v>
      </c>
      <c r="E198" s="101">
        <f t="shared" si="171"/>
        <v>4.5834354871063368E-2</v>
      </c>
      <c r="F198" s="38">
        <f t="shared" si="132"/>
        <v>20206</v>
      </c>
      <c r="G198" s="46">
        <v>897340</v>
      </c>
      <c r="H198" s="46">
        <f t="shared" si="139"/>
        <v>6</v>
      </c>
      <c r="I198" s="46">
        <v>1022</v>
      </c>
      <c r="J198" s="100">
        <f t="shared" si="142"/>
        <v>2.4848646940115248E-2</v>
      </c>
      <c r="W198" s="47"/>
      <c r="X198" s="47"/>
      <c r="Y198" s="47"/>
      <c r="Z198" s="47"/>
      <c r="AA198" s="47"/>
      <c r="AB198" s="49">
        <f t="shared" si="152"/>
        <v>135.90000000000038</v>
      </c>
      <c r="AC198" s="24">
        <f t="shared" si="153"/>
        <v>18.138706451691469</v>
      </c>
      <c r="AD198" s="25">
        <f t="shared" si="154"/>
        <v>-1.2633424827881516E-9</v>
      </c>
      <c r="AE198" s="24">
        <f t="shared" si="155"/>
        <v>3.7743831104955051E-9</v>
      </c>
      <c r="AF198" s="26">
        <f t="shared" si="156"/>
        <v>-9.6542501804522951E-10</v>
      </c>
      <c r="AG198" s="32"/>
      <c r="AH198" s="49">
        <f t="shared" si="157"/>
        <v>55.869999999999862</v>
      </c>
      <c r="AI198" s="77">
        <f t="shared" si="133"/>
        <v>6.9385407589612447</v>
      </c>
      <c r="AJ198" s="25">
        <f t="shared" si="134"/>
        <v>-4.2343045131888407E-3</v>
      </c>
      <c r="AK198" s="24">
        <f t="shared" si="135"/>
        <v>2.5567686223339981E-2</v>
      </c>
      <c r="AL198" s="26">
        <f t="shared" si="136"/>
        <v>-9.4207820019137495E-3</v>
      </c>
      <c r="AM198" s="35"/>
      <c r="AN198" s="49">
        <f t="shared" si="158"/>
        <v>75.5</v>
      </c>
      <c r="AO198" s="24">
        <f t="shared" si="140"/>
        <v>32.204168775436756</v>
      </c>
      <c r="AP198" s="25">
        <f t="shared" si="137"/>
        <v>-0.47594235231153331</v>
      </c>
      <c r="AQ198" s="24">
        <f t="shared" si="141"/>
        <v>0.76773916286842192</v>
      </c>
      <c r="AR198" s="26">
        <f t="shared" si="138"/>
        <v>-9.4577017994403156E-2</v>
      </c>
      <c r="AS198" s="5"/>
      <c r="AT198" s="49">
        <f t="shared" si="159"/>
        <v>36.239999999999945</v>
      </c>
      <c r="AU198" s="24">
        <f t="shared" si="124"/>
        <v>14.779722305172312</v>
      </c>
      <c r="AV198" s="25">
        <f t="shared" si="125"/>
        <v>-6.3239147968488503</v>
      </c>
      <c r="AW198" s="24">
        <f t="shared" si="126"/>
        <v>14.830175864444223</v>
      </c>
      <c r="AX198" s="26">
        <f t="shared" si="127"/>
        <v>-0.39200038357741107</v>
      </c>
      <c r="AY198" s="29"/>
      <c r="AZ198" s="18">
        <f t="shared" si="160"/>
        <v>36.239999999999945</v>
      </c>
      <c r="BA198" s="24">
        <f t="shared" si="169"/>
        <v>49.341849799418178</v>
      </c>
      <c r="BB198" s="25">
        <f t="shared" si="167"/>
        <v>-1.3516771029378747</v>
      </c>
      <c r="BC198" s="24">
        <f t="shared" si="170"/>
        <v>0.59464931629756712</v>
      </c>
      <c r="BD198" s="26">
        <f t="shared" si="168"/>
        <v>1.2002342418306551</v>
      </c>
      <c r="BE198" s="35"/>
      <c r="BF198" s="18">
        <f t="shared" si="161"/>
        <v>30.199999999999925</v>
      </c>
      <c r="BG198" s="24"/>
      <c r="BH198" s="25"/>
      <c r="BI198" s="24"/>
      <c r="BJ198" s="26"/>
      <c r="BK198" s="71"/>
      <c r="BL198" s="18">
        <f t="shared" si="162"/>
        <v>69.460000000000036</v>
      </c>
      <c r="BM198" s="24"/>
      <c r="BN198" s="25"/>
      <c r="BO198" s="24"/>
      <c r="BP198" s="26"/>
      <c r="BQ198" s="71"/>
      <c r="BR198" s="18">
        <f t="shared" si="163"/>
        <v>69.460000000000036</v>
      </c>
      <c r="BS198" s="24"/>
      <c r="BT198" s="25"/>
      <c r="BU198" s="24"/>
      <c r="BV198" s="26"/>
      <c r="BW198" s="90"/>
      <c r="BX198" s="18">
        <f t="shared" si="164"/>
        <v>69.460000000000036</v>
      </c>
      <c r="BY198" s="24"/>
      <c r="BZ198" s="25"/>
      <c r="CA198" s="24"/>
      <c r="CB198" s="26"/>
      <c r="CC198" s="32"/>
      <c r="CD198" s="20">
        <f t="shared" si="165"/>
        <v>135.90000000000038</v>
      </c>
      <c r="CE198" s="61">
        <f t="shared" si="143"/>
        <v>2.0272781222755089E-9</v>
      </c>
      <c r="CF198" s="61">
        <f t="shared" si="144"/>
        <v>1.7423791776649957E-2</v>
      </c>
      <c r="CG198" s="61">
        <f t="shared" si="145"/>
        <v>0.63336308971012922</v>
      </c>
      <c r="CH198" s="24">
        <f t="shared" si="146"/>
        <v>13.786662501654137</v>
      </c>
      <c r="CI198" s="60">
        <f t="shared" si="147"/>
        <v>2.264581974034984</v>
      </c>
      <c r="CJ198" s="60">
        <f t="shared" si="148"/>
        <v>0</v>
      </c>
      <c r="CK198" s="60">
        <f t="shared" si="149"/>
        <v>0</v>
      </c>
      <c r="CL198" s="60">
        <f t="shared" si="150"/>
        <v>0</v>
      </c>
      <c r="CM198" s="61">
        <f t="shared" si="151"/>
        <v>16.702031359203175</v>
      </c>
      <c r="CN198" s="72">
        <f>L67</f>
        <v>44200</v>
      </c>
    </row>
    <row r="199" spans="2:92" x14ac:dyDescent="0.65">
      <c r="B199" s="44">
        <v>44049</v>
      </c>
      <c r="C199" s="38">
        <f t="shared" si="132"/>
        <v>1134</v>
      </c>
      <c r="D199" s="46">
        <v>42263</v>
      </c>
      <c r="E199" s="101">
        <f t="shared" si="171"/>
        <v>4.5021033535412931E-2</v>
      </c>
      <c r="F199" s="38">
        <f t="shared" si="132"/>
        <v>41399</v>
      </c>
      <c r="G199" s="46">
        <v>938739</v>
      </c>
      <c r="H199" s="46">
        <f t="shared" si="139"/>
        <v>4</v>
      </c>
      <c r="I199" s="46">
        <v>1026</v>
      </c>
      <c r="J199" s="100">
        <f t="shared" si="142"/>
        <v>2.4276553959728369E-2</v>
      </c>
      <c r="W199" s="47"/>
      <c r="X199" s="47"/>
      <c r="Y199" s="47"/>
      <c r="Z199" s="47"/>
      <c r="AA199" s="47"/>
      <c r="AB199" s="49">
        <f t="shared" si="152"/>
        <v>136.80000000000038</v>
      </c>
      <c r="AC199" s="24">
        <f t="shared" si="153"/>
        <v>18.138706450767227</v>
      </c>
      <c r="AD199" s="25">
        <f t="shared" si="154"/>
        <v>-1.0269364091625021E-9</v>
      </c>
      <c r="AE199" s="24">
        <f t="shared" si="155"/>
        <v>3.0680923750076988E-9</v>
      </c>
      <c r="AF199" s="26">
        <f t="shared" si="156"/>
        <v>-7.8476748387534025E-10</v>
      </c>
      <c r="AG199" s="32"/>
      <c r="AH199" s="49">
        <f t="shared" si="157"/>
        <v>56.23999999999986</v>
      </c>
      <c r="AI199" s="77">
        <f t="shared" si="133"/>
        <v>6.9371623420570447</v>
      </c>
      <c r="AJ199" s="25">
        <f t="shared" si="134"/>
        <v>-3.7254510924325038E-3</v>
      </c>
      <c r="AK199" s="24">
        <f t="shared" si="135"/>
        <v>2.2499882493301183E-2</v>
      </c>
      <c r="AL199" s="26">
        <f t="shared" si="136"/>
        <v>-8.2913614325372861E-3</v>
      </c>
      <c r="AM199" s="35"/>
      <c r="AN199" s="49">
        <f t="shared" si="158"/>
        <v>76</v>
      </c>
      <c r="AO199" s="24">
        <f t="shared" si="140"/>
        <v>31.981649161248011</v>
      </c>
      <c r="AP199" s="25">
        <f t="shared" si="137"/>
        <v>-0.44503922837748933</v>
      </c>
      <c r="AQ199" s="24">
        <f t="shared" si="141"/>
        <v>0.72155007005321892</v>
      </c>
      <c r="AR199" s="26">
        <f t="shared" si="138"/>
        <v>-9.2378185630406007E-2</v>
      </c>
      <c r="AS199" s="5"/>
      <c r="AT199" s="49">
        <f t="shared" si="159"/>
        <v>36.479999999999947</v>
      </c>
      <c r="AU199" s="24">
        <f t="shared" si="124"/>
        <v>13.412002407648981</v>
      </c>
      <c r="AV199" s="25">
        <f t="shared" si="125"/>
        <v>-5.6988329063472136</v>
      </c>
      <c r="AW199" s="24">
        <f t="shared" si="126"/>
        <v>14.596236768607579</v>
      </c>
      <c r="AX199" s="26">
        <f t="shared" si="127"/>
        <v>-0.97474623265268701</v>
      </c>
      <c r="AY199" s="29"/>
      <c r="AZ199" s="18">
        <f t="shared" si="160"/>
        <v>36.479999999999947</v>
      </c>
      <c r="BA199" s="24">
        <f t="shared" si="169"/>
        <v>48.961589179083042</v>
      </c>
      <c r="BB199" s="25">
        <f t="shared" si="167"/>
        <v>-2.1125590018618512</v>
      </c>
      <c r="BC199" s="24">
        <f t="shared" si="170"/>
        <v>0.93209518585927542</v>
      </c>
      <c r="BD199" s="26">
        <f t="shared" si="168"/>
        <v>1.8746992753428242</v>
      </c>
      <c r="BE199" s="35"/>
      <c r="BF199" s="18">
        <f t="shared" si="161"/>
        <v>30.399999999999924</v>
      </c>
      <c r="BG199" s="24"/>
      <c r="BH199" s="25"/>
      <c r="BI199" s="24"/>
      <c r="BJ199" s="26"/>
      <c r="BK199" s="71"/>
      <c r="BL199" s="18">
        <f t="shared" si="162"/>
        <v>69.92000000000003</v>
      </c>
      <c r="BM199" s="24"/>
      <c r="BN199" s="25"/>
      <c r="BO199" s="24"/>
      <c r="BP199" s="26"/>
      <c r="BQ199" s="71"/>
      <c r="BR199" s="18">
        <f t="shared" si="163"/>
        <v>69.92000000000003</v>
      </c>
      <c r="BS199" s="24"/>
      <c r="BT199" s="25"/>
      <c r="BU199" s="24"/>
      <c r="BV199" s="26"/>
      <c r="BW199" s="90"/>
      <c r="BX199" s="18">
        <f t="shared" si="164"/>
        <v>69.92000000000003</v>
      </c>
      <c r="BY199" s="24"/>
      <c r="BZ199" s="25"/>
      <c r="CA199" s="24"/>
      <c r="CB199" s="26"/>
      <c r="CC199" s="32"/>
      <c r="CD199" s="20">
        <f t="shared" si="165"/>
        <v>136.80000000000038</v>
      </c>
      <c r="CE199" s="61">
        <f t="shared" si="143"/>
        <v>1.6479187105944571E-9</v>
      </c>
      <c r="CF199" s="61">
        <f t="shared" si="144"/>
        <v>1.5332658627132841E-2</v>
      </c>
      <c r="CG199" s="61">
        <f t="shared" si="145"/>
        <v>0.59170303328838403</v>
      </c>
      <c r="CH199" s="24">
        <f t="shared" si="146"/>
        <v>13.253234029027542</v>
      </c>
      <c r="CI199" s="60">
        <f t="shared" si="147"/>
        <v>3.4943504854690817</v>
      </c>
      <c r="CJ199" s="60">
        <f t="shared" si="148"/>
        <v>0</v>
      </c>
      <c r="CK199" s="60">
        <f t="shared" si="149"/>
        <v>0</v>
      </c>
      <c r="CL199" s="60">
        <f t="shared" si="150"/>
        <v>0</v>
      </c>
      <c r="CM199" s="61">
        <f t="shared" si="151"/>
        <v>17.354620208060059</v>
      </c>
      <c r="CN199" s="35"/>
    </row>
    <row r="200" spans="2:92" x14ac:dyDescent="0.65">
      <c r="B200" s="44">
        <v>44050</v>
      </c>
      <c r="C200" s="38">
        <f t="shared" si="132"/>
        <v>1552</v>
      </c>
      <c r="D200" s="46">
        <v>43815</v>
      </c>
      <c r="E200" s="101">
        <f t="shared" si="171"/>
        <v>4.5549762712921618E-2</v>
      </c>
      <c r="F200" s="38">
        <f t="shared" si="132"/>
        <v>23176</v>
      </c>
      <c r="G200" s="46">
        <v>961915</v>
      </c>
      <c r="H200" s="46">
        <f t="shared" si="139"/>
        <v>7</v>
      </c>
      <c r="I200" s="46">
        <v>1033</v>
      </c>
      <c r="J200" s="100">
        <f t="shared" si="142"/>
        <v>2.3576400775989957E-2</v>
      </c>
      <c r="W200" s="47"/>
      <c r="X200" s="47"/>
      <c r="Y200" s="47"/>
      <c r="Z200" s="47"/>
      <c r="AA200" s="47"/>
      <c r="AB200" s="49">
        <f t="shared" si="152"/>
        <v>137.70000000000039</v>
      </c>
      <c r="AC200" s="24">
        <f t="shared" si="153"/>
        <v>18.138706450015935</v>
      </c>
      <c r="AD200" s="25">
        <f t="shared" si="154"/>
        <v>-8.3476840431152841E-10</v>
      </c>
      <c r="AE200" s="24">
        <f t="shared" si="155"/>
        <v>2.4939680328847485E-9</v>
      </c>
      <c r="AF200" s="26">
        <f t="shared" si="156"/>
        <v>-6.3791593569216705E-10</v>
      </c>
      <c r="AG200" s="32"/>
      <c r="AH200" s="49">
        <f t="shared" si="157"/>
        <v>56.609999999999857</v>
      </c>
      <c r="AI200" s="77">
        <f t="shared" si="133"/>
        <v>6.9359495589844116</v>
      </c>
      <c r="AJ200" s="25">
        <f t="shared" si="134"/>
        <v>-3.2777920881979883E-3</v>
      </c>
      <c r="AK200" s="24">
        <f t="shared" si="135"/>
        <v>1.9799936000349364E-2</v>
      </c>
      <c r="AL200" s="26">
        <f t="shared" si="136"/>
        <v>-7.2971526836535672E-3</v>
      </c>
      <c r="AM200" s="35"/>
      <c r="AN200" s="49">
        <f t="shared" si="158"/>
        <v>76.5</v>
      </c>
      <c r="AO200" s="24">
        <f t="shared" si="140"/>
        <v>31.773961910513567</v>
      </c>
      <c r="AP200" s="25">
        <f t="shared" si="137"/>
        <v>-0.41537450146888749</v>
      </c>
      <c r="AQ200" s="24">
        <f t="shared" si="141"/>
        <v>0.67669479626903606</v>
      </c>
      <c r="AR200" s="26">
        <f t="shared" si="138"/>
        <v>-8.9710547568365773E-2</v>
      </c>
      <c r="AS200" s="5"/>
      <c r="AT200" s="49">
        <f t="shared" si="159"/>
        <v>36.719999999999949</v>
      </c>
      <c r="AU200" s="24">
        <f t="shared" si="124"/>
        <v>12.19043028850594</v>
      </c>
      <c r="AV200" s="25">
        <f t="shared" si="125"/>
        <v>-5.0898838297626652</v>
      </c>
      <c r="AW200" s="24">
        <f t="shared" si="126"/>
        <v>14.241415316741</v>
      </c>
      <c r="AX200" s="26">
        <f t="shared" si="127"/>
        <v>-1.478422716110745</v>
      </c>
      <c r="AY200" s="29"/>
      <c r="AZ200" s="18">
        <f t="shared" si="160"/>
        <v>36.719999999999949</v>
      </c>
      <c r="BA200" s="24">
        <f t="shared" si="169"/>
        <v>48.370135453189718</v>
      </c>
      <c r="BB200" s="25">
        <f t="shared" si="167"/>
        <v>-3.285854032740688</v>
      </c>
      <c r="BC200" s="24">
        <f t="shared" si="170"/>
        <v>1.4564380583707315</v>
      </c>
      <c r="BD200" s="26">
        <f t="shared" si="168"/>
        <v>2.9130159583969779</v>
      </c>
      <c r="BE200" s="35"/>
      <c r="BF200" s="18">
        <f t="shared" si="161"/>
        <v>30.599999999999923</v>
      </c>
      <c r="BG200" s="24"/>
      <c r="BH200" s="25"/>
      <c r="BI200" s="24"/>
      <c r="BJ200" s="26"/>
      <c r="BK200" s="71"/>
      <c r="BL200" s="18">
        <f t="shared" si="162"/>
        <v>70.380000000000024</v>
      </c>
      <c r="BM200" s="24"/>
      <c r="BN200" s="25"/>
      <c r="BO200" s="24"/>
      <c r="BP200" s="26"/>
      <c r="BQ200" s="71"/>
      <c r="BR200" s="18">
        <f t="shared" si="163"/>
        <v>70.380000000000024</v>
      </c>
      <c r="BS200" s="24"/>
      <c r="BT200" s="25"/>
      <c r="BU200" s="24"/>
      <c r="BV200" s="26"/>
      <c r="BW200" s="90"/>
      <c r="BX200" s="18">
        <f t="shared" si="164"/>
        <v>70.380000000000024</v>
      </c>
      <c r="BY200" s="24"/>
      <c r="BZ200" s="25"/>
      <c r="CA200" s="24"/>
      <c r="CB200" s="26"/>
      <c r="CC200" s="32"/>
      <c r="CD200" s="20">
        <f t="shared" si="165"/>
        <v>137.70000000000039</v>
      </c>
      <c r="CE200" s="61">
        <f t="shared" si="143"/>
        <v>1.3395478631500034E-9</v>
      </c>
      <c r="CF200" s="61">
        <f t="shared" si="144"/>
        <v>1.3492382984992328E-2</v>
      </c>
      <c r="CG200" s="61">
        <f t="shared" si="145"/>
        <v>0.55182455691296606</v>
      </c>
      <c r="CH200" s="24">
        <f t="shared" si="146"/>
        <v>12.661422182150412</v>
      </c>
      <c r="CI200" s="60">
        <f t="shared" si="147"/>
        <v>5.3288616100514794</v>
      </c>
      <c r="CJ200" s="60">
        <f t="shared" si="148"/>
        <v>0</v>
      </c>
      <c r="CK200" s="60">
        <f t="shared" si="149"/>
        <v>0</v>
      </c>
      <c r="CL200" s="60">
        <f t="shared" si="150"/>
        <v>0</v>
      </c>
      <c r="CM200" s="61">
        <f t="shared" si="151"/>
        <v>18.555600733439398</v>
      </c>
      <c r="CN200" s="35"/>
    </row>
    <row r="201" spans="2:92" x14ac:dyDescent="0.65">
      <c r="B201" s="44">
        <v>44051</v>
      </c>
      <c r="C201" s="38">
        <f t="shared" si="132"/>
        <v>1624</v>
      </c>
      <c r="D201" s="46">
        <v>45439</v>
      </c>
      <c r="E201" s="101">
        <f t="shared" si="171"/>
        <v>4.6079458392193094E-2</v>
      </c>
      <c r="F201" s="38">
        <f t="shared" si="132"/>
        <v>24186</v>
      </c>
      <c r="G201" s="46">
        <v>986101</v>
      </c>
      <c r="H201" s="46">
        <f t="shared" si="139"/>
        <v>6</v>
      </c>
      <c r="I201" s="46">
        <v>1039</v>
      </c>
      <c r="J201" s="100">
        <f t="shared" si="142"/>
        <v>2.2865820110477782E-2</v>
      </c>
      <c r="W201" s="47"/>
      <c r="X201" s="47"/>
      <c r="Y201" s="47"/>
      <c r="Z201" s="47"/>
      <c r="AA201" s="47"/>
      <c r="AB201" s="49">
        <f t="shared" si="152"/>
        <v>138.60000000000039</v>
      </c>
      <c r="AC201" s="24">
        <f t="shared" si="153"/>
        <v>18.13870644940523</v>
      </c>
      <c r="AD201" s="25">
        <f t="shared" si="154"/>
        <v>-6.7856031066330199E-10</v>
      </c>
      <c r="AE201" s="24">
        <f t="shared" si="155"/>
        <v>2.0272781222755089E-9</v>
      </c>
      <c r="AF201" s="26">
        <f t="shared" si="156"/>
        <v>-5.1854434512137714E-10</v>
      </c>
      <c r="AG201" s="32"/>
      <c r="AH201" s="49">
        <f t="shared" si="157"/>
        <v>56.979999999999855</v>
      </c>
      <c r="AI201" s="77">
        <f t="shared" si="133"/>
        <v>6.9348824943376499</v>
      </c>
      <c r="AJ201" s="25">
        <f t="shared" si="134"/>
        <v>-2.8839585047603978E-3</v>
      </c>
      <c r="AK201" s="24">
        <f t="shared" si="135"/>
        <v>1.7423791776649957E-2</v>
      </c>
      <c r="AL201" s="26">
        <f t="shared" si="136"/>
        <v>-6.4220114154038034E-3</v>
      </c>
      <c r="AM201" s="35"/>
      <c r="AN201" s="49">
        <f t="shared" si="158"/>
        <v>77</v>
      </c>
      <c r="AO201" s="24">
        <f t="shared" si="140"/>
        <v>31.58045043837831</v>
      </c>
      <c r="AP201" s="25">
        <f t="shared" si="137"/>
        <v>-0.38702294427051159</v>
      </c>
      <c r="AQ201" s="24">
        <f t="shared" si="141"/>
        <v>0.63336308971012922</v>
      </c>
      <c r="AR201" s="26">
        <f t="shared" si="138"/>
        <v>-8.6663413117813615E-2</v>
      </c>
      <c r="AS201" s="5"/>
      <c r="AT201" s="49">
        <f t="shared" si="159"/>
        <v>36.959999999999951</v>
      </c>
      <c r="AU201" s="24">
        <f t="shared" ref="AU201:AU264" si="172">AU200+AV201*$AU$45</f>
        <v>11.107110249384775</v>
      </c>
      <c r="AV201" s="25">
        <f t="shared" ref="AV201:AV264" si="173">-$AW$39*AU200*AW200</f>
        <v>-4.5138334963381892</v>
      </c>
      <c r="AW201" s="24">
        <f t="shared" ref="AW201:AW264" si="174">AW200+AX201*$AU$45</f>
        <v>13.786662501654137</v>
      </c>
      <c r="AX201" s="26">
        <f t="shared" ref="AX201:AX264" si="175">$AW$39*AU200*AW200-$AW$40*AW200</f>
        <v>-1.8948033961952611</v>
      </c>
      <c r="AY201" s="29"/>
      <c r="AZ201" s="18">
        <f t="shared" si="160"/>
        <v>36.959999999999951</v>
      </c>
      <c r="BA201" s="24">
        <f t="shared" si="169"/>
        <v>47.457127997322772</v>
      </c>
      <c r="BB201" s="25">
        <f t="shared" si="167"/>
        <v>-5.0722636437052495</v>
      </c>
      <c r="BC201" s="24">
        <f t="shared" si="170"/>
        <v>2.264581974034984</v>
      </c>
      <c r="BD201" s="26">
        <f t="shared" si="168"/>
        <v>4.4896884203569574</v>
      </c>
      <c r="BE201" s="35"/>
      <c r="BF201" s="18">
        <f t="shared" si="161"/>
        <v>30.799999999999923</v>
      </c>
      <c r="BG201" s="24"/>
      <c r="BH201" s="25"/>
      <c r="BI201" s="24"/>
      <c r="BJ201" s="26"/>
      <c r="BK201" s="71"/>
      <c r="BL201" s="18">
        <f t="shared" si="162"/>
        <v>70.840000000000018</v>
      </c>
      <c r="BM201" s="24"/>
      <c r="BN201" s="25"/>
      <c r="BO201" s="24"/>
      <c r="BP201" s="26"/>
      <c r="BQ201" s="71"/>
      <c r="BR201" s="18">
        <f t="shared" si="163"/>
        <v>70.840000000000018</v>
      </c>
      <c r="BS201" s="24"/>
      <c r="BT201" s="25"/>
      <c r="BU201" s="24"/>
      <c r="BV201" s="26"/>
      <c r="BW201" s="90"/>
      <c r="BX201" s="18">
        <f t="shared" si="164"/>
        <v>70.840000000000018</v>
      </c>
      <c r="BY201" s="24"/>
      <c r="BZ201" s="25"/>
      <c r="CA201" s="24"/>
      <c r="CB201" s="26"/>
      <c r="CC201" s="32"/>
      <c r="CD201" s="20">
        <f t="shared" si="165"/>
        <v>138.60000000000039</v>
      </c>
      <c r="CE201" s="61">
        <f t="shared" si="143"/>
        <v>1.0888816700251077E-9</v>
      </c>
      <c r="CF201" s="61">
        <f t="shared" si="144"/>
        <v>1.1872896618919262E-2</v>
      </c>
      <c r="CG201" s="61">
        <f t="shared" si="145"/>
        <v>0.51380326136133192</v>
      </c>
      <c r="CH201" s="24">
        <f t="shared" si="146"/>
        <v>12.029707623891795</v>
      </c>
      <c r="CI201" s="60">
        <f t="shared" si="147"/>
        <v>7.9824084268260247</v>
      </c>
      <c r="CJ201" s="60">
        <f t="shared" si="148"/>
        <v>0</v>
      </c>
      <c r="CK201" s="60">
        <f t="shared" si="149"/>
        <v>0</v>
      </c>
      <c r="CL201" s="60">
        <f t="shared" si="150"/>
        <v>0</v>
      </c>
      <c r="CM201" s="61">
        <f t="shared" si="151"/>
        <v>20.537792209786954</v>
      </c>
      <c r="CN201" s="72">
        <f>L68</f>
        <v>44207</v>
      </c>
    </row>
    <row r="202" spans="2:92" x14ac:dyDescent="0.65">
      <c r="B202" s="44">
        <v>44052</v>
      </c>
      <c r="C202" s="38">
        <f t="shared" si="132"/>
        <v>1344</v>
      </c>
      <c r="D202" s="46">
        <v>46783</v>
      </c>
      <c r="E202" s="101">
        <f t="shared" si="171"/>
        <v>4.6723147647863089E-2</v>
      </c>
      <c r="F202" s="38">
        <f t="shared" si="132"/>
        <v>15180</v>
      </c>
      <c r="G202" s="46">
        <v>1001281</v>
      </c>
      <c r="H202" s="46">
        <f t="shared" si="139"/>
        <v>1</v>
      </c>
      <c r="I202" s="46">
        <v>1040</v>
      </c>
      <c r="J202" s="100">
        <f t="shared" si="142"/>
        <v>2.2230297330226793E-2</v>
      </c>
      <c r="W202" s="47"/>
      <c r="X202" s="47"/>
      <c r="Y202" s="47"/>
      <c r="Z202" s="47"/>
      <c r="AA202" s="47"/>
      <c r="AB202" s="49">
        <f t="shared" si="152"/>
        <v>139.5000000000004</v>
      </c>
      <c r="AC202" s="24">
        <f t="shared" si="153"/>
        <v>18.138706448908806</v>
      </c>
      <c r="AD202" s="25">
        <f t="shared" si="154"/>
        <v>-5.5158304126885346E-10</v>
      </c>
      <c r="AE202" s="24">
        <f t="shared" si="155"/>
        <v>1.6479187105944571E-9</v>
      </c>
      <c r="AF202" s="26">
        <f t="shared" si="156"/>
        <v>-4.2151045742339082E-10</v>
      </c>
      <c r="AG202" s="32"/>
      <c r="AH202" s="49">
        <f t="shared" si="157"/>
        <v>57.349999999999852</v>
      </c>
      <c r="AI202" s="77">
        <f t="shared" si="133"/>
        <v>6.9339436300972075</v>
      </c>
      <c r="AJ202" s="25">
        <f t="shared" si="134"/>
        <v>-2.5374709201143562E-3</v>
      </c>
      <c r="AK202" s="24">
        <f t="shared" si="135"/>
        <v>1.5332658627132841E-2</v>
      </c>
      <c r="AL202" s="26">
        <f t="shared" si="136"/>
        <v>-5.6517112149111239E-3</v>
      </c>
      <c r="AM202" s="35"/>
      <c r="AN202" s="49">
        <f t="shared" si="158"/>
        <v>77.5</v>
      </c>
      <c r="AO202" s="24">
        <f t="shared" si="140"/>
        <v>31.400433413401512</v>
      </c>
      <c r="AP202" s="25">
        <f t="shared" si="137"/>
        <v>-0.36003404995360005</v>
      </c>
      <c r="AQ202" s="24">
        <f t="shared" si="141"/>
        <v>0.59170303328838403</v>
      </c>
      <c r="AR202" s="26">
        <f t="shared" si="138"/>
        <v>-8.332011284349039E-2</v>
      </c>
      <c r="AS202" s="5"/>
      <c r="AT202" s="49">
        <f t="shared" si="159"/>
        <v>37.199999999999953</v>
      </c>
      <c r="AU202" s="24">
        <f t="shared" si="172"/>
        <v>10.151579171832722</v>
      </c>
      <c r="AV202" s="25">
        <f t="shared" si="173"/>
        <v>-3.9813794898002164</v>
      </c>
      <c r="AW202" s="24">
        <f t="shared" si="174"/>
        <v>13.253234029027542</v>
      </c>
      <c r="AX202" s="26">
        <f t="shared" si="175"/>
        <v>-2.2226186359441455</v>
      </c>
      <c r="AY202" s="29"/>
      <c r="AZ202" s="18">
        <f t="shared" si="160"/>
        <v>37.199999999999953</v>
      </c>
      <c r="BA202" s="24">
        <f t="shared" si="169"/>
        <v>46.064309583758153</v>
      </c>
      <c r="BB202" s="25">
        <f t="shared" si="167"/>
        <v>-7.7378800753589827</v>
      </c>
      <c r="BC202" s="24">
        <f t="shared" si="170"/>
        <v>3.4943504854690817</v>
      </c>
      <c r="BD202" s="26">
        <f t="shared" si="168"/>
        <v>6.8320472857449888</v>
      </c>
      <c r="BE202" s="35"/>
      <c r="BF202" s="18">
        <f t="shared" si="161"/>
        <v>30.999999999999922</v>
      </c>
      <c r="BG202" s="24"/>
      <c r="BH202" s="25"/>
      <c r="BI202" s="24"/>
      <c r="BJ202" s="26"/>
      <c r="BK202" s="71"/>
      <c r="BL202" s="18">
        <f t="shared" si="162"/>
        <v>71.300000000000011</v>
      </c>
      <c r="BM202" s="24"/>
      <c r="BN202" s="25"/>
      <c r="BO202" s="24"/>
      <c r="BP202" s="26"/>
      <c r="BQ202" s="71"/>
      <c r="BR202" s="18">
        <f t="shared" si="163"/>
        <v>71.300000000000011</v>
      </c>
      <c r="BS202" s="24"/>
      <c r="BT202" s="25"/>
      <c r="BU202" s="24"/>
      <c r="BV202" s="26"/>
      <c r="BW202" s="90"/>
      <c r="BX202" s="18">
        <f t="shared" si="164"/>
        <v>71.300000000000011</v>
      </c>
      <c r="BY202" s="24"/>
      <c r="BZ202" s="25"/>
      <c r="CA202" s="24"/>
      <c r="CB202" s="26"/>
      <c r="CC202" s="32"/>
      <c r="CD202" s="20">
        <f t="shared" si="165"/>
        <v>139.5000000000004</v>
      </c>
      <c r="CE202" s="61">
        <f t="shared" si="143"/>
        <v>8.8512200566097808E-10</v>
      </c>
      <c r="CF202" s="61">
        <f t="shared" si="144"/>
        <v>1.0447729624952298E-2</v>
      </c>
      <c r="CG202" s="61">
        <f t="shared" si="145"/>
        <v>0.4776843753137282</v>
      </c>
      <c r="CH202" s="24">
        <f t="shared" si="146"/>
        <v>11.374284085485451</v>
      </c>
      <c r="CI202" s="60">
        <f t="shared" si="147"/>
        <v>11.643101862387953</v>
      </c>
      <c r="CJ202" s="60">
        <f t="shared" si="148"/>
        <v>0</v>
      </c>
      <c r="CK202" s="60">
        <f t="shared" si="149"/>
        <v>0</v>
      </c>
      <c r="CL202" s="60">
        <f t="shared" si="150"/>
        <v>0</v>
      </c>
      <c r="CM202" s="61">
        <f t="shared" si="151"/>
        <v>23.505518053697209</v>
      </c>
      <c r="CN202" s="35"/>
    </row>
    <row r="203" spans="2:92" x14ac:dyDescent="0.65">
      <c r="B203" s="44">
        <v>44053</v>
      </c>
      <c r="C203" s="38">
        <f t="shared" si="132"/>
        <v>1207</v>
      </c>
      <c r="D203" s="46">
        <v>47990</v>
      </c>
      <c r="E203" s="101">
        <f t="shared" si="171"/>
        <v>4.7225095134112778E-2</v>
      </c>
      <c r="F203" s="38">
        <f t="shared" si="132"/>
        <v>14916</v>
      </c>
      <c r="G203" s="46">
        <v>1016197</v>
      </c>
      <c r="H203" s="46">
        <f t="shared" si="139"/>
        <v>7</v>
      </c>
      <c r="I203" s="46">
        <v>1047</v>
      </c>
      <c r="J203" s="100">
        <f t="shared" si="142"/>
        <v>2.1817045217753697E-2</v>
      </c>
      <c r="W203" s="47"/>
      <c r="X203" s="47"/>
      <c r="Y203" s="47"/>
      <c r="Z203" s="47"/>
      <c r="AA203" s="47"/>
      <c r="AB203" s="49">
        <f t="shared" si="152"/>
        <v>140.4000000000004</v>
      </c>
      <c r="AC203" s="24">
        <f t="shared" si="153"/>
        <v>18.138706448505275</v>
      </c>
      <c r="AD203" s="25">
        <f t="shared" si="154"/>
        <v>-4.4836670614705748E-10</v>
      </c>
      <c r="AE203" s="24">
        <f t="shared" si="155"/>
        <v>1.3395478631500034E-9</v>
      </c>
      <c r="AF203" s="26">
        <f t="shared" si="156"/>
        <v>-3.4263427493828194E-10</v>
      </c>
      <c r="AG203" s="32"/>
      <c r="AH203" s="49">
        <f t="shared" si="157"/>
        <v>57.71999999999985</v>
      </c>
      <c r="AI203" s="77">
        <f t="shared" si="133"/>
        <v>6.9331175564040892</v>
      </c>
      <c r="AJ203" s="25">
        <f t="shared" si="134"/>
        <v>-2.2326316030213179E-3</v>
      </c>
      <c r="AK203" s="24">
        <f t="shared" si="135"/>
        <v>1.3492382984992328E-2</v>
      </c>
      <c r="AL203" s="26">
        <f t="shared" si="136"/>
        <v>-4.9737179517311166E-3</v>
      </c>
      <c r="AM203" s="35"/>
      <c r="AN203" s="49">
        <f t="shared" si="158"/>
        <v>78</v>
      </c>
      <c r="AO203" s="24">
        <f t="shared" si="140"/>
        <v>31.233215828125996</v>
      </c>
      <c r="AP203" s="25">
        <f t="shared" si="137"/>
        <v>-0.33443517055103278</v>
      </c>
      <c r="AQ203" s="24">
        <f t="shared" si="141"/>
        <v>0.55182455691296606</v>
      </c>
      <c r="AR203" s="26">
        <f t="shared" si="138"/>
        <v>-7.9756952750835997E-2</v>
      </c>
      <c r="AS203" s="5"/>
      <c r="AT203" s="49">
        <f t="shared" si="159"/>
        <v>37.439999999999955</v>
      </c>
      <c r="AU203" s="24">
        <f t="shared" si="172"/>
        <v>9.3120417435748788</v>
      </c>
      <c r="AV203" s="25">
        <f t="shared" si="173"/>
        <v>-3.4980726177410171</v>
      </c>
      <c r="AW203" s="24">
        <f t="shared" si="174"/>
        <v>12.661422182150412</v>
      </c>
      <c r="AX203" s="26">
        <f t="shared" si="175"/>
        <v>-2.465882695321377</v>
      </c>
      <c r="AY203" s="29"/>
      <c r="AZ203" s="18">
        <f t="shared" si="160"/>
        <v>37.439999999999955</v>
      </c>
      <c r="BA203" s="24">
        <f t="shared" si="169"/>
        <v>43.978205224221981</v>
      </c>
      <c r="BB203" s="25">
        <f t="shared" si="167"/>
        <v>-11.589468664089841</v>
      </c>
      <c r="BC203" s="24">
        <f t="shared" si="170"/>
        <v>5.3288616100514794</v>
      </c>
      <c r="BD203" s="26">
        <f t="shared" si="168"/>
        <v>10.191728469902209</v>
      </c>
      <c r="BE203" s="35"/>
      <c r="BF203" s="18">
        <f t="shared" si="161"/>
        <v>31.199999999999921</v>
      </c>
      <c r="BG203" s="24"/>
      <c r="BH203" s="25"/>
      <c r="BI203" s="24"/>
      <c r="BJ203" s="26"/>
      <c r="BK203" s="71"/>
      <c r="BL203" s="18">
        <f t="shared" si="162"/>
        <v>71.760000000000005</v>
      </c>
      <c r="BM203" s="24"/>
      <c r="BN203" s="25"/>
      <c r="BO203" s="24"/>
      <c r="BP203" s="26"/>
      <c r="BQ203" s="71"/>
      <c r="BR203" s="18">
        <f t="shared" si="163"/>
        <v>71.760000000000005</v>
      </c>
      <c r="BS203" s="24"/>
      <c r="BT203" s="25"/>
      <c r="BU203" s="24"/>
      <c r="BV203" s="26"/>
      <c r="BW203" s="90"/>
      <c r="BX203" s="18">
        <f t="shared" si="164"/>
        <v>71.760000000000005</v>
      </c>
      <c r="BY203" s="24"/>
      <c r="BZ203" s="25"/>
      <c r="CA203" s="24"/>
      <c r="CB203" s="26"/>
      <c r="CC203" s="32"/>
      <c r="CD203" s="30">
        <f t="shared" si="165"/>
        <v>140.4000000000004</v>
      </c>
      <c r="CE203" s="63">
        <f t="shared" si="143"/>
        <v>7.194913703375854E-10</v>
      </c>
      <c r="CF203" s="63">
        <f t="shared" si="144"/>
        <v>9.1935810967461555E-3</v>
      </c>
      <c r="CG203" s="63">
        <f t="shared" si="145"/>
        <v>0.44348670079812291</v>
      </c>
      <c r="CH203" s="24">
        <f t="shared" si="146"/>
        <v>10.708877501722563</v>
      </c>
      <c r="CI203" s="85">
        <f t="shared" si="147"/>
        <v>16.343468350879885</v>
      </c>
      <c r="CJ203" s="85">
        <f t="shared" si="148"/>
        <v>0</v>
      </c>
      <c r="CK203" s="60">
        <f t="shared" si="149"/>
        <v>0</v>
      </c>
      <c r="CL203" s="60">
        <f t="shared" si="150"/>
        <v>0</v>
      </c>
      <c r="CM203" s="61">
        <f t="shared" si="151"/>
        <v>27.505026135216809</v>
      </c>
      <c r="CN203" s="35"/>
    </row>
    <row r="204" spans="2:92" x14ac:dyDescent="0.65">
      <c r="B204" s="44">
        <v>44054</v>
      </c>
      <c r="C204" s="38">
        <f t="shared" si="132"/>
        <v>938</v>
      </c>
      <c r="D204" s="46">
        <v>48928</v>
      </c>
      <c r="E204" s="101">
        <f t="shared" si="171"/>
        <v>4.7770287092317683E-2</v>
      </c>
      <c r="F204" s="38">
        <f t="shared" si="132"/>
        <v>8038</v>
      </c>
      <c r="G204" s="46">
        <v>1024235</v>
      </c>
      <c r="H204" s="46">
        <f t="shared" si="139"/>
        <v>5</v>
      </c>
      <c r="I204" s="46">
        <v>1052</v>
      </c>
      <c r="J204" s="100">
        <f t="shared" si="142"/>
        <v>2.1500981033355133E-2</v>
      </c>
      <c r="W204" s="47"/>
      <c r="X204" s="47"/>
      <c r="Y204" s="47"/>
      <c r="Z204" s="47"/>
      <c r="AA204" s="47"/>
      <c r="AB204" s="49">
        <f t="shared" si="152"/>
        <v>141.30000000000041</v>
      </c>
      <c r="AC204" s="24">
        <f t="shared" si="153"/>
        <v>18.138706448177256</v>
      </c>
      <c r="AD204" s="25">
        <f t="shared" si="154"/>
        <v>-3.644649819510064E-10</v>
      </c>
      <c r="AE204" s="24">
        <f t="shared" si="155"/>
        <v>1.0888816700251077E-9</v>
      </c>
      <c r="AF204" s="26">
        <f t="shared" si="156"/>
        <v>-2.7851799236099523E-10</v>
      </c>
      <c r="AG204" s="32"/>
      <c r="AH204" s="49">
        <f t="shared" si="157"/>
        <v>58.089999999999847</v>
      </c>
      <c r="AI204" s="77">
        <f t="shared" si="133"/>
        <v>6.9323907173690724</v>
      </c>
      <c r="AJ204" s="25">
        <f t="shared" si="134"/>
        <v>-1.9644298243705408E-3</v>
      </c>
      <c r="AK204" s="24">
        <f t="shared" si="135"/>
        <v>1.1872896618919262E-2</v>
      </c>
      <c r="AL204" s="26">
        <f t="shared" si="136"/>
        <v>-4.3769901785758528E-3</v>
      </c>
      <c r="AM204" s="35"/>
      <c r="AN204" s="49">
        <f t="shared" si="158"/>
        <v>78.5</v>
      </c>
      <c r="AO204" s="24">
        <f t="shared" si="140"/>
        <v>31.07809852875809</v>
      </c>
      <c r="AP204" s="25">
        <f t="shared" si="137"/>
        <v>-0.31023459873580794</v>
      </c>
      <c r="AQ204" s="24">
        <f t="shared" si="141"/>
        <v>0.51380326136133192</v>
      </c>
      <c r="AR204" s="26">
        <f t="shared" si="138"/>
        <v>-7.6042591103268276E-2</v>
      </c>
      <c r="AS204" s="5"/>
      <c r="AT204" s="49">
        <f t="shared" si="159"/>
        <v>37.679999999999957</v>
      </c>
      <c r="AU204" s="24">
        <f t="shared" si="172"/>
        <v>8.5763227061612515</v>
      </c>
      <c r="AV204" s="25">
        <f t="shared" si="173"/>
        <v>-3.0654959892234488</v>
      </c>
      <c r="AW204" s="24">
        <f t="shared" si="174"/>
        <v>12.029707623891795</v>
      </c>
      <c r="AX204" s="26">
        <f t="shared" si="175"/>
        <v>-2.6321439927442367</v>
      </c>
      <c r="AY204" s="29"/>
      <c r="AZ204" s="18">
        <f t="shared" si="160"/>
        <v>37.679999999999957</v>
      </c>
      <c r="BA204" s="24">
        <f t="shared" si="169"/>
        <v>40.940980371523729</v>
      </c>
      <c r="BB204" s="25">
        <f t="shared" si="167"/>
        <v>-16.873471403879179</v>
      </c>
      <c r="BC204" s="24">
        <f t="shared" si="170"/>
        <v>7.9824084268260247</v>
      </c>
      <c r="BD204" s="26">
        <f t="shared" si="168"/>
        <v>14.741926759858588</v>
      </c>
      <c r="BE204" s="35"/>
      <c r="BF204" s="18">
        <f t="shared" si="161"/>
        <v>31.39999999999992</v>
      </c>
      <c r="BG204" s="24"/>
      <c r="BH204" s="25"/>
      <c r="BI204" s="24"/>
      <c r="BJ204" s="26"/>
      <c r="BK204" s="71"/>
      <c r="BL204" s="18">
        <f t="shared" si="162"/>
        <v>72.22</v>
      </c>
      <c r="BM204" s="24"/>
      <c r="BN204" s="25"/>
      <c r="BO204" s="24"/>
      <c r="BP204" s="26"/>
      <c r="BQ204" s="71"/>
      <c r="BR204" s="18">
        <f t="shared" si="163"/>
        <v>72.22</v>
      </c>
      <c r="BS204" s="24"/>
      <c r="BT204" s="25"/>
      <c r="BU204" s="24"/>
      <c r="BV204" s="26"/>
      <c r="BW204" s="90"/>
      <c r="BX204" s="18">
        <f t="shared" si="164"/>
        <v>72.22</v>
      </c>
      <c r="BY204" s="24"/>
      <c r="BZ204" s="25"/>
      <c r="CA204" s="24"/>
      <c r="CB204" s="26"/>
      <c r="CC204" s="32"/>
      <c r="CD204" s="20">
        <f t="shared" si="165"/>
        <v>141.30000000000041</v>
      </c>
      <c r="CE204" s="61">
        <f t="shared" si="143"/>
        <v>5.8485477558748174E-10</v>
      </c>
      <c r="CF204" s="61">
        <f t="shared" si="144"/>
        <v>8.0899407288578928E-3</v>
      </c>
      <c r="CG204" s="61">
        <f t="shared" si="145"/>
        <v>0.41120643462651796</v>
      </c>
      <c r="CH204" s="24">
        <f t="shared" si="146"/>
        <v>10.044775197142524</v>
      </c>
      <c r="CI204" s="60">
        <f t="shared" si="147"/>
        <v>21.768238337435022</v>
      </c>
      <c r="CJ204" s="60">
        <f t="shared" si="148"/>
        <v>0</v>
      </c>
      <c r="CK204" s="60">
        <f t="shared" si="149"/>
        <v>0</v>
      </c>
      <c r="CL204" s="60">
        <f t="shared" si="150"/>
        <v>0</v>
      </c>
      <c r="CM204" s="61">
        <f t="shared" si="151"/>
        <v>32.232309910517777</v>
      </c>
      <c r="CN204" s="72">
        <f>L69</f>
        <v>44214</v>
      </c>
    </row>
    <row r="205" spans="2:92" x14ac:dyDescent="0.65">
      <c r="B205" s="44">
        <v>44055</v>
      </c>
      <c r="C205" s="38">
        <f t="shared" si="132"/>
        <v>1282</v>
      </c>
      <c r="D205" s="46">
        <v>50210</v>
      </c>
      <c r="E205" s="101">
        <f t="shared" si="171"/>
        <v>4.7450111702911836E-2</v>
      </c>
      <c r="F205" s="38">
        <f t="shared" si="132"/>
        <v>33929</v>
      </c>
      <c r="G205" s="46">
        <v>1058164</v>
      </c>
      <c r="H205" s="46">
        <f t="shared" si="139"/>
        <v>7</v>
      </c>
      <c r="I205" s="46">
        <v>1059</v>
      </c>
      <c r="J205" s="100">
        <f t="shared" si="142"/>
        <v>2.1091416052579168E-2</v>
      </c>
      <c r="W205" s="47"/>
      <c r="X205" s="47"/>
      <c r="Y205" s="47"/>
      <c r="Z205" s="47"/>
      <c r="AA205" s="47"/>
      <c r="AB205" s="49">
        <f t="shared" si="152"/>
        <v>142.20000000000041</v>
      </c>
      <c r="AC205" s="24">
        <f t="shared" si="153"/>
        <v>18.138706447910618</v>
      </c>
      <c r="AD205" s="25">
        <f t="shared" si="154"/>
        <v>-2.962635745407966E-10</v>
      </c>
      <c r="AE205" s="24">
        <f t="shared" si="155"/>
        <v>8.8512200566097808E-10</v>
      </c>
      <c r="AF205" s="26">
        <f t="shared" si="156"/>
        <v>-2.2639962707125508E-10</v>
      </c>
      <c r="AG205" s="32"/>
      <c r="AH205" s="49">
        <f t="shared" si="157"/>
        <v>58.459999999999845</v>
      </c>
      <c r="AI205" s="77">
        <f t="shared" si="133"/>
        <v>6.9317511876410096</v>
      </c>
      <c r="AJ205" s="25">
        <f t="shared" si="134"/>
        <v>-1.7284587244948493E-3</v>
      </c>
      <c r="AK205" s="24">
        <f t="shared" si="135"/>
        <v>1.0447729624952298E-2</v>
      </c>
      <c r="AL205" s="26">
        <f t="shared" si="136"/>
        <v>-3.8518026863972035E-3</v>
      </c>
      <c r="AM205" s="35"/>
      <c r="AN205" s="49">
        <f t="shared" si="158"/>
        <v>79</v>
      </c>
      <c r="AO205" s="24">
        <f t="shared" si="140"/>
        <v>30.934386273329228</v>
      </c>
      <c r="AP205" s="25">
        <f t="shared" si="137"/>
        <v>-0.28742451085772486</v>
      </c>
      <c r="AQ205" s="24">
        <f t="shared" si="141"/>
        <v>0.4776843753137282</v>
      </c>
      <c r="AR205" s="26">
        <f t="shared" si="138"/>
        <v>-7.2237772095207486E-2</v>
      </c>
      <c r="AS205" s="5"/>
      <c r="AT205" s="49">
        <f t="shared" si="159"/>
        <v>37.919999999999959</v>
      </c>
      <c r="AU205" s="24">
        <f t="shared" si="172"/>
        <v>7.9325378211872817</v>
      </c>
      <c r="AV205" s="25">
        <f t="shared" si="173"/>
        <v>-2.6824370207248722</v>
      </c>
      <c r="AW205" s="24">
        <f t="shared" si="174"/>
        <v>11.374284085485451</v>
      </c>
      <c r="AX205" s="26">
        <f t="shared" si="175"/>
        <v>-2.7309314100264355</v>
      </c>
      <c r="AY205" s="29"/>
      <c r="AZ205" s="18">
        <f t="shared" si="160"/>
        <v>37.919999999999959</v>
      </c>
      <c r="BA205" s="24">
        <f t="shared" si="169"/>
        <v>36.705553529230329</v>
      </c>
      <c r="BB205" s="25">
        <f t="shared" si="167"/>
        <v>-23.530149123852233</v>
      </c>
      <c r="BC205" s="24">
        <f t="shared" si="170"/>
        <v>11.643101862387953</v>
      </c>
      <c r="BD205" s="26">
        <f t="shared" si="168"/>
        <v>20.337185753121823</v>
      </c>
      <c r="BE205" s="35"/>
      <c r="BF205" s="18">
        <f t="shared" si="161"/>
        <v>31.59999999999992</v>
      </c>
      <c r="BG205" s="24"/>
      <c r="BH205" s="25"/>
      <c r="BI205" s="24"/>
      <c r="BJ205" s="26"/>
      <c r="BK205" s="71"/>
      <c r="BL205" s="18">
        <f t="shared" si="162"/>
        <v>72.679999999999993</v>
      </c>
      <c r="BM205" s="24"/>
      <c r="BN205" s="25"/>
      <c r="BO205" s="24"/>
      <c r="BP205" s="26"/>
      <c r="BQ205" s="71"/>
      <c r="BR205" s="18">
        <f t="shared" si="163"/>
        <v>72.679999999999993</v>
      </c>
      <c r="BS205" s="24"/>
      <c r="BT205" s="25"/>
      <c r="BU205" s="24"/>
      <c r="BV205" s="26"/>
      <c r="BW205" s="90"/>
      <c r="BX205" s="18">
        <f t="shared" si="164"/>
        <v>72.679999999999993</v>
      </c>
      <c r="BY205" s="24"/>
      <c r="BZ205" s="25"/>
      <c r="CA205" s="24"/>
      <c r="CB205" s="26"/>
      <c r="CC205" s="32"/>
      <c r="CD205" s="20">
        <f t="shared" si="165"/>
        <v>142.20000000000041</v>
      </c>
      <c r="CE205" s="61">
        <f t="shared" si="143"/>
        <v>4.7541238523262696E-10</v>
      </c>
      <c r="CF205" s="61">
        <f t="shared" si="144"/>
        <v>7.1187553769295987E-3</v>
      </c>
      <c r="CG205" s="61">
        <f t="shared" si="145"/>
        <v>0.38082078295856481</v>
      </c>
      <c r="CH205" s="24">
        <f t="shared" si="146"/>
        <v>9.3909897809421139</v>
      </c>
      <c r="CI205" s="60">
        <f t="shared" si="147"/>
        <v>27.131222110372516</v>
      </c>
      <c r="CJ205" s="60">
        <f t="shared" si="148"/>
        <v>0</v>
      </c>
      <c r="CK205" s="60">
        <f t="shared" si="149"/>
        <v>0</v>
      </c>
      <c r="CL205" s="60">
        <f t="shared" si="150"/>
        <v>0</v>
      </c>
      <c r="CM205" s="61">
        <f t="shared" si="151"/>
        <v>36.910151430125538</v>
      </c>
      <c r="CN205" s="35"/>
    </row>
    <row r="206" spans="2:92" x14ac:dyDescent="0.65">
      <c r="B206" s="44">
        <v>44056</v>
      </c>
      <c r="C206" s="38">
        <f t="shared" si="132"/>
        <v>937</v>
      </c>
      <c r="D206" s="46">
        <v>51147</v>
      </c>
      <c r="E206" s="101">
        <f t="shared" si="171"/>
        <v>4.7126106353690425E-2</v>
      </c>
      <c r="F206" s="38">
        <f t="shared" si="132"/>
        <v>27158</v>
      </c>
      <c r="G206" s="46">
        <v>1085322</v>
      </c>
      <c r="H206" s="46">
        <f t="shared" si="139"/>
        <v>4</v>
      </c>
      <c r="I206" s="46">
        <v>1063</v>
      </c>
      <c r="J206" s="100">
        <f t="shared" si="142"/>
        <v>2.0783232643165776E-2</v>
      </c>
      <c r="W206" s="47"/>
      <c r="X206" s="47"/>
      <c r="Y206" s="47"/>
      <c r="Z206" s="47"/>
      <c r="AA206" s="47"/>
      <c r="AB206" s="49">
        <f t="shared" si="152"/>
        <v>143.10000000000042</v>
      </c>
      <c r="AC206" s="24">
        <f t="shared" si="153"/>
        <v>18.138706447693878</v>
      </c>
      <c r="AD206" s="25">
        <f t="shared" si="154"/>
        <v>-2.4082452346905541E-10</v>
      </c>
      <c r="AE206" s="24">
        <f t="shared" si="155"/>
        <v>7.194913703375854E-10</v>
      </c>
      <c r="AF206" s="26">
        <f t="shared" si="156"/>
        <v>-1.8403403924821405E-10</v>
      </c>
      <c r="AG206" s="32"/>
      <c r="AH206" s="49">
        <f t="shared" si="157"/>
        <v>58.829999999999842</v>
      </c>
      <c r="AI206" s="77">
        <f t="shared" si="133"/>
        <v>6.9311884759874367</v>
      </c>
      <c r="AJ206" s="25">
        <f t="shared" si="134"/>
        <v>-1.5208423069542204E-3</v>
      </c>
      <c r="AK206" s="24">
        <f t="shared" si="135"/>
        <v>9.1935810967461555E-3</v>
      </c>
      <c r="AL206" s="26">
        <f t="shared" si="136"/>
        <v>-3.3895906167733594E-3</v>
      </c>
      <c r="AM206" s="35"/>
      <c r="AN206" s="49">
        <f t="shared" si="158"/>
        <v>79.5</v>
      </c>
      <c r="AO206" s="24">
        <f t="shared" si="140"/>
        <v>30.801394416485028</v>
      </c>
      <c r="AP206" s="25">
        <f t="shared" si="137"/>
        <v>-0.26598371368839907</v>
      </c>
      <c r="AQ206" s="24">
        <f t="shared" si="141"/>
        <v>0.44348670079812291</v>
      </c>
      <c r="AR206" s="26">
        <f t="shared" si="138"/>
        <v>-6.8395349031210639E-2</v>
      </c>
      <c r="AS206" s="5"/>
      <c r="AT206" s="49">
        <f t="shared" si="159"/>
        <v>38.159999999999961</v>
      </c>
      <c r="AU206" s="24">
        <f t="shared" si="172"/>
        <v>7.3695217237177397</v>
      </c>
      <c r="AV206" s="25">
        <f t="shared" si="173"/>
        <v>-2.3459004061230901</v>
      </c>
      <c r="AW206" s="24">
        <f t="shared" si="174"/>
        <v>10.708877501722563</v>
      </c>
      <c r="AX206" s="26">
        <f t="shared" si="175"/>
        <v>-2.7725274323453633</v>
      </c>
      <c r="AY206" s="29"/>
      <c r="AZ206" s="18">
        <f t="shared" si="160"/>
        <v>38.159999999999961</v>
      </c>
      <c r="BA206" s="24">
        <f t="shared" si="169"/>
        <v>31.166883706646466</v>
      </c>
      <c r="BB206" s="25">
        <f t="shared" si="167"/>
        <v>-30.770387903243687</v>
      </c>
      <c r="BC206" s="24">
        <f t="shared" si="170"/>
        <v>16.343468350879885</v>
      </c>
      <c r="BD206" s="26">
        <f t="shared" si="168"/>
        <v>26.113147158288506</v>
      </c>
      <c r="BE206" s="35"/>
      <c r="BF206" s="18">
        <f t="shared" si="161"/>
        <v>31.799999999999919</v>
      </c>
      <c r="BG206" s="24"/>
      <c r="BH206" s="25"/>
      <c r="BI206" s="24"/>
      <c r="BJ206" s="26"/>
      <c r="BK206" s="71"/>
      <c r="BL206" s="18">
        <f t="shared" si="162"/>
        <v>73.139999999999986</v>
      </c>
      <c r="BM206" s="24"/>
      <c r="BN206" s="25"/>
      <c r="BO206" s="24"/>
      <c r="BP206" s="26"/>
      <c r="BQ206" s="71"/>
      <c r="BR206" s="18">
        <f t="shared" si="163"/>
        <v>73.139999999999986</v>
      </c>
      <c r="BS206" s="24"/>
      <c r="BT206" s="25"/>
      <c r="BU206" s="24"/>
      <c r="BV206" s="26"/>
      <c r="BW206" s="90"/>
      <c r="BX206" s="18">
        <f t="shared" si="164"/>
        <v>73.139999999999986</v>
      </c>
      <c r="BY206" s="24"/>
      <c r="BZ206" s="25"/>
      <c r="CA206" s="24"/>
      <c r="CB206" s="26"/>
      <c r="CC206" s="32"/>
      <c r="CD206" s="20">
        <f t="shared" si="165"/>
        <v>143.10000000000042</v>
      </c>
      <c r="CE206" s="61">
        <f t="shared" si="143"/>
        <v>3.86449671724072E-10</v>
      </c>
      <c r="CF206" s="61">
        <f t="shared" si="144"/>
        <v>6.2641352847221075E-3</v>
      </c>
      <c r="CG206" s="61">
        <f t="shared" si="145"/>
        <v>0.35229131205582953</v>
      </c>
      <c r="CH206" s="24">
        <f t="shared" si="146"/>
        <v>8.7544979184424623</v>
      </c>
      <c r="CI206" s="60">
        <f t="shared" si="147"/>
        <v>31.378634693322653</v>
      </c>
      <c r="CJ206" s="60">
        <f t="shared" si="148"/>
        <v>0</v>
      </c>
      <c r="CK206" s="60">
        <f t="shared" si="149"/>
        <v>0</v>
      </c>
      <c r="CL206" s="60">
        <f t="shared" si="150"/>
        <v>0</v>
      </c>
      <c r="CM206" s="61">
        <f t="shared" si="151"/>
        <v>40.49168805949212</v>
      </c>
      <c r="CN206" s="35"/>
    </row>
    <row r="207" spans="2:92" x14ac:dyDescent="0.65">
      <c r="B207" s="44">
        <v>44057</v>
      </c>
      <c r="C207" s="38">
        <f t="shared" ref="C207:C217" si="176">IF(D207="","",D207-D206)</f>
        <v>1070</v>
      </c>
      <c r="D207" s="46">
        <v>52217</v>
      </c>
      <c r="E207" s="101">
        <f t="shared" si="171"/>
        <v>4.7146957618571662E-2</v>
      </c>
      <c r="F207" s="38">
        <f t="shared" ref="F207:F270" si="177">IF(G207="","",G207-G206)</f>
        <v>22215</v>
      </c>
      <c r="G207" s="46">
        <v>1107537</v>
      </c>
      <c r="H207" s="46">
        <f t="shared" si="139"/>
        <v>10</v>
      </c>
      <c r="I207" s="46">
        <v>1073</v>
      </c>
      <c r="J207" s="100">
        <f t="shared" si="142"/>
        <v>2.0548863396977996E-2</v>
      </c>
      <c r="W207" s="47"/>
      <c r="X207" s="47"/>
      <c r="Y207" s="47"/>
      <c r="Z207" s="47"/>
      <c r="AA207" s="47"/>
      <c r="AB207" s="49">
        <f t="shared" si="152"/>
        <v>144.00000000000043</v>
      </c>
      <c r="AC207" s="24">
        <f t="shared" si="153"/>
        <v>18.138706447517695</v>
      </c>
      <c r="AD207" s="25">
        <f t="shared" si="154"/>
        <v>-1.9575964137303692E-10</v>
      </c>
      <c r="AE207" s="24">
        <f t="shared" si="155"/>
        <v>5.8485477558748174E-10</v>
      </c>
      <c r="AF207" s="26">
        <f t="shared" si="156"/>
        <v>-1.4959621638900406E-10</v>
      </c>
      <c r="AG207" s="32"/>
      <c r="AH207" s="49">
        <f t="shared" si="157"/>
        <v>59.199999999999839</v>
      </c>
      <c r="AI207" s="77">
        <f t="shared" si="133"/>
        <v>6.9306933526026011</v>
      </c>
      <c r="AJ207" s="25">
        <f t="shared" si="134"/>
        <v>-1.3381713103672807E-3</v>
      </c>
      <c r="AK207" s="24">
        <f t="shared" si="135"/>
        <v>8.0899407288578928E-3</v>
      </c>
      <c r="AL207" s="26">
        <f t="shared" si="136"/>
        <v>-2.982811805103412E-3</v>
      </c>
      <c r="AM207" s="35"/>
      <c r="AN207" s="49">
        <f t="shared" si="158"/>
        <v>80</v>
      </c>
      <c r="AO207" s="24">
        <f t="shared" si="140"/>
        <v>30.678454337377289</v>
      </c>
      <c r="AP207" s="25">
        <f t="shared" si="137"/>
        <v>-0.24588015821547604</v>
      </c>
      <c r="AQ207" s="24">
        <f t="shared" si="141"/>
        <v>0.41120643462651796</v>
      </c>
      <c r="AR207" s="26">
        <f t="shared" si="138"/>
        <v>-6.4560532343209964E-2</v>
      </c>
      <c r="AS207" s="5"/>
      <c r="AT207" s="49">
        <f t="shared" si="159"/>
        <v>38.399999999999963</v>
      </c>
      <c r="AU207" s="24">
        <f t="shared" si="172"/>
        <v>6.8770652581117417</v>
      </c>
      <c r="AV207" s="25">
        <f t="shared" si="173"/>
        <v>-2.0519019400249912</v>
      </c>
      <c r="AW207" s="24">
        <f t="shared" si="174"/>
        <v>10.044775197142524</v>
      </c>
      <c r="AX207" s="26">
        <f t="shared" si="175"/>
        <v>-2.7670929357501626</v>
      </c>
      <c r="AY207" s="29"/>
      <c r="AZ207" s="18">
        <f t="shared" si="160"/>
        <v>38.399999999999963</v>
      </c>
      <c r="BA207" s="24">
        <f t="shared" si="169"/>
        <v>24.565383998827976</v>
      </c>
      <c r="BB207" s="25">
        <f t="shared" si="167"/>
        <v>-36.674998376769395</v>
      </c>
      <c r="BC207" s="24">
        <f t="shared" si="170"/>
        <v>21.768238337435022</v>
      </c>
      <c r="BD207" s="26">
        <f t="shared" si="168"/>
        <v>30.137611036417439</v>
      </c>
      <c r="BE207" s="35"/>
      <c r="BF207" s="18">
        <f t="shared" si="161"/>
        <v>31.999999999999918</v>
      </c>
      <c r="BG207" s="24"/>
      <c r="BH207" s="25"/>
      <c r="BI207" s="24"/>
      <c r="BJ207" s="26"/>
      <c r="BK207" s="71"/>
      <c r="BL207" s="18">
        <f t="shared" si="162"/>
        <v>73.59999999999998</v>
      </c>
      <c r="BM207" s="24"/>
      <c r="BN207" s="25"/>
      <c r="BO207" s="24"/>
      <c r="BP207" s="26"/>
      <c r="BQ207" s="71"/>
      <c r="BR207" s="18">
        <f t="shared" si="163"/>
        <v>73.59999999999998</v>
      </c>
      <c r="BS207" s="24"/>
      <c r="BT207" s="25"/>
      <c r="BU207" s="24"/>
      <c r="BV207" s="26"/>
      <c r="BW207" s="90"/>
      <c r="BX207" s="18">
        <f t="shared" si="164"/>
        <v>73.59999999999998</v>
      </c>
      <c r="BY207" s="24"/>
      <c r="BZ207" s="25"/>
      <c r="CA207" s="24"/>
      <c r="CB207" s="26"/>
      <c r="CC207" s="32"/>
      <c r="CD207" s="20">
        <f t="shared" si="165"/>
        <v>144.00000000000043</v>
      </c>
      <c r="CE207" s="61">
        <f t="shared" si="143"/>
        <v>3.1413432509184245E-10</v>
      </c>
      <c r="CF207" s="61">
        <f t="shared" si="144"/>
        <v>5.512095298753926E-3</v>
      </c>
      <c r="CG207" s="61">
        <f t="shared" si="145"/>
        <v>0.3255670002128469</v>
      </c>
      <c r="CH207" s="24">
        <f t="shared" si="146"/>
        <v>8.1405105453175661</v>
      </c>
      <c r="CI207" s="60">
        <f t="shared" si="147"/>
        <v>33.76929678744164</v>
      </c>
      <c r="CJ207" s="60">
        <f t="shared" si="148"/>
        <v>0</v>
      </c>
      <c r="CK207" s="60">
        <f t="shared" si="149"/>
        <v>0</v>
      </c>
      <c r="CL207" s="60">
        <f t="shared" si="150"/>
        <v>0</v>
      </c>
      <c r="CM207" s="61">
        <f t="shared" si="151"/>
        <v>42.240886428584943</v>
      </c>
      <c r="CN207" s="72">
        <f>L70</f>
        <v>44221</v>
      </c>
    </row>
    <row r="208" spans="2:92" x14ac:dyDescent="0.65">
      <c r="B208" s="44">
        <v>44058</v>
      </c>
      <c r="C208" s="38">
        <f t="shared" si="176"/>
        <v>1360</v>
      </c>
      <c r="D208" s="46">
        <v>53577</v>
      </c>
      <c r="E208" s="101">
        <f t="shared" si="171"/>
        <v>4.6027203789596308E-2</v>
      </c>
      <c r="F208" s="38">
        <f t="shared" si="177"/>
        <v>56492</v>
      </c>
      <c r="G208" s="46">
        <v>1164029</v>
      </c>
      <c r="H208" s="46">
        <f t="shared" si="139"/>
        <v>12</v>
      </c>
      <c r="I208" s="46">
        <v>1085</v>
      </c>
      <c r="J208" s="100">
        <f t="shared" si="142"/>
        <v>2.025122720570394E-2</v>
      </c>
      <c r="W208" s="47"/>
      <c r="X208" s="47"/>
      <c r="Y208" s="47"/>
      <c r="Z208" s="47"/>
      <c r="AA208" s="47"/>
      <c r="AB208" s="49">
        <f t="shared" si="152"/>
        <v>144.90000000000043</v>
      </c>
      <c r="AC208" s="24">
        <f t="shared" si="153"/>
        <v>18.138706447374481</v>
      </c>
      <c r="AD208" s="25">
        <f t="shared" si="154"/>
        <v>-1.5912763633215254E-10</v>
      </c>
      <c r="AE208" s="24">
        <f t="shared" si="155"/>
        <v>4.7541238523262696E-10</v>
      </c>
      <c r="AF208" s="26">
        <f t="shared" si="156"/>
        <v>-1.2160265594983866E-10</v>
      </c>
      <c r="AG208" s="32"/>
      <c r="AH208" s="49">
        <f t="shared" si="157"/>
        <v>59.569999999999837</v>
      </c>
      <c r="AI208" s="77">
        <f t="shared" si="133"/>
        <v>6.9302576972617809</v>
      </c>
      <c r="AJ208" s="25">
        <f t="shared" si="134"/>
        <v>-1.1774468670813333E-3</v>
      </c>
      <c r="AK208" s="24">
        <f t="shared" si="135"/>
        <v>7.1187553769295987E-3</v>
      </c>
      <c r="AL208" s="26">
        <f t="shared" si="136"/>
        <v>-2.6248252754818759E-3</v>
      </c>
      <c r="AM208" s="35"/>
      <c r="AN208" s="49">
        <f t="shared" si="158"/>
        <v>80.5</v>
      </c>
      <c r="AO208" s="24">
        <f t="shared" si="140"/>
        <v>30.56491773692596</v>
      </c>
      <c r="AP208" s="25">
        <f t="shared" si="137"/>
        <v>-0.22707320090265631</v>
      </c>
      <c r="AQ208" s="24">
        <f t="shared" si="141"/>
        <v>0.38082078295856481</v>
      </c>
      <c r="AR208" s="26">
        <f t="shared" si="138"/>
        <v>-6.0771303335906246E-2</v>
      </c>
      <c r="AS208" s="5"/>
      <c r="AT208" s="49">
        <f t="shared" si="159"/>
        <v>38.639999999999965</v>
      </c>
      <c r="AU208" s="24">
        <f t="shared" si="172"/>
        <v>6.4460149530207591</v>
      </c>
      <c r="AV208" s="25">
        <f t="shared" si="173"/>
        <v>-1.7960429378790954</v>
      </c>
      <c r="AW208" s="24">
        <f t="shared" si="174"/>
        <v>9.3909897809421139</v>
      </c>
      <c r="AX208" s="26">
        <f t="shared" si="175"/>
        <v>-2.724105900835041</v>
      </c>
      <c r="AY208" s="29"/>
      <c r="AZ208" s="18">
        <f t="shared" si="160"/>
        <v>38.639999999999965</v>
      </c>
      <c r="BA208" s="24">
        <f t="shared" si="169"/>
        <v>17.635087065595162</v>
      </c>
      <c r="BB208" s="25">
        <f t="shared" si="167"/>
        <v>-38.501649629071196</v>
      </c>
      <c r="BC208" s="24">
        <f t="shared" si="170"/>
        <v>27.131222110372516</v>
      </c>
      <c r="BD208" s="26">
        <f t="shared" si="168"/>
        <v>29.794354294097186</v>
      </c>
      <c r="BE208" s="35"/>
      <c r="BF208" s="18">
        <f t="shared" si="161"/>
        <v>32.199999999999918</v>
      </c>
      <c r="BG208" s="24"/>
      <c r="BH208" s="25"/>
      <c r="BI208" s="24"/>
      <c r="BJ208" s="26"/>
      <c r="BK208" s="71"/>
      <c r="BL208" s="18">
        <f t="shared" si="162"/>
        <v>74.059999999999974</v>
      </c>
      <c r="BM208" s="24"/>
      <c r="BN208" s="25"/>
      <c r="BO208" s="24"/>
      <c r="BP208" s="26"/>
      <c r="BQ208" s="71"/>
      <c r="BR208" s="18">
        <f t="shared" si="163"/>
        <v>74.059999999999974</v>
      </c>
      <c r="BS208" s="24"/>
      <c r="BT208" s="25"/>
      <c r="BU208" s="24"/>
      <c r="BV208" s="26"/>
      <c r="BW208" s="90"/>
      <c r="BX208" s="18">
        <f t="shared" si="164"/>
        <v>74.059999999999974</v>
      </c>
      <c r="BY208" s="24"/>
      <c r="BZ208" s="25"/>
      <c r="CA208" s="24"/>
      <c r="CB208" s="26"/>
      <c r="CC208" s="32"/>
      <c r="CD208" s="20">
        <f t="shared" si="165"/>
        <v>144.90000000000043</v>
      </c>
      <c r="CE208" s="61">
        <f t="shared" si="143"/>
        <v>2.5535116580771945E-10</v>
      </c>
      <c r="CF208" s="61">
        <f t="shared" si="144"/>
        <v>4.8503269342605859E-3</v>
      </c>
      <c r="CG208" s="61">
        <f t="shared" si="145"/>
        <v>0.3005869737446919</v>
      </c>
      <c r="CH208" s="24">
        <f t="shared" si="146"/>
        <v>7.5527454683453525</v>
      </c>
      <c r="CI208" s="60">
        <f t="shared" si="147"/>
        <v>34.307058080742337</v>
      </c>
      <c r="CJ208" s="60">
        <f t="shared" si="148"/>
        <v>0</v>
      </c>
      <c r="CK208" s="60">
        <f t="shared" si="149"/>
        <v>0</v>
      </c>
      <c r="CL208" s="60">
        <f t="shared" si="150"/>
        <v>0</v>
      </c>
      <c r="CM208" s="61">
        <f t="shared" si="151"/>
        <v>42.165240850021995</v>
      </c>
      <c r="CN208" s="35"/>
    </row>
    <row r="209" spans="2:92" x14ac:dyDescent="0.65">
      <c r="B209" s="44">
        <v>44059</v>
      </c>
      <c r="C209" s="38">
        <f t="shared" si="176"/>
        <v>1137</v>
      </c>
      <c r="D209" s="46">
        <v>54714</v>
      </c>
      <c r="E209" s="101">
        <f t="shared" si="171"/>
        <v>4.6473622562564078E-2</v>
      </c>
      <c r="F209" s="38">
        <f t="shared" si="177"/>
        <v>13284</v>
      </c>
      <c r="G209" s="46">
        <v>1177313</v>
      </c>
      <c r="H209" s="46">
        <f t="shared" si="139"/>
        <v>3</v>
      </c>
      <c r="I209" s="46">
        <v>1088</v>
      </c>
      <c r="J209" s="100">
        <f t="shared" si="142"/>
        <v>1.9885221332748473E-2</v>
      </c>
      <c r="W209" s="47"/>
      <c r="X209" s="47"/>
      <c r="Y209" s="47"/>
      <c r="Z209" s="47"/>
      <c r="AA209" s="47"/>
      <c r="AB209" s="49">
        <f t="shared" si="152"/>
        <v>145.80000000000044</v>
      </c>
      <c r="AC209" s="24">
        <f t="shared" si="153"/>
        <v>18.138706447258066</v>
      </c>
      <c r="AD209" s="25">
        <f t="shared" si="154"/>
        <v>-1.2935048545771094E-10</v>
      </c>
      <c r="AE209" s="24">
        <f t="shared" si="155"/>
        <v>3.86449671724072E-10</v>
      </c>
      <c r="AF209" s="26">
        <f t="shared" si="156"/>
        <v>-9.8847459453949986E-11</v>
      </c>
      <c r="AG209" s="32"/>
      <c r="AH209" s="49">
        <f t="shared" si="157"/>
        <v>59.939999999999834</v>
      </c>
      <c r="AI209" s="77">
        <f t="shared" si="133"/>
        <v>6.9298743657939399</v>
      </c>
      <c r="AJ209" s="25">
        <f t="shared" si="134"/>
        <v>-1.0360309941636911E-3</v>
      </c>
      <c r="AK209" s="24">
        <f t="shared" si="135"/>
        <v>6.2641352847221075E-3</v>
      </c>
      <c r="AL209" s="26">
        <f t="shared" si="136"/>
        <v>-2.3097840329932198E-3</v>
      </c>
      <c r="AM209" s="35"/>
      <c r="AN209" s="49">
        <f t="shared" si="158"/>
        <v>81</v>
      </c>
      <c r="AO209" s="24">
        <f t="shared" si="140"/>
        <v>30.460159933793197</v>
      </c>
      <c r="AP209" s="25">
        <f t="shared" si="137"/>
        <v>-0.20951560626552482</v>
      </c>
      <c r="AQ209" s="24">
        <f t="shared" si="141"/>
        <v>0.35229131205582953</v>
      </c>
      <c r="AR209" s="26">
        <f t="shared" si="138"/>
        <v>-5.7058941805470526E-2</v>
      </c>
      <c r="AS209" s="5"/>
      <c r="AT209" s="49">
        <f t="shared" si="159"/>
        <v>38.879999999999967</v>
      </c>
      <c r="AU209" s="24">
        <f t="shared" si="172"/>
        <v>6.0682799191786625</v>
      </c>
      <c r="AV209" s="25">
        <f t="shared" si="173"/>
        <v>-1.573895974342068</v>
      </c>
      <c r="AW209" s="24">
        <f t="shared" si="174"/>
        <v>8.7544979184424623</v>
      </c>
      <c r="AX209" s="26">
        <f t="shared" si="175"/>
        <v>-2.6520494270818835</v>
      </c>
      <c r="AY209" s="29"/>
      <c r="AZ209" s="18">
        <f t="shared" si="160"/>
        <v>38.879999999999967</v>
      </c>
      <c r="BA209" s="24">
        <f t="shared" si="169"/>
        <v>11.434226490698201</v>
      </c>
      <c r="BB209" s="25">
        <f t="shared" si="167"/>
        <v>-34.449225416094222</v>
      </c>
      <c r="BC209" s="24">
        <f t="shared" si="170"/>
        <v>31.378634693322653</v>
      </c>
      <c r="BD209" s="26">
        <f t="shared" si="168"/>
        <v>23.596736571945215</v>
      </c>
      <c r="BE209" s="35"/>
      <c r="BF209" s="18">
        <f t="shared" si="161"/>
        <v>32.39999999999992</v>
      </c>
      <c r="BG209" s="24"/>
      <c r="BH209" s="25"/>
      <c r="BI209" s="24"/>
      <c r="BJ209" s="26"/>
      <c r="BK209" s="71"/>
      <c r="BL209" s="18">
        <f t="shared" si="162"/>
        <v>74.519999999999968</v>
      </c>
      <c r="BM209" s="24"/>
      <c r="BN209" s="25"/>
      <c r="BO209" s="24"/>
      <c r="BP209" s="26"/>
      <c r="BQ209" s="71"/>
      <c r="BR209" s="18">
        <f t="shared" si="163"/>
        <v>74.519999999999968</v>
      </c>
      <c r="BS209" s="24"/>
      <c r="BT209" s="25"/>
      <c r="BU209" s="24"/>
      <c r="BV209" s="26"/>
      <c r="BW209" s="90"/>
      <c r="BX209" s="18">
        <f t="shared" si="164"/>
        <v>74.519999999999968</v>
      </c>
      <c r="BY209" s="24"/>
      <c r="BZ209" s="25"/>
      <c r="CA209" s="24"/>
      <c r="CB209" s="26"/>
      <c r="CC209" s="32"/>
      <c r="CD209" s="20">
        <f t="shared" si="165"/>
        <v>145.80000000000044</v>
      </c>
      <c r="CE209" s="61">
        <f t="shared" si="143"/>
        <v>2.0756794998513642E-10</v>
      </c>
      <c r="CF209" s="61">
        <f t="shared" si="144"/>
        <v>4.267997638217471E-3</v>
      </c>
      <c r="CG209" s="61">
        <f t="shared" si="145"/>
        <v>0.27728292399485094</v>
      </c>
      <c r="CH209" s="24">
        <f t="shared" si="146"/>
        <v>6.9936845863534947</v>
      </c>
      <c r="CI209" s="60">
        <f t="shared" si="147"/>
        <v>33.533240785841336</v>
      </c>
      <c r="CJ209" s="60">
        <f t="shared" si="148"/>
        <v>0</v>
      </c>
      <c r="CK209" s="60">
        <f t="shared" si="149"/>
        <v>0</v>
      </c>
      <c r="CL209" s="60">
        <f t="shared" si="150"/>
        <v>0</v>
      </c>
      <c r="CM209" s="61">
        <f t="shared" si="151"/>
        <v>40.808476294035465</v>
      </c>
      <c r="CN209" s="35"/>
    </row>
    <row r="210" spans="2:92" x14ac:dyDescent="0.65">
      <c r="B210" s="44">
        <v>44060</v>
      </c>
      <c r="C210" s="38">
        <f t="shared" si="176"/>
        <v>953</v>
      </c>
      <c r="D210" s="46">
        <v>55667</v>
      </c>
      <c r="E210" s="101">
        <f t="shared" si="171"/>
        <v>4.6918248111200642E-2</v>
      </c>
      <c r="F210" s="38">
        <f t="shared" si="177"/>
        <v>9155</v>
      </c>
      <c r="G210" s="46">
        <v>1186468</v>
      </c>
      <c r="H210" s="46">
        <f t="shared" si="139"/>
        <v>11</v>
      </c>
      <c r="I210" s="46">
        <v>1099</v>
      </c>
      <c r="J210" s="100">
        <f t="shared" si="142"/>
        <v>1.9742396752115258E-2</v>
      </c>
      <c r="W210" s="47"/>
      <c r="X210" s="47"/>
      <c r="Y210" s="47"/>
      <c r="Z210" s="47"/>
      <c r="AA210" s="47"/>
      <c r="AB210" s="49">
        <f t="shared" si="152"/>
        <v>146.70000000000044</v>
      </c>
      <c r="AC210" s="24">
        <f t="shared" si="153"/>
        <v>18.138706447163436</v>
      </c>
      <c r="AD210" s="25">
        <f t="shared" si="154"/>
        <v>-1.0514545728063281E-10</v>
      </c>
      <c r="AE210" s="24">
        <f t="shared" si="155"/>
        <v>3.1413432509184245E-10</v>
      </c>
      <c r="AF210" s="26">
        <f t="shared" si="156"/>
        <v>-8.0350385146921748E-11</v>
      </c>
      <c r="AG210" s="32"/>
      <c r="AH210" s="49">
        <f t="shared" si="157"/>
        <v>60.309999999999832</v>
      </c>
      <c r="AI210" s="77">
        <f t="shared" si="133"/>
        <v>6.9295370726538952</v>
      </c>
      <c r="AJ210" s="25">
        <f t="shared" si="134"/>
        <v>-9.1160308120268214E-4</v>
      </c>
      <c r="AK210" s="24">
        <f t="shared" si="135"/>
        <v>5.512095298753926E-3</v>
      </c>
      <c r="AL210" s="26">
        <f t="shared" si="136"/>
        <v>-2.032540502616708E-3</v>
      </c>
      <c r="AM210" s="35"/>
      <c r="AN210" s="49">
        <f t="shared" si="158"/>
        <v>81.5</v>
      </c>
      <c r="AO210" s="24">
        <f t="shared" si="140"/>
        <v>30.363582286416637</v>
      </c>
      <c r="AP210" s="25">
        <f t="shared" si="137"/>
        <v>-0.19315529475311546</v>
      </c>
      <c r="AQ210" s="24">
        <f t="shared" si="141"/>
        <v>0.3255670002128469</v>
      </c>
      <c r="AR210" s="26">
        <f t="shared" si="138"/>
        <v>-5.3448623685965202E-2</v>
      </c>
      <c r="AS210" s="5"/>
      <c r="AT210" s="49">
        <f t="shared" si="159"/>
        <v>39.119999999999969</v>
      </c>
      <c r="AU210" s="24">
        <f t="shared" si="172"/>
        <v>5.7367815171117735</v>
      </c>
      <c r="AV210" s="25">
        <f t="shared" si="173"/>
        <v>-1.3812433419453705</v>
      </c>
      <c r="AW210" s="24">
        <f t="shared" si="174"/>
        <v>8.1405105453175661</v>
      </c>
      <c r="AX210" s="26">
        <f t="shared" si="175"/>
        <v>-2.5582807213537375</v>
      </c>
      <c r="AY210" s="29"/>
      <c r="AZ210" s="18">
        <f t="shared" si="160"/>
        <v>39.119999999999969</v>
      </c>
      <c r="BA210" s="24">
        <f t="shared" si="169"/>
        <v>6.7843026986599853</v>
      </c>
      <c r="BB210" s="25">
        <f t="shared" si="167"/>
        <v>-25.832909955767867</v>
      </c>
      <c r="BC210" s="24">
        <f t="shared" si="170"/>
        <v>33.76929678744164</v>
      </c>
      <c r="BD210" s="26">
        <f t="shared" si="168"/>
        <v>13.281456078438806</v>
      </c>
      <c r="BE210" s="35"/>
      <c r="BF210" s="18">
        <f t="shared" si="161"/>
        <v>32.599999999999923</v>
      </c>
      <c r="BG210" s="24"/>
      <c r="BH210" s="25"/>
      <c r="BI210" s="24"/>
      <c r="BJ210" s="26"/>
      <c r="BK210" s="71"/>
      <c r="BL210" s="18">
        <f t="shared" si="162"/>
        <v>74.979999999999961</v>
      </c>
      <c r="BM210" s="24"/>
      <c r="BN210" s="25"/>
      <c r="BO210" s="24"/>
      <c r="BP210" s="26"/>
      <c r="BQ210" s="71"/>
      <c r="BR210" s="18">
        <f t="shared" si="163"/>
        <v>74.979999999999961</v>
      </c>
      <c r="BS210" s="24"/>
      <c r="BT210" s="25"/>
      <c r="BU210" s="24"/>
      <c r="BV210" s="26"/>
      <c r="BW210" s="90"/>
      <c r="BX210" s="18">
        <f t="shared" si="164"/>
        <v>74.979999999999961</v>
      </c>
      <c r="BY210" s="24"/>
      <c r="BZ210" s="25"/>
      <c r="CA210" s="24"/>
      <c r="CB210" s="26"/>
      <c r="CC210" s="32"/>
      <c r="CD210" s="20">
        <f t="shared" si="165"/>
        <v>146.70000000000044</v>
      </c>
      <c r="CE210" s="61">
        <f t="shared" si="143"/>
        <v>1.6872628611153526E-10</v>
      </c>
      <c r="CF210" s="61">
        <f t="shared" si="144"/>
        <v>3.7555740226193125E-3</v>
      </c>
      <c r="CG210" s="61">
        <f t="shared" si="145"/>
        <v>0.25558121297417563</v>
      </c>
      <c r="CH210" s="24">
        <f t="shared" si="146"/>
        <v>6.4648061532918</v>
      </c>
      <c r="CI210" s="60">
        <f t="shared" si="147"/>
        <v>32.039685012658467</v>
      </c>
      <c r="CJ210" s="60">
        <f t="shared" si="148"/>
        <v>0</v>
      </c>
      <c r="CK210" s="60">
        <f t="shared" si="149"/>
        <v>0</v>
      </c>
      <c r="CL210" s="60">
        <f t="shared" si="150"/>
        <v>0</v>
      </c>
      <c r="CM210" s="61">
        <f t="shared" si="151"/>
        <v>38.763827953115786</v>
      </c>
      <c r="CN210" s="72">
        <f>L71</f>
        <v>44228</v>
      </c>
    </row>
    <row r="211" spans="2:92" x14ac:dyDescent="0.65">
      <c r="B211" s="44">
        <v>44061</v>
      </c>
      <c r="C211" s="38">
        <f t="shared" si="176"/>
        <v>1018</v>
      </c>
      <c r="D211" s="46">
        <v>56685</v>
      </c>
      <c r="E211" s="101">
        <f t="shared" si="171"/>
        <v>4.66871749255649E-2</v>
      </c>
      <c r="F211" s="38">
        <f t="shared" si="177"/>
        <v>27677</v>
      </c>
      <c r="G211" s="46">
        <v>1214145</v>
      </c>
      <c r="H211" s="46">
        <f t="shared" si="139"/>
        <v>16</v>
      </c>
      <c r="I211" s="46">
        <v>1115</v>
      </c>
      <c r="J211" s="100">
        <f t="shared" si="142"/>
        <v>1.9670106730175531E-2</v>
      </c>
      <c r="W211" s="47"/>
      <c r="X211" s="47"/>
      <c r="Y211" s="47"/>
      <c r="Z211" s="47"/>
      <c r="AA211" s="47"/>
      <c r="AB211" s="49">
        <f t="shared" si="152"/>
        <v>147.60000000000045</v>
      </c>
      <c r="AC211" s="24">
        <f t="shared" si="153"/>
        <v>18.138706447086513</v>
      </c>
      <c r="AD211" s="25">
        <f t="shared" si="154"/>
        <v>-8.546985461728106E-11</v>
      </c>
      <c r="AE211" s="24">
        <f t="shared" si="155"/>
        <v>2.5535116580771945E-10</v>
      </c>
      <c r="AF211" s="26">
        <f t="shared" si="156"/>
        <v>-6.5314621426803318E-11</v>
      </c>
      <c r="AG211" s="32"/>
      <c r="AH211" s="49">
        <f t="shared" si="157"/>
        <v>60.679999999999829</v>
      </c>
      <c r="AI211" s="77">
        <f t="shared" si="133"/>
        <v>6.9292402876459356</v>
      </c>
      <c r="AJ211" s="25">
        <f t="shared" si="134"/>
        <v>-8.0212164313504808E-4</v>
      </c>
      <c r="AK211" s="24">
        <f t="shared" si="135"/>
        <v>4.8503269342605859E-3</v>
      </c>
      <c r="AL211" s="26">
        <f t="shared" si="136"/>
        <v>-1.7885631472792968E-3</v>
      </c>
      <c r="AM211" s="35"/>
      <c r="AN211" s="49">
        <f t="shared" si="158"/>
        <v>82</v>
      </c>
      <c r="AO211" s="24">
        <f t="shared" si="140"/>
        <v>30.274613862810295</v>
      </c>
      <c r="AP211" s="25">
        <f t="shared" si="137"/>
        <v>-0.1779368472126828</v>
      </c>
      <c r="AQ211" s="24">
        <f t="shared" si="141"/>
        <v>0.3005869737446919</v>
      </c>
      <c r="AR211" s="26">
        <f t="shared" si="138"/>
        <v>-4.9960052936310007E-2</v>
      </c>
      <c r="AS211" s="5"/>
      <c r="AT211" s="49">
        <f t="shared" si="159"/>
        <v>39.359999999999971</v>
      </c>
      <c r="AU211" s="24">
        <f t="shared" si="172"/>
        <v>5.4453714551896901</v>
      </c>
      <c r="AV211" s="25">
        <f t="shared" si="173"/>
        <v>-1.2142085913420135</v>
      </c>
      <c r="AW211" s="24">
        <f t="shared" si="174"/>
        <v>7.5527454683453525</v>
      </c>
      <c r="AX211" s="26">
        <f t="shared" si="175"/>
        <v>-2.4490211540508913</v>
      </c>
      <c r="AY211" s="29"/>
      <c r="AZ211" s="18">
        <f t="shared" si="160"/>
        <v>39.359999999999971</v>
      </c>
      <c r="BA211" s="24">
        <f t="shared" si="169"/>
        <v>3.8151520366634877</v>
      </c>
      <c r="BB211" s="25">
        <f t="shared" si="167"/>
        <v>-16.495281455536098</v>
      </c>
      <c r="BC211" s="24">
        <f t="shared" si="170"/>
        <v>34.307058080742337</v>
      </c>
      <c r="BD211" s="26">
        <f t="shared" si="168"/>
        <v>2.9875627405594418</v>
      </c>
      <c r="BE211" s="35"/>
      <c r="BF211" s="18">
        <f t="shared" si="161"/>
        <v>32.799999999999926</v>
      </c>
      <c r="BG211" s="24"/>
      <c r="BH211" s="25"/>
      <c r="BI211" s="24"/>
      <c r="BJ211" s="26"/>
      <c r="BK211" s="71"/>
      <c r="BL211" s="18">
        <f t="shared" si="162"/>
        <v>75.439999999999955</v>
      </c>
      <c r="BM211" s="24"/>
      <c r="BN211" s="25"/>
      <c r="BO211" s="24"/>
      <c r="BP211" s="26"/>
      <c r="BQ211" s="71"/>
      <c r="BR211" s="18">
        <f t="shared" si="163"/>
        <v>75.439999999999955</v>
      </c>
      <c r="BS211" s="24"/>
      <c r="BT211" s="25"/>
      <c r="BU211" s="24"/>
      <c r="BV211" s="26"/>
      <c r="BW211" s="90"/>
      <c r="BX211" s="18">
        <f t="shared" si="164"/>
        <v>75.439999999999955</v>
      </c>
      <c r="BY211" s="24"/>
      <c r="BZ211" s="25"/>
      <c r="CA211" s="24"/>
      <c r="CB211" s="26"/>
      <c r="CC211" s="32"/>
      <c r="CD211" s="20">
        <f t="shared" si="165"/>
        <v>147.60000000000045</v>
      </c>
      <c r="CE211" s="61">
        <f t="shared" si="143"/>
        <v>1.3715296425583145E-10</v>
      </c>
      <c r="CF211" s="61">
        <f t="shared" si="144"/>
        <v>3.3046662198909886E-3</v>
      </c>
      <c r="CG211" s="61">
        <f t="shared" si="145"/>
        <v>0.23540468290438032</v>
      </c>
      <c r="CH211" s="24">
        <f t="shared" si="146"/>
        <v>5.9667880597233101</v>
      </c>
      <c r="CI211" s="60">
        <f t="shared" si="147"/>
        <v>30.230288198291728</v>
      </c>
      <c r="CJ211" s="60">
        <f t="shared" si="148"/>
        <v>0</v>
      </c>
      <c r="CK211" s="60">
        <f t="shared" si="149"/>
        <v>0</v>
      </c>
      <c r="CL211" s="60">
        <f t="shared" si="150"/>
        <v>0.01</v>
      </c>
      <c r="CM211" s="61">
        <f t="shared" si="151"/>
        <v>36.445785607276463</v>
      </c>
      <c r="CN211" s="35"/>
    </row>
    <row r="212" spans="2:92" x14ac:dyDescent="0.65">
      <c r="B212" s="44">
        <v>44062</v>
      </c>
      <c r="C212" s="38">
        <f t="shared" si="176"/>
        <v>865</v>
      </c>
      <c r="D212" s="46">
        <v>57550</v>
      </c>
      <c r="E212" s="101">
        <f t="shared" si="171"/>
        <v>4.6554708861169088E-2</v>
      </c>
      <c r="F212" s="38">
        <f t="shared" si="177"/>
        <v>22035</v>
      </c>
      <c r="G212" s="46">
        <v>1236180</v>
      </c>
      <c r="H212" s="46">
        <f t="shared" si="139"/>
        <v>13</v>
      </c>
      <c r="I212" s="46">
        <v>1128</v>
      </c>
      <c r="J212" s="100">
        <f t="shared" si="142"/>
        <v>1.9600347523892267E-2</v>
      </c>
      <c r="W212" s="47"/>
      <c r="X212" s="47"/>
      <c r="Y212" s="47"/>
      <c r="Z212" s="47"/>
      <c r="AA212" s="47"/>
      <c r="AB212" s="49">
        <f t="shared" si="152"/>
        <v>148.50000000000045</v>
      </c>
      <c r="AC212" s="24">
        <f t="shared" si="153"/>
        <v>18.138706447023985</v>
      </c>
      <c r="AD212" s="25">
        <f t="shared" si="154"/>
        <v>-6.9476097562613076E-11</v>
      </c>
      <c r="AE212" s="24">
        <f t="shared" si="155"/>
        <v>2.0756794998513642E-10</v>
      </c>
      <c r="AF212" s="26">
        <f t="shared" si="156"/>
        <v>-5.3092462025092259E-11</v>
      </c>
      <c r="AG212" s="32"/>
      <c r="AH212" s="49">
        <f t="shared" si="157"/>
        <v>61.049999999999827</v>
      </c>
      <c r="AI212" s="77">
        <f t="shared" si="133"/>
        <v>6.9289791450881104</v>
      </c>
      <c r="AJ212" s="25">
        <f t="shared" si="134"/>
        <v>-7.0579069682378561E-4</v>
      </c>
      <c r="AK212" s="24">
        <f t="shared" si="135"/>
        <v>4.267997638217471E-3</v>
      </c>
      <c r="AL212" s="26">
        <f t="shared" si="136"/>
        <v>-1.5738629622786895E-3</v>
      </c>
      <c r="AM212" s="35"/>
      <c r="AN212" s="49">
        <f t="shared" si="158"/>
        <v>82.5</v>
      </c>
      <c r="AO212" s="24">
        <f t="shared" si="140"/>
        <v>30.192712471749495</v>
      </c>
      <c r="AP212" s="25">
        <f t="shared" si="137"/>
        <v>-0.16380278212160237</v>
      </c>
      <c r="AQ212" s="24">
        <f t="shared" si="141"/>
        <v>0.27728292399485094</v>
      </c>
      <c r="AR212" s="26">
        <f t="shared" si="138"/>
        <v>-4.6608099499681949E-2</v>
      </c>
      <c r="AS212" s="5"/>
      <c r="AT212" s="49">
        <f t="shared" si="159"/>
        <v>39.599999999999973</v>
      </c>
      <c r="AU212" s="24">
        <f t="shared" si="172"/>
        <v>5.1887358266002499</v>
      </c>
      <c r="AV212" s="25">
        <f t="shared" si="173"/>
        <v>-1.0693151191226677</v>
      </c>
      <c r="AW212" s="24">
        <f t="shared" si="174"/>
        <v>6.9936845863534947</v>
      </c>
      <c r="AX212" s="26">
        <f t="shared" si="175"/>
        <v>-2.329420341632741</v>
      </c>
      <c r="AY212" s="29"/>
      <c r="AZ212" s="18">
        <f t="shared" si="160"/>
        <v>39.599999999999973</v>
      </c>
      <c r="BA212" s="24">
        <f t="shared" si="169"/>
        <v>2.1188611497510381</v>
      </c>
      <c r="BB212" s="25">
        <f t="shared" si="167"/>
        <v>-9.4238382606247217</v>
      </c>
      <c r="BC212" s="24">
        <f t="shared" si="170"/>
        <v>33.533240785841336</v>
      </c>
      <c r="BD212" s="26">
        <f t="shared" si="168"/>
        <v>-4.2989849716722137</v>
      </c>
      <c r="BE212" s="35"/>
      <c r="BF212" s="18">
        <f t="shared" si="161"/>
        <v>32.999999999999929</v>
      </c>
      <c r="BG212" s="24"/>
      <c r="BH212" s="25"/>
      <c r="BI212" s="24"/>
      <c r="BJ212" s="26"/>
      <c r="BK212" s="71"/>
      <c r="BL212" s="18">
        <f t="shared" si="162"/>
        <v>75.899999999999949</v>
      </c>
      <c r="BM212" s="24"/>
      <c r="BN212" s="25"/>
      <c r="BO212" s="24"/>
      <c r="BP212" s="26"/>
      <c r="BQ212" s="71"/>
      <c r="BR212" s="18">
        <f t="shared" si="163"/>
        <v>75.899999999999949</v>
      </c>
      <c r="BS212" s="24"/>
      <c r="BT212" s="25"/>
      <c r="BU212" s="24"/>
      <c r="BV212" s="26"/>
      <c r="BW212" s="90"/>
      <c r="BX212" s="18">
        <f t="shared" si="164"/>
        <v>75.899999999999949</v>
      </c>
      <c r="BY212" s="24"/>
      <c r="BZ212" s="25"/>
      <c r="CA212" s="24"/>
      <c r="CB212" s="26"/>
      <c r="CC212" s="32"/>
      <c r="CD212" s="20">
        <f t="shared" si="165"/>
        <v>148.50000000000045</v>
      </c>
      <c r="CE212" s="61">
        <f t="shared" si="143"/>
        <v>1.1148787801631359E-10</v>
      </c>
      <c r="CF212" s="61">
        <f t="shared" si="144"/>
        <v>2.9078908474960891E-3</v>
      </c>
      <c r="CG212" s="61">
        <f t="shared" si="145"/>
        <v>0.21667419009678346</v>
      </c>
      <c r="CH212" s="24">
        <f t="shared" si="146"/>
        <v>5.4996816353765636</v>
      </c>
      <c r="CI212" s="60">
        <f t="shared" si="147"/>
        <v>28.328177228510658</v>
      </c>
      <c r="CJ212" s="60">
        <f t="shared" si="148"/>
        <v>0</v>
      </c>
      <c r="CK212" s="60">
        <f t="shared" si="149"/>
        <v>0</v>
      </c>
      <c r="CL212" s="60">
        <f t="shared" si="150"/>
        <v>1.1950000000000001E-2</v>
      </c>
      <c r="CM212" s="61">
        <f t="shared" si="151"/>
        <v>34.05939094494299</v>
      </c>
      <c r="CN212" s="35"/>
    </row>
    <row r="213" spans="2:92" x14ac:dyDescent="0.65">
      <c r="B213" s="44">
        <v>44063</v>
      </c>
      <c r="C213" s="38">
        <f t="shared" si="176"/>
        <v>951</v>
      </c>
      <c r="D213" s="46">
        <v>58501</v>
      </c>
      <c r="E213" s="101">
        <f t="shared" si="171"/>
        <v>4.6450673404148886E-2</v>
      </c>
      <c r="F213" s="38">
        <f t="shared" si="177"/>
        <v>23242</v>
      </c>
      <c r="G213" s="46">
        <v>1259422</v>
      </c>
      <c r="H213" s="46">
        <f t="shared" si="139"/>
        <v>16</v>
      </c>
      <c r="I213" s="46">
        <v>1144</v>
      </c>
      <c r="J213" s="100">
        <f t="shared" si="142"/>
        <v>1.9555221278268746E-2</v>
      </c>
      <c r="W213" s="47"/>
      <c r="X213" s="47"/>
      <c r="Y213" s="47"/>
      <c r="Z213" s="47"/>
      <c r="AA213" s="47"/>
      <c r="AB213" s="49">
        <f t="shared" si="152"/>
        <v>149.40000000000046</v>
      </c>
      <c r="AC213" s="24">
        <f t="shared" si="153"/>
        <v>18.138706446973156</v>
      </c>
      <c r="AD213" s="25">
        <f t="shared" si="154"/>
        <v>-5.6475211688864191E-11</v>
      </c>
      <c r="AE213" s="24">
        <f t="shared" si="155"/>
        <v>1.6872628611153526E-10</v>
      </c>
      <c r="AF213" s="26">
        <f t="shared" si="156"/>
        <v>-4.3157404304001293E-11</v>
      </c>
      <c r="AG213" s="32"/>
      <c r="AH213" s="49">
        <f t="shared" si="157"/>
        <v>61.419999999999824</v>
      </c>
      <c r="AI213" s="77">
        <f t="shared" si="133"/>
        <v>6.9287493639144229</v>
      </c>
      <c r="AJ213" s="25">
        <f t="shared" si="134"/>
        <v>-6.2103019915637754E-4</v>
      </c>
      <c r="AK213" s="24">
        <f t="shared" si="135"/>
        <v>3.7555740226193125E-3</v>
      </c>
      <c r="AL213" s="26">
        <f t="shared" si="136"/>
        <v>-1.3849286908058337E-3</v>
      </c>
      <c r="AM213" s="35"/>
      <c r="AN213" s="49">
        <f t="shared" si="158"/>
        <v>83</v>
      </c>
      <c r="AO213" s="24">
        <f t="shared" si="140"/>
        <v>30.117365159371971</v>
      </c>
      <c r="AP213" s="25">
        <f t="shared" si="137"/>
        <v>-0.15069462475504505</v>
      </c>
      <c r="AQ213" s="24">
        <f t="shared" si="141"/>
        <v>0.25558121297417563</v>
      </c>
      <c r="AR213" s="26">
        <f t="shared" si="138"/>
        <v>-4.3403422041350587E-2</v>
      </c>
      <c r="AS213" s="5"/>
      <c r="AT213" s="49">
        <f t="shared" si="159"/>
        <v>39.839999999999975</v>
      </c>
      <c r="AU213" s="24">
        <f t="shared" si="172"/>
        <v>4.9622963243357665</v>
      </c>
      <c r="AV213" s="25">
        <f t="shared" si="173"/>
        <v>-0.94349792610201244</v>
      </c>
      <c r="AW213" s="24">
        <f t="shared" si="174"/>
        <v>6.4648061532918</v>
      </c>
      <c r="AX213" s="26">
        <f t="shared" si="175"/>
        <v>-2.2036601377570602</v>
      </c>
      <c r="AY213" s="29"/>
      <c r="AZ213" s="18">
        <f t="shared" si="160"/>
        <v>39.839999999999975</v>
      </c>
      <c r="BA213" s="24">
        <f t="shared" si="169"/>
        <v>1.1980235863533326</v>
      </c>
      <c r="BB213" s="25">
        <f t="shared" si="167"/>
        <v>-5.1157642410983648</v>
      </c>
      <c r="BC213" s="24">
        <f t="shared" si="170"/>
        <v>32.039685012658467</v>
      </c>
      <c r="BD213" s="26">
        <f t="shared" si="168"/>
        <v>-8.2975320732381697</v>
      </c>
      <c r="BE213" s="35"/>
      <c r="BF213" s="18">
        <f t="shared" si="161"/>
        <v>33.199999999999932</v>
      </c>
      <c r="BG213" s="24"/>
      <c r="BH213" s="25"/>
      <c r="BI213" s="24"/>
      <c r="BJ213" s="26"/>
      <c r="BK213" s="71"/>
      <c r="BL213" s="18">
        <f t="shared" si="162"/>
        <v>76.359999999999943</v>
      </c>
      <c r="BM213" s="24"/>
      <c r="BN213" s="25"/>
      <c r="BO213" s="24"/>
      <c r="BP213" s="26"/>
      <c r="BQ213" s="71"/>
      <c r="BR213" s="18">
        <f t="shared" si="163"/>
        <v>76.359999999999943</v>
      </c>
      <c r="BS213" s="24"/>
      <c r="BT213" s="25"/>
      <c r="BU213" s="24"/>
      <c r="BV213" s="26"/>
      <c r="BW213" s="90"/>
      <c r="BX213" s="18">
        <f t="shared" si="164"/>
        <v>76.359999999999943</v>
      </c>
      <c r="BY213" s="24"/>
      <c r="BZ213" s="25"/>
      <c r="CA213" s="24"/>
      <c r="CB213" s="26"/>
      <c r="CC213" s="32"/>
      <c r="CD213" s="20">
        <f t="shared" si="165"/>
        <v>149.40000000000046</v>
      </c>
      <c r="CE213" s="61">
        <f t="shared" si="143"/>
        <v>9.0625434251560555E-11</v>
      </c>
      <c r="CF213" s="61">
        <f t="shared" si="144"/>
        <v>2.5587503652872877E-3</v>
      </c>
      <c r="CG213" s="61">
        <f t="shared" si="145"/>
        <v>0.19930988671603656</v>
      </c>
      <c r="CH213" s="24">
        <f t="shared" si="146"/>
        <v>5.0630575440566341</v>
      </c>
      <c r="CI213" s="60">
        <f t="shared" si="147"/>
        <v>26.444981454682491</v>
      </c>
      <c r="CJ213" s="60">
        <f t="shared" si="148"/>
        <v>0</v>
      </c>
      <c r="CK213" s="60">
        <f t="shared" si="149"/>
        <v>0</v>
      </c>
      <c r="CL213" s="60">
        <f t="shared" si="150"/>
        <v>1.4280088436E-2</v>
      </c>
      <c r="CM213" s="61">
        <f t="shared" si="151"/>
        <v>31.724187724347072</v>
      </c>
      <c r="CN213" s="72">
        <f>L72</f>
        <v>44235</v>
      </c>
    </row>
    <row r="214" spans="2:92" x14ac:dyDescent="0.65">
      <c r="B214" s="44">
        <v>44064</v>
      </c>
      <c r="C214" s="38">
        <f t="shared" si="176"/>
        <v>1220</v>
      </c>
      <c r="D214" s="46">
        <v>59721</v>
      </c>
      <c r="E214" s="101">
        <f t="shared" si="171"/>
        <v>4.6559075320439104E-2</v>
      </c>
      <c r="F214" s="38">
        <f t="shared" si="177"/>
        <v>23271</v>
      </c>
      <c r="G214" s="46">
        <v>1282693</v>
      </c>
      <c r="H214" s="46">
        <f t="shared" ref="H214:H277" si="178">IF(I214="","",I214-I213)</f>
        <v>11</v>
      </c>
      <c r="I214" s="46">
        <v>1155</v>
      </c>
      <c r="J214" s="100">
        <f t="shared" si="142"/>
        <v>1.9339930677651076E-2</v>
      </c>
      <c r="W214" s="47"/>
      <c r="X214" s="47"/>
      <c r="Y214" s="47"/>
      <c r="Z214" s="47"/>
      <c r="AA214" s="47"/>
      <c r="AB214" s="49">
        <f t="shared" si="152"/>
        <v>150.30000000000047</v>
      </c>
      <c r="AC214" s="24">
        <f t="shared" si="153"/>
        <v>18.138706446931838</v>
      </c>
      <c r="AD214" s="25">
        <f t="shared" si="154"/>
        <v>-4.5907148604977128E-11</v>
      </c>
      <c r="AE214" s="24">
        <f t="shared" si="155"/>
        <v>1.3715296425583145E-10</v>
      </c>
      <c r="AF214" s="26">
        <f t="shared" si="156"/>
        <v>-3.5081468728559795E-11</v>
      </c>
      <c r="AG214" s="32"/>
      <c r="AH214" s="49">
        <f t="shared" si="157"/>
        <v>61.789999999999822</v>
      </c>
      <c r="AI214" s="77">
        <f t="shared" si="133"/>
        <v>6.9285471773946181</v>
      </c>
      <c r="AJ214" s="25">
        <f t="shared" si="134"/>
        <v>-5.4645005352749903E-4</v>
      </c>
      <c r="AK214" s="24">
        <f t="shared" si="135"/>
        <v>3.3046662198909886E-3</v>
      </c>
      <c r="AL214" s="26">
        <f t="shared" si="136"/>
        <v>-1.2186697371035777E-3</v>
      </c>
      <c r="AM214" s="35"/>
      <c r="AN214" s="49">
        <f t="shared" si="158"/>
        <v>83.5</v>
      </c>
      <c r="AO214" s="24">
        <f t="shared" si="140"/>
        <v>30.048088264900805</v>
      </c>
      <c r="AP214" s="25">
        <f t="shared" si="137"/>
        <v>-0.13855378894233233</v>
      </c>
      <c r="AQ214" s="24">
        <f t="shared" si="141"/>
        <v>0.23540468290438032</v>
      </c>
      <c r="AR214" s="26">
        <f t="shared" si="138"/>
        <v>-4.0353060139590585E-2</v>
      </c>
      <c r="AS214" s="5"/>
      <c r="AT214" s="49">
        <f t="shared" si="159"/>
        <v>40.079999999999977</v>
      </c>
      <c r="AU214" s="24">
        <f t="shared" si="172"/>
        <v>4.7621153533487419</v>
      </c>
      <c r="AV214" s="25">
        <f t="shared" si="173"/>
        <v>-0.83408737911260167</v>
      </c>
      <c r="AW214" s="24">
        <f t="shared" si="174"/>
        <v>5.9667880597233101</v>
      </c>
      <c r="AX214" s="26">
        <f t="shared" si="175"/>
        <v>-2.0750753898687084</v>
      </c>
      <c r="AY214" s="29"/>
      <c r="AZ214" s="18">
        <f t="shared" si="160"/>
        <v>40.079999999999977</v>
      </c>
      <c r="BA214" s="24">
        <f t="shared" si="169"/>
        <v>0.70056307980866173</v>
      </c>
      <c r="BB214" s="25">
        <f t="shared" si="167"/>
        <v>-2.7636694808037272</v>
      </c>
      <c r="BC214" s="24">
        <f t="shared" si="170"/>
        <v>30.230288198291728</v>
      </c>
      <c r="BD214" s="26">
        <f t="shared" si="168"/>
        <v>-10.052204524259659</v>
      </c>
      <c r="BE214" s="35"/>
      <c r="BF214" s="18">
        <f t="shared" si="161"/>
        <v>33.399999999999935</v>
      </c>
      <c r="BG214" s="24"/>
      <c r="BH214" s="25"/>
      <c r="BI214" s="24"/>
      <c r="BJ214" s="26"/>
      <c r="BK214" s="71"/>
      <c r="BL214" s="18">
        <f t="shared" si="162"/>
        <v>76.819999999999936</v>
      </c>
      <c r="BM214" s="24"/>
      <c r="BN214" s="25"/>
      <c r="BO214" s="24"/>
      <c r="BP214" s="26"/>
      <c r="BQ214" s="71"/>
      <c r="BR214" s="18">
        <f t="shared" si="163"/>
        <v>76.819999999999936</v>
      </c>
      <c r="BS214" s="24">
        <v>50</v>
      </c>
      <c r="BT214" s="25">
        <f t="shared" ref="BT214:BT245" si="179">-$BU$39*BS213*BU213</f>
        <v>0</v>
      </c>
      <c r="BU214" s="24">
        <v>0.01</v>
      </c>
      <c r="BV214" s="26">
        <f t="shared" ref="BV214:BV245" si="180">$BU$39*BS213*BU213-$BU$40*BU213</f>
        <v>0</v>
      </c>
      <c r="BW214" s="90"/>
      <c r="BX214" s="18">
        <f t="shared" si="164"/>
        <v>76.819999999999936</v>
      </c>
      <c r="BY214" s="24">
        <v>50</v>
      </c>
      <c r="BZ214" s="25">
        <f t="shared" ref="BZ214:BZ245" si="181">-$BU$39*BY213*CA213</f>
        <v>0</v>
      </c>
      <c r="CA214" s="24">
        <v>0.01</v>
      </c>
      <c r="CB214" s="26">
        <f t="shared" ref="CB214:CB245" si="182">$BU$39*BY213*CA213-$BU$40*CA213</f>
        <v>0</v>
      </c>
      <c r="CC214" s="32"/>
      <c r="CD214" s="20">
        <f t="shared" si="165"/>
        <v>150.30000000000047</v>
      </c>
      <c r="CE214" s="61">
        <f t="shared" si="143"/>
        <v>7.3666926659761427E-11</v>
      </c>
      <c r="CF214" s="61">
        <f t="shared" si="144"/>
        <v>2.2515268712084415E-3</v>
      </c>
      <c r="CG214" s="61">
        <f t="shared" si="145"/>
        <v>0.18323227549083701</v>
      </c>
      <c r="CH214" s="24">
        <f t="shared" si="146"/>
        <v>4.6561264198024119</v>
      </c>
      <c r="CI214" s="60">
        <f t="shared" si="147"/>
        <v>24.633362649051946</v>
      </c>
      <c r="CJ214" s="60">
        <f t="shared" si="148"/>
        <v>0</v>
      </c>
      <c r="CK214" s="60">
        <f t="shared" si="149"/>
        <v>0</v>
      </c>
      <c r="CL214" s="60">
        <f t="shared" si="150"/>
        <v>1.7064281911400709E-2</v>
      </c>
      <c r="CM214" s="61">
        <f t="shared" si="151"/>
        <v>29.492037153201473</v>
      </c>
      <c r="CN214" s="35"/>
    </row>
    <row r="215" spans="2:92" x14ac:dyDescent="0.65">
      <c r="B215" s="44">
        <v>44065</v>
      </c>
      <c r="C215" s="38">
        <f t="shared" si="176"/>
        <v>1012</v>
      </c>
      <c r="D215" s="46">
        <v>60733</v>
      </c>
      <c r="E215" s="101">
        <f t="shared" si="171"/>
        <v>4.6494589806758031E-2</v>
      </c>
      <c r="F215" s="38">
        <f t="shared" si="177"/>
        <v>23545</v>
      </c>
      <c r="G215" s="46">
        <v>1306238</v>
      </c>
      <c r="H215" s="46">
        <f t="shared" si="178"/>
        <v>14</v>
      </c>
      <c r="I215" s="46">
        <v>1169</v>
      </c>
      <c r="J215" s="100">
        <f t="shared" si="142"/>
        <v>1.9248184677193619E-2</v>
      </c>
      <c r="W215" s="47"/>
      <c r="X215" s="47"/>
      <c r="Y215" s="47"/>
      <c r="Z215" s="47"/>
      <c r="AA215" s="47"/>
      <c r="AB215" s="49">
        <f t="shared" si="152"/>
        <v>151.20000000000047</v>
      </c>
      <c r="AC215" s="24">
        <f t="shared" si="153"/>
        <v>18.138706446898254</v>
      </c>
      <c r="AD215" s="25">
        <f t="shared" si="154"/>
        <v>-3.7316660354445921E-11</v>
      </c>
      <c r="AE215" s="24">
        <f t="shared" si="155"/>
        <v>1.1148787801631359E-10</v>
      </c>
      <c r="AF215" s="26">
        <f t="shared" si="156"/>
        <v>-2.8516762488353172E-11</v>
      </c>
      <c r="AG215" s="32"/>
      <c r="AH215" s="49">
        <f t="shared" si="157"/>
        <v>62.159999999999819</v>
      </c>
      <c r="AI215" s="77">
        <f t="shared" si="133"/>
        <v>6.9283692713113743</v>
      </c>
      <c r="AJ215" s="25">
        <f t="shared" si="134"/>
        <v>-4.8082725201119807E-4</v>
      </c>
      <c r="AK215" s="24">
        <f t="shared" si="135"/>
        <v>2.9078908474960891E-3</v>
      </c>
      <c r="AL215" s="26">
        <f t="shared" si="136"/>
        <v>-1.0723658713375666E-3</v>
      </c>
      <c r="AM215" s="35"/>
      <c r="AN215" s="49">
        <f t="shared" si="158"/>
        <v>84</v>
      </c>
      <c r="AO215" s="24">
        <f t="shared" si="140"/>
        <v>29.984427118691869</v>
      </c>
      <c r="AP215" s="25">
        <f t="shared" si="137"/>
        <v>-0.12732229241787249</v>
      </c>
      <c r="AQ215" s="24">
        <f t="shared" si="141"/>
        <v>0.21667419009678346</v>
      </c>
      <c r="AR215" s="26">
        <f t="shared" si="138"/>
        <v>-3.7460985615193731E-2</v>
      </c>
      <c r="AS215" s="5"/>
      <c r="AT215" s="49">
        <f t="shared" si="159"/>
        <v>40.319999999999979</v>
      </c>
      <c r="AU215" s="24">
        <f t="shared" si="172"/>
        <v>4.5848086672453716</v>
      </c>
      <c r="AV215" s="25">
        <f t="shared" si="173"/>
        <v>-0.73877785876404445</v>
      </c>
      <c r="AW215" s="24">
        <f t="shared" si="174"/>
        <v>5.4996816353765636</v>
      </c>
      <c r="AX215" s="26">
        <f t="shared" si="175"/>
        <v>-1.9462767681114452</v>
      </c>
      <c r="AY215" s="29"/>
      <c r="AZ215" s="18">
        <f t="shared" si="160"/>
        <v>40.319999999999979</v>
      </c>
      <c r="BA215" s="24">
        <f t="shared" si="169"/>
        <v>0.42609329931272666</v>
      </c>
      <c r="BB215" s="25">
        <f t="shared" si="167"/>
        <v>-1.5248321138663059</v>
      </c>
      <c r="BC215" s="24">
        <f t="shared" si="170"/>
        <v>28.328177228510658</v>
      </c>
      <c r="BD215" s="26">
        <f t="shared" si="168"/>
        <v>-10.567283165450386</v>
      </c>
      <c r="BE215" s="35"/>
      <c r="BF215" s="18">
        <f t="shared" si="161"/>
        <v>33.599999999999937</v>
      </c>
      <c r="BG215" s="24"/>
      <c r="BH215" s="25"/>
      <c r="BI215" s="24"/>
      <c r="BJ215" s="26"/>
      <c r="BK215" s="71"/>
      <c r="BL215" s="18">
        <f t="shared" si="162"/>
        <v>77.27999999999993</v>
      </c>
      <c r="BM215" s="24"/>
      <c r="BN215" s="25"/>
      <c r="BO215" s="24"/>
      <c r="BP215" s="26"/>
      <c r="BQ215" s="71"/>
      <c r="BR215" s="18">
        <f t="shared" si="163"/>
        <v>77.27999999999993</v>
      </c>
      <c r="BS215" s="24">
        <f t="shared" ref="BS215:BS246" si="183">BS214+BT215*$BS$45</f>
        <v>49.997399999999999</v>
      </c>
      <c r="BT215" s="25">
        <f t="shared" si="179"/>
        <v>-2.6000000000000002E-2</v>
      </c>
      <c r="BU215" s="24">
        <f t="shared" ref="BU215:BU246" si="184">BU214+BV215*$BS$45</f>
        <v>1.1950000000000001E-2</v>
      </c>
      <c r="BV215" s="26">
        <f t="shared" si="180"/>
        <v>1.9500000000000003E-2</v>
      </c>
      <c r="BW215" s="90"/>
      <c r="BX215" s="18">
        <f t="shared" si="164"/>
        <v>77.27999999999993</v>
      </c>
      <c r="BY215" s="24">
        <f t="shared" ref="BY215:BY246" si="185">BY214+BZ215*$BS$45</f>
        <v>49.997399999999999</v>
      </c>
      <c r="BZ215" s="25">
        <f t="shared" si="181"/>
        <v>-2.6000000000000002E-2</v>
      </c>
      <c r="CA215" s="24">
        <f t="shared" ref="CA215:CA246" si="186">CA214+CB215*$BS$45</f>
        <v>1.1950000000000001E-2</v>
      </c>
      <c r="CB215" s="26">
        <f t="shared" si="182"/>
        <v>1.9500000000000003E-2</v>
      </c>
      <c r="CC215" s="32"/>
      <c r="CD215" s="20">
        <f t="shared" si="165"/>
        <v>151.20000000000047</v>
      </c>
      <c r="CE215" s="61">
        <f t="shared" si="143"/>
        <v>5.9881821569304319E-11</v>
      </c>
      <c r="CF215" s="61">
        <f t="shared" si="144"/>
        <v>1.9811886124765162E-3</v>
      </c>
      <c r="CG215" s="61">
        <f t="shared" si="145"/>
        <v>0.16836306272102641</v>
      </c>
      <c r="CH215" s="24">
        <f t="shared" si="146"/>
        <v>4.2778373309658555</v>
      </c>
      <c r="CI215" s="60">
        <f t="shared" si="147"/>
        <v>22.916344265984474</v>
      </c>
      <c r="CJ215" s="60">
        <f t="shared" si="148"/>
        <v>0</v>
      </c>
      <c r="CK215" s="60">
        <f t="shared" si="149"/>
        <v>0</v>
      </c>
      <c r="CL215" s="60">
        <f t="shared" si="150"/>
        <v>2.0390981074984403E-2</v>
      </c>
      <c r="CM215" s="61">
        <f t="shared" si="151"/>
        <v>27.3849168294187</v>
      </c>
      <c r="CN215" s="35"/>
    </row>
    <row r="216" spans="2:92" x14ac:dyDescent="0.65">
      <c r="B216" s="44">
        <v>44066</v>
      </c>
      <c r="C216" s="38">
        <f t="shared" si="176"/>
        <v>1014</v>
      </c>
      <c r="D216" s="46">
        <v>61747</v>
      </c>
      <c r="E216" s="101">
        <f t="shared" si="171"/>
        <v>4.6739824037775185E-2</v>
      </c>
      <c r="F216" s="38">
        <f t="shared" si="177"/>
        <v>14841</v>
      </c>
      <c r="G216" s="46">
        <v>1321079</v>
      </c>
      <c r="H216" s="46">
        <f t="shared" si="178"/>
        <v>7</v>
      </c>
      <c r="I216" s="46">
        <v>1176</v>
      </c>
      <c r="J216" s="100">
        <f t="shared" si="142"/>
        <v>1.9045459698446888E-2</v>
      </c>
      <c r="W216" s="47"/>
      <c r="X216" s="47"/>
      <c r="Y216" s="47"/>
      <c r="Z216" s="47"/>
      <c r="AA216" s="47"/>
      <c r="AB216" s="49">
        <f t="shared" si="152"/>
        <v>152.10000000000048</v>
      </c>
      <c r="AC216" s="24">
        <f t="shared" si="153"/>
        <v>18.138706446870955</v>
      </c>
      <c r="AD216" s="25">
        <f t="shared" si="154"/>
        <v>-3.0333688375882699E-11</v>
      </c>
      <c r="AE216" s="24">
        <f t="shared" si="155"/>
        <v>9.0625434251560555E-11</v>
      </c>
      <c r="AF216" s="26">
        <f t="shared" si="156"/>
        <v>-2.3180493071947819E-11</v>
      </c>
      <c r="AG216" s="32"/>
      <c r="AH216" s="49">
        <f t="shared" si="157"/>
        <v>62.529999999999816</v>
      </c>
      <c r="AI216" s="77">
        <f t="shared" si="133"/>
        <v>6.9282127295752032</v>
      </c>
      <c r="AJ216" s="25">
        <f t="shared" si="134"/>
        <v>-4.2308577343450938E-4</v>
      </c>
      <c r="AK216" s="24">
        <f t="shared" si="135"/>
        <v>2.5587503652872877E-3</v>
      </c>
      <c r="AL216" s="26">
        <f t="shared" si="136"/>
        <v>-9.436229248886524E-4</v>
      </c>
      <c r="AM216" s="35"/>
      <c r="AN216" s="49">
        <f t="shared" si="158"/>
        <v>84.5</v>
      </c>
      <c r="AO216" s="24">
        <f t="shared" si="140"/>
        <v>29.925955455538741</v>
      </c>
      <c r="AP216" s="25">
        <f t="shared" si="137"/>
        <v>-0.11694332630625462</v>
      </c>
      <c r="AQ216" s="24">
        <f t="shared" si="141"/>
        <v>0.19930988671603656</v>
      </c>
      <c r="AR216" s="26">
        <f t="shared" si="138"/>
        <v>-3.472860676149378E-2</v>
      </c>
      <c r="AS216" s="5"/>
      <c r="AT216" s="49">
        <f t="shared" si="159"/>
        <v>40.559999999999981</v>
      </c>
      <c r="AU216" s="24">
        <f t="shared" si="172"/>
        <v>4.4274671419446321</v>
      </c>
      <c r="AV216" s="25">
        <f t="shared" si="173"/>
        <v>-0.65558968875308132</v>
      </c>
      <c r="AW216" s="24">
        <f t="shared" si="174"/>
        <v>5.0630575440566341</v>
      </c>
      <c r="AX216" s="26">
        <f t="shared" si="175"/>
        <v>-1.8192670471663726</v>
      </c>
      <c r="AY216" s="29"/>
      <c r="AZ216" s="18">
        <f t="shared" si="160"/>
        <v>40.559999999999981</v>
      </c>
      <c r="BA216" s="24">
        <f t="shared" si="169"/>
        <v>0.26966031268812629</v>
      </c>
      <c r="BB216" s="25">
        <f t="shared" si="167"/>
        <v>-0.86907214791444665</v>
      </c>
      <c r="BC216" s="24">
        <f t="shared" si="170"/>
        <v>26.444981454682491</v>
      </c>
      <c r="BD216" s="26">
        <f t="shared" si="168"/>
        <v>-10.462198743489818</v>
      </c>
      <c r="BE216" s="35"/>
      <c r="BF216" s="18">
        <f t="shared" si="161"/>
        <v>33.79999999999994</v>
      </c>
      <c r="BG216" s="24"/>
      <c r="BH216" s="25"/>
      <c r="BI216" s="24"/>
      <c r="BJ216" s="26"/>
      <c r="BK216" s="71"/>
      <c r="BL216" s="18">
        <f t="shared" si="162"/>
        <v>77.739999999999924</v>
      </c>
      <c r="BM216" s="24"/>
      <c r="BN216" s="25"/>
      <c r="BO216" s="24"/>
      <c r="BP216" s="26"/>
      <c r="BQ216" s="71"/>
      <c r="BR216" s="18">
        <f t="shared" si="163"/>
        <v>77.739999999999924</v>
      </c>
      <c r="BS216" s="24">
        <f t="shared" si="183"/>
        <v>49.994293161564002</v>
      </c>
      <c r="BT216" s="25">
        <f t="shared" si="179"/>
        <v>-3.106838436E-2</v>
      </c>
      <c r="BU216" s="24">
        <f t="shared" si="184"/>
        <v>1.4280088436E-2</v>
      </c>
      <c r="BV216" s="26">
        <f t="shared" si="180"/>
        <v>2.3300884359999999E-2</v>
      </c>
      <c r="BW216" s="90"/>
      <c r="BX216" s="18">
        <f t="shared" si="164"/>
        <v>77.739999999999924</v>
      </c>
      <c r="BY216" s="24">
        <f t="shared" si="185"/>
        <v>49.994293161564002</v>
      </c>
      <c r="BZ216" s="25">
        <f t="shared" si="181"/>
        <v>-3.106838436E-2</v>
      </c>
      <c r="CA216" s="24">
        <f t="shared" si="186"/>
        <v>1.4280088436E-2</v>
      </c>
      <c r="CB216" s="26">
        <f t="shared" si="182"/>
        <v>2.3300884359999999E-2</v>
      </c>
      <c r="CC216" s="32"/>
      <c r="CD216" s="20">
        <f t="shared" si="165"/>
        <v>152.10000000000048</v>
      </c>
      <c r="CE216" s="61">
        <f t="shared" si="143"/>
        <v>4.8676288221150804E-11</v>
      </c>
      <c r="CF216" s="61">
        <f t="shared" si="144"/>
        <v>1.7433076938023764E-3</v>
      </c>
      <c r="CG216" s="61">
        <f t="shared" si="145"/>
        <v>0.15462583431976379</v>
      </c>
      <c r="CH216" s="24">
        <f t="shared" si="146"/>
        <v>3.9269572063122933</v>
      </c>
      <c r="CI216" s="60">
        <f t="shared" si="147"/>
        <v>21.302202022289471</v>
      </c>
      <c r="CJ216" s="60">
        <f t="shared" si="148"/>
        <v>0</v>
      </c>
      <c r="CK216" s="60">
        <f t="shared" si="149"/>
        <v>0</v>
      </c>
      <c r="CL216" s="60">
        <f t="shared" si="150"/>
        <v>2.4365753283774379E-2</v>
      </c>
      <c r="CM216" s="61">
        <f t="shared" si="151"/>
        <v>25.40989412394778</v>
      </c>
      <c r="CN216" s="72">
        <f>L73</f>
        <v>44242</v>
      </c>
    </row>
    <row r="217" spans="2:92" x14ac:dyDescent="0.65">
      <c r="B217" s="44">
        <v>44067</v>
      </c>
      <c r="C217" s="38">
        <f t="shared" si="176"/>
        <v>760</v>
      </c>
      <c r="D217" s="46">
        <v>62507</v>
      </c>
      <c r="E217" s="101">
        <f t="shared" si="171"/>
        <v>4.6860896449766244E-2</v>
      </c>
      <c r="F217" s="38">
        <f t="shared" si="177"/>
        <v>12805</v>
      </c>
      <c r="G217" s="46">
        <v>1333884</v>
      </c>
      <c r="H217" s="46">
        <f t="shared" si="178"/>
        <v>5</v>
      </c>
      <c r="I217" s="46">
        <v>1181</v>
      </c>
      <c r="J217" s="100">
        <f t="shared" si="142"/>
        <v>1.8893883885004879E-2</v>
      </c>
      <c r="W217" s="47"/>
      <c r="X217" s="47"/>
      <c r="Y217" s="47"/>
      <c r="Z217" s="47"/>
      <c r="AA217" s="47"/>
      <c r="AB217" s="49">
        <f t="shared" si="152"/>
        <v>153.00000000000048</v>
      </c>
      <c r="AC217" s="24">
        <f t="shared" si="153"/>
        <v>18.138706446848765</v>
      </c>
      <c r="AD217" s="25">
        <f t="shared" si="154"/>
        <v>-2.4657422227638919E-11</v>
      </c>
      <c r="AE217" s="24">
        <f t="shared" si="155"/>
        <v>7.3666926659761427E-11</v>
      </c>
      <c r="AF217" s="26">
        <f t="shared" si="156"/>
        <v>-1.8842786213110146E-11</v>
      </c>
      <c r="AG217" s="32"/>
      <c r="AH217" s="49">
        <f t="shared" si="157"/>
        <v>62.899999999999814</v>
      </c>
      <c r="AI217" s="77">
        <f t="shared" ref="AI217:AI280" si="187">AI216+AJ217*$AI$45</f>
        <v>6.9280749863807589</v>
      </c>
      <c r="AJ217" s="25">
        <f t="shared" ref="AJ217:AJ280" si="188">-$AK$39*AI216*AK216</f>
        <v>-3.7227890390436041E-4</v>
      </c>
      <c r="AK217" s="24">
        <f t="shared" ref="AK217:AK280" si="189">AK216+AL217*$AI$45</f>
        <v>2.2515268712084415E-3</v>
      </c>
      <c r="AL217" s="26">
        <f t="shared" ref="AL217:AL280" si="190">$AK$39*AI216*AK216-$AK$40*AK216</f>
        <v>-8.3033376778066472E-4</v>
      </c>
      <c r="AM217" s="35"/>
      <c r="AN217" s="49">
        <f t="shared" si="158"/>
        <v>85</v>
      </c>
      <c r="AO217" s="24">
        <f t="shared" si="140"/>
        <v>29.872274606413328</v>
      </c>
      <c r="AP217" s="25">
        <f t="shared" si="137"/>
        <v>-0.10736169825082649</v>
      </c>
      <c r="AQ217" s="24">
        <f t="shared" si="141"/>
        <v>0.18323227549083701</v>
      </c>
      <c r="AR217" s="26">
        <f t="shared" si="138"/>
        <v>-3.2155222450399076E-2</v>
      </c>
      <c r="AS217" s="5"/>
      <c r="AT217" s="49">
        <f t="shared" si="159"/>
        <v>40.799999999999983</v>
      </c>
      <c r="AU217" s="24">
        <f t="shared" si="172"/>
        <v>4.2875880514407374</v>
      </c>
      <c r="AV217" s="25">
        <f t="shared" si="173"/>
        <v>-0.58282954376622642</v>
      </c>
      <c r="AW217" s="24">
        <f t="shared" si="174"/>
        <v>4.6561264198024119</v>
      </c>
      <c r="AX217" s="26">
        <f t="shared" si="175"/>
        <v>-1.6955463510592588</v>
      </c>
      <c r="AY217" s="29"/>
      <c r="AZ217" s="18">
        <f t="shared" si="160"/>
        <v>40.799999999999983</v>
      </c>
      <c r="BA217" s="24">
        <f t="shared" si="169"/>
        <v>0.1772404535815324</v>
      </c>
      <c r="BB217" s="25">
        <f t="shared" si="167"/>
        <v>-0.51344366170329947</v>
      </c>
      <c r="BC217" s="24">
        <f t="shared" si="170"/>
        <v>24.633362649051946</v>
      </c>
      <c r="BD217" s="26">
        <f t="shared" si="168"/>
        <v>-10.064548920169699</v>
      </c>
      <c r="BE217" s="35"/>
      <c r="BF217" s="18">
        <f t="shared" si="161"/>
        <v>33.999999999999943</v>
      </c>
      <c r="BG217" s="24"/>
      <c r="BH217" s="25"/>
      <c r="BI217" s="24"/>
      <c r="BJ217" s="26"/>
      <c r="BK217" s="71"/>
      <c r="BL217" s="18">
        <f t="shared" si="162"/>
        <v>78.199999999999918</v>
      </c>
      <c r="BM217" s="24"/>
      <c r="BN217" s="25"/>
      <c r="BO217" s="24"/>
      <c r="BP217" s="26"/>
      <c r="BQ217" s="71"/>
      <c r="BR217" s="18">
        <f t="shared" si="163"/>
        <v>78.199999999999918</v>
      </c>
      <c r="BS217" s="24">
        <f t="shared" si="183"/>
        <v>49.990580762340258</v>
      </c>
      <c r="BT217" s="25">
        <f t="shared" si="179"/>
        <v>-3.7123992237407082E-2</v>
      </c>
      <c r="BU217" s="24">
        <f t="shared" si="184"/>
        <v>1.7064281911400709E-2</v>
      </c>
      <c r="BV217" s="26">
        <f t="shared" si="180"/>
        <v>2.7841934754007081E-2</v>
      </c>
      <c r="BW217" s="90"/>
      <c r="BX217" s="18">
        <f t="shared" si="164"/>
        <v>78.199999999999918</v>
      </c>
      <c r="BY217" s="24">
        <f t="shared" si="185"/>
        <v>49.990580762340258</v>
      </c>
      <c r="BZ217" s="25">
        <f t="shared" si="181"/>
        <v>-3.7123992237407082E-2</v>
      </c>
      <c r="CA217" s="24">
        <f t="shared" si="186"/>
        <v>1.7064281911400709E-2</v>
      </c>
      <c r="CB217" s="26">
        <f t="shared" si="182"/>
        <v>2.7841934754007081E-2</v>
      </c>
      <c r="CC217" s="32"/>
      <c r="CD217" s="20">
        <f t="shared" si="165"/>
        <v>153.00000000000048</v>
      </c>
      <c r="CE217" s="61">
        <f t="shared" si="143"/>
        <v>3.9567617899628535E-11</v>
      </c>
      <c r="CF217" s="61">
        <f t="shared" si="144"/>
        <v>1.5339876446449476E-3</v>
      </c>
      <c r="CG217" s="61">
        <f t="shared" si="145"/>
        <v>0.14194657839183628</v>
      </c>
      <c r="CH217" s="24">
        <f t="shared" si="146"/>
        <v>3.6021341834138161</v>
      </c>
      <c r="CI217" s="60">
        <f t="shared" si="147"/>
        <v>19.791860891181891</v>
      </c>
      <c r="CJ217" s="60">
        <f t="shared" si="148"/>
        <v>0</v>
      </c>
      <c r="CK217" s="60">
        <f t="shared" si="149"/>
        <v>0</v>
      </c>
      <c r="CL217" s="60">
        <f t="shared" si="150"/>
        <v>2.9114648160735529E-2</v>
      </c>
      <c r="CM217" s="61">
        <f t="shared" si="151"/>
        <v>23.56659028883249</v>
      </c>
      <c r="CN217" s="35"/>
    </row>
    <row r="218" spans="2:92" x14ac:dyDescent="0.65">
      <c r="B218" s="44">
        <v>44068</v>
      </c>
      <c r="C218" s="38">
        <f>IF(D218="","",D218-D217)</f>
        <v>614</v>
      </c>
      <c r="D218" s="46">
        <v>63121</v>
      </c>
      <c r="E218" s="101">
        <f t="shared" si="171"/>
        <v>4.6493590291302185E-2</v>
      </c>
      <c r="F218" s="38">
        <f t="shared" si="177"/>
        <v>23744</v>
      </c>
      <c r="G218" s="46">
        <v>1357628</v>
      </c>
      <c r="H218" s="46">
        <f t="shared" si="178"/>
        <v>15</v>
      </c>
      <c r="I218" s="46">
        <v>1196</v>
      </c>
      <c r="J218" s="100">
        <f t="shared" si="142"/>
        <v>1.8947735302038943E-2</v>
      </c>
      <c r="W218" s="47"/>
      <c r="X218" s="47"/>
      <c r="Y218" s="47"/>
      <c r="Z218" s="47"/>
      <c r="AA218" s="47"/>
      <c r="AB218" s="49">
        <f t="shared" si="152"/>
        <v>153.90000000000049</v>
      </c>
      <c r="AC218" s="24">
        <f t="shared" si="153"/>
        <v>18.138706446830724</v>
      </c>
      <c r="AD218" s="25">
        <f t="shared" si="154"/>
        <v>-2.0043341362844248E-11</v>
      </c>
      <c r="AE218" s="24">
        <f t="shared" si="155"/>
        <v>5.9881821569304319E-11</v>
      </c>
      <c r="AF218" s="26">
        <f t="shared" si="156"/>
        <v>-1.5316783433841235E-11</v>
      </c>
      <c r="AG218" s="32"/>
      <c r="AH218" s="49">
        <f t="shared" si="157"/>
        <v>63.269999999999811</v>
      </c>
      <c r="AI218" s="77">
        <f t="shared" si="187"/>
        <v>6.9279537841165881</v>
      </c>
      <c r="AJ218" s="25">
        <f t="shared" si="188"/>
        <v>-3.2757368694925009E-4</v>
      </c>
      <c r="AK218" s="24">
        <f t="shared" si="189"/>
        <v>1.9811886124765162E-3</v>
      </c>
      <c r="AL218" s="26">
        <f t="shared" si="190"/>
        <v>-7.3064394251871737E-4</v>
      </c>
      <c r="AM218" s="35"/>
      <c r="AN218" s="49">
        <f t="shared" si="158"/>
        <v>85.5</v>
      </c>
      <c r="AO218" s="24">
        <f t="shared" si="140"/>
        <v>29.823012522761346</v>
      </c>
      <c r="AP218" s="25">
        <f t="shared" ref="AP218:AP281" si="191">-$AQ$39*AO217*AQ217</f>
        <v>-9.852416730396471E-2</v>
      </c>
      <c r="AQ218" s="24">
        <f t="shared" si="141"/>
        <v>0.16836306272102641</v>
      </c>
      <c r="AR218" s="26">
        <f t="shared" ref="AR218:AR281" si="192">$AQ$39*AO217*AQ217-$AQ$40*AQ217</f>
        <v>-2.9738425539621194E-2</v>
      </c>
      <c r="AS218" s="5"/>
      <c r="AT218" s="49">
        <f t="shared" si="159"/>
        <v>41.039999999999985</v>
      </c>
      <c r="AU218" s="24">
        <f t="shared" si="172"/>
        <v>4.1630154869386331</v>
      </c>
      <c r="AV218" s="25">
        <f t="shared" si="173"/>
        <v>-0.51905235209210132</v>
      </c>
      <c r="AW218" s="24">
        <f t="shared" si="174"/>
        <v>4.2778373309658555</v>
      </c>
      <c r="AX218" s="26">
        <f t="shared" si="175"/>
        <v>-1.5762045368189843</v>
      </c>
      <c r="AY218" s="29"/>
      <c r="AZ218" s="18">
        <f t="shared" si="160"/>
        <v>41.039999999999985</v>
      </c>
      <c r="BA218" s="24">
        <f t="shared" si="169"/>
        <v>0.12065672591726617</v>
      </c>
      <c r="BB218" s="25">
        <f t="shared" si="167"/>
        <v>-0.31435404257925686</v>
      </c>
      <c r="BC218" s="24">
        <f t="shared" si="170"/>
        <v>22.916344265984474</v>
      </c>
      <c r="BD218" s="26">
        <f t="shared" si="168"/>
        <v>-9.5389910170415213</v>
      </c>
      <c r="BE218" s="35"/>
      <c r="BF218" s="18">
        <f t="shared" si="161"/>
        <v>34.199999999999946</v>
      </c>
      <c r="BG218" s="24"/>
      <c r="BH218" s="25"/>
      <c r="BI218" s="24"/>
      <c r="BJ218" s="26"/>
      <c r="BK218" s="71"/>
      <c r="BL218" s="18">
        <f t="shared" si="162"/>
        <v>78.659999999999911</v>
      </c>
      <c r="BM218" s="24"/>
      <c r="BN218" s="25"/>
      <c r="BO218" s="24"/>
      <c r="BP218" s="26"/>
      <c r="BQ218" s="71"/>
      <c r="BR218" s="18">
        <f t="shared" si="163"/>
        <v>78.659999999999911</v>
      </c>
      <c r="BS218" s="24">
        <f t="shared" si="183"/>
        <v>49.986144884852436</v>
      </c>
      <c r="BT218" s="25">
        <f t="shared" si="179"/>
        <v>-4.4358774878247395E-2</v>
      </c>
      <c r="BU218" s="24">
        <f t="shared" si="184"/>
        <v>2.0390981074984403E-2</v>
      </c>
      <c r="BV218" s="26">
        <f t="shared" si="180"/>
        <v>3.3266991635836934E-2</v>
      </c>
      <c r="BW218" s="90"/>
      <c r="BX218" s="18">
        <f t="shared" si="164"/>
        <v>78.659999999999911</v>
      </c>
      <c r="BY218" s="24">
        <f t="shared" si="185"/>
        <v>49.986144884852436</v>
      </c>
      <c r="BZ218" s="25">
        <f t="shared" si="181"/>
        <v>-4.4358774878247395E-2</v>
      </c>
      <c r="CA218" s="24">
        <f t="shared" si="186"/>
        <v>2.0390981074984403E-2</v>
      </c>
      <c r="CB218" s="26">
        <f t="shared" si="182"/>
        <v>3.3266991635836934E-2</v>
      </c>
      <c r="CC218" s="32"/>
      <c r="CD218" s="20">
        <f t="shared" si="165"/>
        <v>153.90000000000049</v>
      </c>
      <c r="CE218" s="61">
        <f t="shared" si="143"/>
        <v>3.2163429946378125E-11</v>
      </c>
      <c r="CF218" s="61">
        <f t="shared" si="144"/>
        <v>1.3497996666899986E-3</v>
      </c>
      <c r="CG218" s="61">
        <f t="shared" si="145"/>
        <v>0.13025407620355284</v>
      </c>
      <c r="CH218" s="24">
        <f t="shared" si="146"/>
        <v>3.3019475545146526</v>
      </c>
      <c r="CI218" s="60">
        <f t="shared" si="147"/>
        <v>18.382597384564587</v>
      </c>
      <c r="CJ218" s="60">
        <f t="shared" si="148"/>
        <v>0</v>
      </c>
      <c r="CK218" s="60">
        <f t="shared" si="149"/>
        <v>0</v>
      </c>
      <c r="CL218" s="60">
        <f t="shared" si="150"/>
        <v>3.4788145771033827E-2</v>
      </c>
      <c r="CM218" s="61">
        <f t="shared" si="151"/>
        <v>21.85093696075268</v>
      </c>
      <c r="CN218" s="35"/>
    </row>
    <row r="219" spans="2:92" x14ac:dyDescent="0.65">
      <c r="B219" s="44">
        <v>44069</v>
      </c>
      <c r="C219" s="38">
        <f t="shared" ref="C219:C282" si="193">IF(D219="","",D219-D218)</f>
        <v>701</v>
      </c>
      <c r="D219" s="46">
        <v>63822</v>
      </c>
      <c r="E219" s="101">
        <f t="shared" si="171"/>
        <v>4.6355889054411625E-2</v>
      </c>
      <c r="F219" s="38">
        <f t="shared" si="177"/>
        <v>19155</v>
      </c>
      <c r="G219" s="46">
        <v>1376783</v>
      </c>
      <c r="H219" s="46">
        <f t="shared" si="178"/>
        <v>13</v>
      </c>
      <c r="I219" s="46">
        <v>1209</v>
      </c>
      <c r="J219" s="100">
        <f t="shared" si="142"/>
        <v>1.8943311083952242E-2</v>
      </c>
      <c r="W219" s="47"/>
      <c r="X219" s="47"/>
      <c r="Y219" s="47"/>
      <c r="Z219" s="47"/>
      <c r="AA219" s="47"/>
      <c r="AB219" s="49">
        <f t="shared" si="152"/>
        <v>154.80000000000049</v>
      </c>
      <c r="AC219" s="24">
        <f t="shared" si="153"/>
        <v>18.138706446816062</v>
      </c>
      <c r="AD219" s="25">
        <f t="shared" si="154"/>
        <v>-1.6292681744206613E-11</v>
      </c>
      <c r="AE219" s="24">
        <f t="shared" si="155"/>
        <v>4.8676288221150804E-11</v>
      </c>
      <c r="AF219" s="26">
        <f t="shared" si="156"/>
        <v>-1.2450592609059459E-11</v>
      </c>
      <c r="AG219" s="32"/>
      <c r="AH219" s="49">
        <f t="shared" si="157"/>
        <v>63.639999999999809</v>
      </c>
      <c r="AI219" s="77">
        <f t="shared" si="187"/>
        <v>6.9278471363355525</v>
      </c>
      <c r="AJ219" s="25">
        <f t="shared" si="188"/>
        <v>-2.8823724604196284E-4</v>
      </c>
      <c r="AK219" s="24">
        <f t="shared" si="189"/>
        <v>1.7433076938023764E-3</v>
      </c>
      <c r="AL219" s="26">
        <f t="shared" si="190"/>
        <v>-6.4292140182199968E-4</v>
      </c>
      <c r="AM219" s="35"/>
      <c r="AN219" s="49">
        <f t="shared" si="158"/>
        <v>86</v>
      </c>
      <c r="AO219" s="24">
        <f t="shared" ref="AO219:AO282" si="194">AO218+AP219*$AO$45</f>
        <v>29.777822679210249</v>
      </c>
      <c r="AP219" s="25">
        <f t="shared" si="191"/>
        <v>-9.0379687102193226E-2</v>
      </c>
      <c r="AQ219" s="24">
        <f t="shared" ref="AQ219:AQ282" si="195">AQ218+AR219*$AO$45</f>
        <v>0.15462583431976379</v>
      </c>
      <c r="AR219" s="26">
        <f t="shared" si="192"/>
        <v>-2.7474456802525249E-2</v>
      </c>
      <c r="AS219" s="5"/>
      <c r="AT219" s="49">
        <f t="shared" si="159"/>
        <v>41.279999999999987</v>
      </c>
      <c r="AU219" s="24">
        <f t="shared" si="172"/>
        <v>4.0518891798478833</v>
      </c>
      <c r="AV219" s="25">
        <f t="shared" si="173"/>
        <v>-0.46302627954479214</v>
      </c>
      <c r="AW219" s="24">
        <f t="shared" si="174"/>
        <v>3.9269572063122933</v>
      </c>
      <c r="AX219" s="26">
        <f t="shared" si="175"/>
        <v>-1.4620005193898429</v>
      </c>
      <c r="AY219" s="29"/>
      <c r="AZ219" s="18">
        <f t="shared" si="160"/>
        <v>41.279999999999987</v>
      </c>
      <c r="BA219" s="24">
        <f t="shared" si="169"/>
        <v>8.4822182461385398E-2</v>
      </c>
      <c r="BB219" s="25">
        <f t="shared" si="167"/>
        <v>-0.19908079697711539</v>
      </c>
      <c r="BC219" s="24">
        <f t="shared" si="170"/>
        <v>21.302202022289471</v>
      </c>
      <c r="BD219" s="26">
        <f t="shared" si="168"/>
        <v>-8.9674569094166738</v>
      </c>
      <c r="BE219" s="35"/>
      <c r="BF219" s="18">
        <f t="shared" si="161"/>
        <v>34.399999999999949</v>
      </c>
      <c r="BG219" s="24"/>
      <c r="BH219" s="25"/>
      <c r="BI219" s="24"/>
      <c r="BJ219" s="26"/>
      <c r="BK219" s="71"/>
      <c r="BL219" s="18">
        <f t="shared" si="162"/>
        <v>79.119999999999905</v>
      </c>
      <c r="BM219" s="24"/>
      <c r="BN219" s="25"/>
      <c r="BO219" s="24"/>
      <c r="BP219" s="26"/>
      <c r="BQ219" s="71"/>
      <c r="BR219" s="18">
        <f t="shared" si="163"/>
        <v>79.119999999999905</v>
      </c>
      <c r="BS219" s="24">
        <f t="shared" si="183"/>
        <v>49.980844698873774</v>
      </c>
      <c r="BT219" s="25">
        <f t="shared" si="179"/>
        <v>-5.3001859786639627E-2</v>
      </c>
      <c r="BU219" s="24">
        <f t="shared" si="184"/>
        <v>2.4365753283774379E-2</v>
      </c>
      <c r="BV219" s="26">
        <f t="shared" si="180"/>
        <v>3.9747722087899763E-2</v>
      </c>
      <c r="BW219" s="90"/>
      <c r="BX219" s="18">
        <f t="shared" si="164"/>
        <v>79.119999999999905</v>
      </c>
      <c r="BY219" s="24">
        <f t="shared" si="185"/>
        <v>49.980844698873774</v>
      </c>
      <c r="BZ219" s="25">
        <f t="shared" si="181"/>
        <v>-5.3001859786639627E-2</v>
      </c>
      <c r="CA219" s="24">
        <f t="shared" si="186"/>
        <v>2.4365753283774379E-2</v>
      </c>
      <c r="CB219" s="26">
        <f t="shared" si="182"/>
        <v>3.9747722087899763E-2</v>
      </c>
      <c r="CC219" s="32"/>
      <c r="CD219" s="20">
        <f t="shared" si="165"/>
        <v>154.80000000000049</v>
      </c>
      <c r="CE219" s="61">
        <f t="shared" si="143"/>
        <v>2.614476890015455E-11</v>
      </c>
      <c r="CF219" s="61">
        <f t="shared" si="144"/>
        <v>1.1877265231566899E-3</v>
      </c>
      <c r="CG219" s="61">
        <f t="shared" si="145"/>
        <v>0.11948018151798051</v>
      </c>
      <c r="CH219" s="24">
        <f t="shared" si="146"/>
        <v>3.0249466572138521</v>
      </c>
      <c r="CI219" s="60">
        <f t="shared" si="147"/>
        <v>17.069926980813172</v>
      </c>
      <c r="CJ219" s="60">
        <f t="shared" si="148"/>
        <v>0</v>
      </c>
      <c r="CK219" s="60">
        <f t="shared" si="149"/>
        <v>0</v>
      </c>
      <c r="CL219" s="60">
        <f t="shared" si="150"/>
        <v>4.1565854796584582E-2</v>
      </c>
      <c r="CM219" s="61">
        <f t="shared" si="151"/>
        <v>20.257107400890892</v>
      </c>
      <c r="CN219" s="72">
        <f>L74</f>
        <v>44249</v>
      </c>
    </row>
    <row r="220" spans="2:92" x14ac:dyDescent="0.65">
      <c r="B220" s="44">
        <v>44070</v>
      </c>
      <c r="C220" s="38">
        <f t="shared" si="193"/>
        <v>846</v>
      </c>
      <c r="D220" s="46">
        <v>64668</v>
      </c>
      <c r="E220" s="101">
        <f t="shared" si="171"/>
        <v>4.6277372262773724E-2</v>
      </c>
      <c r="F220" s="38">
        <f t="shared" si="177"/>
        <v>20617</v>
      </c>
      <c r="G220" s="46">
        <v>1397400</v>
      </c>
      <c r="H220" s="46">
        <f t="shared" si="178"/>
        <v>17</v>
      </c>
      <c r="I220" s="46">
        <v>1226</v>
      </c>
      <c r="J220" s="100">
        <f t="shared" si="142"/>
        <v>1.8958371992330057E-2</v>
      </c>
      <c r="W220" s="47"/>
      <c r="X220" s="47"/>
      <c r="Y220" s="47"/>
      <c r="Z220" s="47"/>
      <c r="AA220" s="47"/>
      <c r="AB220" s="49">
        <f t="shared" si="152"/>
        <v>155.7000000000005</v>
      </c>
      <c r="AC220" s="24">
        <f t="shared" si="153"/>
        <v>18.138706446804143</v>
      </c>
      <c r="AD220" s="25">
        <f t="shared" si="154"/>
        <v>-1.3243873544460973E-11</v>
      </c>
      <c r="AE220" s="24">
        <f t="shared" si="155"/>
        <v>3.9567617899628535E-11</v>
      </c>
      <c r="AF220" s="26">
        <f t="shared" si="156"/>
        <v>-1.0120744801691411E-11</v>
      </c>
      <c r="AG220" s="32"/>
      <c r="AH220" s="49">
        <f t="shared" si="157"/>
        <v>64.009999999999806</v>
      </c>
      <c r="AI220" s="77">
        <f t="shared" si="187"/>
        <v>6.9277532951767578</v>
      </c>
      <c r="AJ220" s="25">
        <f t="shared" si="188"/>
        <v>-2.5362475349947113E-4</v>
      </c>
      <c r="AK220" s="24">
        <f t="shared" si="189"/>
        <v>1.5339876446449476E-3</v>
      </c>
      <c r="AL220" s="26">
        <f t="shared" si="190"/>
        <v>-5.6572986258764568E-4</v>
      </c>
      <c r="AM220" s="35"/>
      <c r="AN220" s="49">
        <f t="shared" si="158"/>
        <v>86.5</v>
      </c>
      <c r="AO220" s="24">
        <f t="shared" si="194"/>
        <v>29.736382893126258</v>
      </c>
      <c r="AP220" s="25">
        <f t="shared" si="191"/>
        <v>-8.2879572167979629E-2</v>
      </c>
      <c r="AQ220" s="24">
        <f t="shared" si="195"/>
        <v>0.14194657839183628</v>
      </c>
      <c r="AR220" s="26">
        <f t="shared" si="192"/>
        <v>-2.5358511855855012E-2</v>
      </c>
      <c r="AS220" s="5"/>
      <c r="AT220" s="49">
        <f t="shared" si="159"/>
        <v>41.519999999999989</v>
      </c>
      <c r="AU220" s="24">
        <f t="shared" si="172"/>
        <v>3.9526008244646329</v>
      </c>
      <c r="AV220" s="25">
        <f t="shared" si="173"/>
        <v>-0.41370148076354374</v>
      </c>
      <c r="AW220" s="24">
        <f t="shared" si="174"/>
        <v>3.6021341834138161</v>
      </c>
      <c r="AX220" s="26">
        <f t="shared" si="175"/>
        <v>-1.3534292620769883</v>
      </c>
      <c r="AY220" s="29"/>
      <c r="AZ220" s="18">
        <f t="shared" si="160"/>
        <v>41.519999999999989</v>
      </c>
      <c r="BA220" s="24">
        <f t="shared" si="169"/>
        <v>6.1404767964124862E-2</v>
      </c>
      <c r="BB220" s="25">
        <f t="shared" si="167"/>
        <v>-0.13009674720700298</v>
      </c>
      <c r="BC220" s="24">
        <f t="shared" si="170"/>
        <v>19.791860891181891</v>
      </c>
      <c r="BD220" s="26">
        <f t="shared" si="168"/>
        <v>-8.3907840617087857</v>
      </c>
      <c r="BE220" s="35"/>
      <c r="BF220" s="18">
        <f t="shared" si="161"/>
        <v>34.599999999999952</v>
      </c>
      <c r="BG220" s="24"/>
      <c r="BH220" s="25"/>
      <c r="BI220" s="24"/>
      <c r="BJ220" s="26"/>
      <c r="BK220" s="71"/>
      <c r="BL220" s="18">
        <f t="shared" si="162"/>
        <v>79.579999999999899</v>
      </c>
      <c r="BM220" s="24"/>
      <c r="BN220" s="25"/>
      <c r="BO220" s="24"/>
      <c r="BP220" s="26"/>
      <c r="BQ220" s="71"/>
      <c r="BR220" s="18">
        <f t="shared" si="163"/>
        <v>79.579999999999899</v>
      </c>
      <c r="BS220" s="24">
        <f t="shared" si="183"/>
        <v>49.974512030033367</v>
      </c>
      <c r="BT220" s="25">
        <f t="shared" si="179"/>
        <v>-6.3326688404064843E-2</v>
      </c>
      <c r="BU220" s="24">
        <f t="shared" si="184"/>
        <v>2.9114648160735529E-2</v>
      </c>
      <c r="BV220" s="26">
        <f t="shared" si="180"/>
        <v>4.7488948769611496E-2</v>
      </c>
      <c r="BW220" s="90"/>
      <c r="BX220" s="18">
        <f t="shared" si="164"/>
        <v>79.579999999999899</v>
      </c>
      <c r="BY220" s="24">
        <f t="shared" si="185"/>
        <v>49.974512030033367</v>
      </c>
      <c r="BZ220" s="25">
        <f t="shared" si="181"/>
        <v>-6.3326688404064843E-2</v>
      </c>
      <c r="CA220" s="24">
        <f t="shared" si="186"/>
        <v>2.9114648160735529E-2</v>
      </c>
      <c r="CB220" s="26">
        <f t="shared" si="182"/>
        <v>4.7488948769611496E-2</v>
      </c>
      <c r="CC220" s="32"/>
      <c r="CD220" s="20">
        <f t="shared" si="165"/>
        <v>155.7000000000005</v>
      </c>
      <c r="CE220" s="61">
        <f t="shared" si="143"/>
        <v>2.1252364625973994E-11</v>
      </c>
      <c r="CF220" s="61">
        <f t="shared" si="144"/>
        <v>1.0451131553429961E-3</v>
      </c>
      <c r="CG220" s="61">
        <f t="shared" si="145"/>
        <v>0.10956000628270211</v>
      </c>
      <c r="CH220" s="24">
        <f t="shared" si="146"/>
        <v>2.7696807272908002</v>
      </c>
      <c r="CI220" s="60">
        <f t="shared" si="147"/>
        <v>15.848585974600846</v>
      </c>
      <c r="CJ220" s="60">
        <f t="shared" si="148"/>
        <v>0</v>
      </c>
      <c r="CK220" s="60">
        <f t="shared" si="149"/>
        <v>0</v>
      </c>
      <c r="CL220" s="60">
        <f t="shared" si="150"/>
        <v>4.9662098428630883E-2</v>
      </c>
      <c r="CM220" s="61">
        <f t="shared" si="151"/>
        <v>18.778533919779573</v>
      </c>
      <c r="CN220" s="35"/>
    </row>
    <row r="221" spans="2:92" x14ac:dyDescent="0.65">
      <c r="B221" s="44">
        <v>44071</v>
      </c>
      <c r="C221" s="38">
        <f t="shared" si="193"/>
        <v>905</v>
      </c>
      <c r="D221" s="46">
        <v>65573</v>
      </c>
      <c r="E221" s="101">
        <f t="shared" si="171"/>
        <v>4.6159022771540534E-2</v>
      </c>
      <c r="F221" s="38">
        <f t="shared" si="177"/>
        <v>23189</v>
      </c>
      <c r="G221" s="46">
        <v>1420589</v>
      </c>
      <c r="H221" s="46">
        <f t="shared" si="178"/>
        <v>12</v>
      </c>
      <c r="I221" s="46">
        <v>1238</v>
      </c>
      <c r="J221" s="100">
        <f t="shared" si="142"/>
        <v>1.8879721836731582E-2</v>
      </c>
      <c r="W221" s="47"/>
      <c r="X221" s="47"/>
      <c r="Y221" s="47"/>
      <c r="Z221" s="47"/>
      <c r="AA221" s="47"/>
      <c r="AB221" s="49">
        <f t="shared" si="152"/>
        <v>156.60000000000051</v>
      </c>
      <c r="AC221" s="24">
        <f t="shared" si="153"/>
        <v>18.138706446794455</v>
      </c>
      <c r="AD221" s="25">
        <f t="shared" si="154"/>
        <v>-1.0765581088210126E-11</v>
      </c>
      <c r="AE221" s="24">
        <f t="shared" si="155"/>
        <v>3.2163429946378125E-11</v>
      </c>
      <c r="AF221" s="26">
        <f t="shared" si="156"/>
        <v>-8.2268755036115687E-12</v>
      </c>
      <c r="AG221" s="32"/>
      <c r="AH221" s="49">
        <f t="shared" si="157"/>
        <v>64.379999999999811</v>
      </c>
      <c r="AI221" s="77">
        <f t="shared" si="187"/>
        <v>6.9276707227033087</v>
      </c>
      <c r="AJ221" s="25">
        <f t="shared" si="188"/>
        <v>-2.2316884715893885E-4</v>
      </c>
      <c r="AK221" s="24">
        <f t="shared" si="189"/>
        <v>1.3497996666899986E-3</v>
      </c>
      <c r="AL221" s="26">
        <f t="shared" si="190"/>
        <v>-4.9780534582418649E-4</v>
      </c>
      <c r="AM221" s="35"/>
      <c r="AN221" s="49">
        <f t="shared" si="158"/>
        <v>87</v>
      </c>
      <c r="AO221" s="24">
        <f t="shared" si="194"/>
        <v>29.6983940928774</v>
      </c>
      <c r="AP221" s="25">
        <f t="shared" si="191"/>
        <v>-7.5977600497718498E-2</v>
      </c>
      <c r="AQ221" s="24">
        <f t="shared" si="195"/>
        <v>0.13025407620355284</v>
      </c>
      <c r="AR221" s="26">
        <f t="shared" si="192"/>
        <v>-2.338500437656689E-2</v>
      </c>
      <c r="AS221" s="5"/>
      <c r="AT221" s="49">
        <f t="shared" si="159"/>
        <v>41.759999999999991</v>
      </c>
      <c r="AU221" s="24">
        <f t="shared" si="172"/>
        <v>3.8637569615551044</v>
      </c>
      <c r="AV221" s="25">
        <f t="shared" si="173"/>
        <v>-0.37018276212303586</v>
      </c>
      <c r="AW221" s="24">
        <f t="shared" si="174"/>
        <v>3.3019475545146526</v>
      </c>
      <c r="AX221" s="26">
        <f t="shared" si="175"/>
        <v>-1.2507776204131815</v>
      </c>
      <c r="AY221" s="29"/>
      <c r="AZ221" s="18">
        <f t="shared" si="160"/>
        <v>41.759999999999991</v>
      </c>
      <c r="BA221" s="24">
        <f t="shared" si="169"/>
        <v>4.565429041633251E-2</v>
      </c>
      <c r="BB221" s="25">
        <f t="shared" si="167"/>
        <v>-8.7502653043290829E-2</v>
      </c>
      <c r="BC221" s="24">
        <f t="shared" si="170"/>
        <v>18.382597384564587</v>
      </c>
      <c r="BD221" s="26">
        <f t="shared" si="168"/>
        <v>-7.8292417034294655</v>
      </c>
      <c r="BE221" s="35"/>
      <c r="BF221" s="18">
        <f t="shared" si="161"/>
        <v>34.799999999999955</v>
      </c>
      <c r="BG221" s="24"/>
      <c r="BH221" s="25"/>
      <c r="BI221" s="24"/>
      <c r="BJ221" s="26"/>
      <c r="BK221" s="71"/>
      <c r="BL221" s="18">
        <f t="shared" si="162"/>
        <v>80.039999999999893</v>
      </c>
      <c r="BM221" s="24"/>
      <c r="BN221" s="25"/>
      <c r="BO221" s="24"/>
      <c r="BP221" s="26"/>
      <c r="BQ221" s="71"/>
      <c r="BR221" s="18">
        <f t="shared" si="163"/>
        <v>80.039999999999893</v>
      </c>
      <c r="BS221" s="24">
        <f t="shared" si="183"/>
        <v>49.966946080292622</v>
      </c>
      <c r="BT221" s="25">
        <f t="shared" si="179"/>
        <v>-7.5659497407461057E-2</v>
      </c>
      <c r="BU221" s="24">
        <f t="shared" si="184"/>
        <v>3.4788145771033827E-2</v>
      </c>
      <c r="BV221" s="26">
        <f t="shared" si="180"/>
        <v>5.6734976102982962E-2</v>
      </c>
      <c r="BW221" s="90"/>
      <c r="BX221" s="18">
        <f t="shared" si="164"/>
        <v>80.039999999999893</v>
      </c>
      <c r="BY221" s="24">
        <f t="shared" si="185"/>
        <v>49.966946080292622</v>
      </c>
      <c r="BZ221" s="25">
        <f t="shared" si="181"/>
        <v>-7.5659497407461057E-2</v>
      </c>
      <c r="CA221" s="24">
        <f t="shared" si="186"/>
        <v>3.4788145771033827E-2</v>
      </c>
      <c r="CB221" s="26">
        <f t="shared" si="182"/>
        <v>5.6734976102982962E-2</v>
      </c>
      <c r="CC221" s="32"/>
      <c r="CD221" s="20">
        <f t="shared" si="165"/>
        <v>156.60000000000051</v>
      </c>
      <c r="CE221" s="61">
        <f t="shared" si="143"/>
        <v>1.7275463551434675E-11</v>
      </c>
      <c r="CF221" s="61">
        <f t="shared" si="144"/>
        <v>9.1962322096107621E-4</v>
      </c>
      <c r="CG221" s="61">
        <f t="shared" si="145"/>
        <v>0.10043202866268588</v>
      </c>
      <c r="CH221" s="24">
        <f t="shared" si="146"/>
        <v>2.5347214211037117</v>
      </c>
      <c r="CI221" s="60">
        <f t="shared" si="147"/>
        <v>14.713050763961947</v>
      </c>
      <c r="CJ221" s="60">
        <f t="shared" si="148"/>
        <v>0</v>
      </c>
      <c r="CK221" s="60">
        <f t="shared" si="149"/>
        <v>0</v>
      </c>
      <c r="CL221" s="60">
        <f t="shared" si="150"/>
        <v>5.9332548926733245E-2</v>
      </c>
      <c r="CM221" s="61">
        <f t="shared" si="151"/>
        <v>17.408456385893313</v>
      </c>
      <c r="CN221" s="35"/>
    </row>
    <row r="222" spans="2:92" x14ac:dyDescent="0.65">
      <c r="B222" s="44">
        <v>44072</v>
      </c>
      <c r="C222" s="38">
        <f t="shared" si="193"/>
        <v>850</v>
      </c>
      <c r="D222" s="46">
        <v>66423</v>
      </c>
      <c r="E222" s="101">
        <f t="shared" si="171"/>
        <v>4.610063949429008E-2</v>
      </c>
      <c r="F222" s="38">
        <f t="shared" si="177"/>
        <v>20237</v>
      </c>
      <c r="G222" s="46">
        <v>1440826</v>
      </c>
      <c r="H222" s="46">
        <f t="shared" si="178"/>
        <v>17</v>
      </c>
      <c r="I222" s="46">
        <v>1255</v>
      </c>
      <c r="J222" s="100">
        <f t="shared" si="142"/>
        <v>1.889405778119025E-2</v>
      </c>
      <c r="W222" s="47"/>
      <c r="X222" s="47"/>
      <c r="Y222" s="47"/>
      <c r="Z222" s="47"/>
      <c r="AA222" s="47"/>
      <c r="AB222" s="49">
        <f t="shared" si="152"/>
        <v>157.50000000000051</v>
      </c>
      <c r="AC222" s="24">
        <f t="shared" si="153"/>
        <v>18.138706446786578</v>
      </c>
      <c r="AD222" s="25">
        <f t="shared" si="154"/>
        <v>-8.7510452117908599E-12</v>
      </c>
      <c r="AE222" s="24">
        <f t="shared" si="155"/>
        <v>2.614476890015455E-11</v>
      </c>
      <c r="AF222" s="26">
        <f t="shared" si="156"/>
        <v>-6.6874011624706385E-12</v>
      </c>
      <c r="AG222" s="32"/>
      <c r="AH222" s="49">
        <f t="shared" si="157"/>
        <v>64.749999999999815</v>
      </c>
      <c r="AI222" s="77">
        <f t="shared" si="187"/>
        <v>6.9275980656848049</v>
      </c>
      <c r="AJ222" s="25">
        <f t="shared" si="188"/>
        <v>-1.9637032028130277E-4</v>
      </c>
      <c r="AK222" s="24">
        <f t="shared" si="189"/>
        <v>1.1877265231566899E-3</v>
      </c>
      <c r="AL222" s="26">
        <f t="shared" si="190"/>
        <v>-4.3803552306299659E-4</v>
      </c>
      <c r="AM222" s="35"/>
      <c r="AN222" s="49">
        <f t="shared" si="158"/>
        <v>87.5</v>
      </c>
      <c r="AO222" s="24">
        <f t="shared" si="194"/>
        <v>29.663579060891728</v>
      </c>
      <c r="AP222" s="25">
        <f t="shared" si="191"/>
        <v>-6.9630063971342318E-2</v>
      </c>
      <c r="AQ222" s="24">
        <f t="shared" si="195"/>
        <v>0.11948018151798051</v>
      </c>
      <c r="AR222" s="26">
        <f t="shared" si="192"/>
        <v>-2.1547789371144668E-2</v>
      </c>
      <c r="AS222" s="5"/>
      <c r="AT222" s="49">
        <f t="shared" si="159"/>
        <v>41.999999999999993</v>
      </c>
      <c r="AU222" s="24">
        <f t="shared" si="172"/>
        <v>3.7841475229683224</v>
      </c>
      <c r="AV222" s="25">
        <f t="shared" si="173"/>
        <v>-0.33170599411159191</v>
      </c>
      <c r="AW222" s="24">
        <f t="shared" si="174"/>
        <v>3.0249466572138521</v>
      </c>
      <c r="AX222" s="26">
        <f t="shared" si="175"/>
        <v>-1.1541704054200019</v>
      </c>
      <c r="AY222" s="29"/>
      <c r="AZ222" s="18">
        <f t="shared" si="160"/>
        <v>41.999999999999993</v>
      </c>
      <c r="BA222" s="24">
        <f t="shared" si="169"/>
        <v>3.4777682479098029E-2</v>
      </c>
      <c r="BB222" s="25">
        <f t="shared" si="167"/>
        <v>-6.0425599651302675E-2</v>
      </c>
      <c r="BC222" s="24">
        <f t="shared" si="170"/>
        <v>17.069926980813172</v>
      </c>
      <c r="BD222" s="26">
        <f t="shared" si="168"/>
        <v>-7.2926133541745326</v>
      </c>
      <c r="BE222" s="35"/>
      <c r="BF222" s="18">
        <f t="shared" si="161"/>
        <v>34.999999999999957</v>
      </c>
      <c r="BG222" s="24"/>
      <c r="BH222" s="25"/>
      <c r="BI222" s="24"/>
      <c r="BJ222" s="26"/>
      <c r="BK222" s="71"/>
      <c r="BL222" s="18">
        <f t="shared" si="162"/>
        <v>80.499999999999886</v>
      </c>
      <c r="BM222" s="24"/>
      <c r="BN222" s="25"/>
      <c r="BO222" s="24"/>
      <c r="BP222" s="26"/>
      <c r="BQ222" s="71"/>
      <c r="BR222" s="18">
        <f t="shared" si="163"/>
        <v>80.499999999999886</v>
      </c>
      <c r="BS222" s="24">
        <f t="shared" si="183"/>
        <v>49.957907141791956</v>
      </c>
      <c r="BT222" s="25">
        <f t="shared" si="179"/>
        <v>-9.0389385006679562E-2</v>
      </c>
      <c r="BU222" s="24">
        <f t="shared" si="184"/>
        <v>4.1565854796584582E-2</v>
      </c>
      <c r="BV222" s="26">
        <f t="shared" si="180"/>
        <v>6.7777090255507572E-2</v>
      </c>
      <c r="BW222" s="90"/>
      <c r="BX222" s="18">
        <f t="shared" si="164"/>
        <v>80.499999999999886</v>
      </c>
      <c r="BY222" s="24">
        <f t="shared" si="185"/>
        <v>49.957907141791956</v>
      </c>
      <c r="BZ222" s="25">
        <f t="shared" si="181"/>
        <v>-9.0389385006679562E-2</v>
      </c>
      <c r="CA222" s="24">
        <f t="shared" si="186"/>
        <v>4.1565854796584582E-2</v>
      </c>
      <c r="CB222" s="26">
        <f t="shared" si="182"/>
        <v>6.7777090255507572E-2</v>
      </c>
      <c r="CC222" s="32"/>
      <c r="CD222" s="20">
        <f t="shared" si="165"/>
        <v>157.50000000000051</v>
      </c>
      <c r="CE222" s="61">
        <f t="shared" si="143"/>
        <v>1.4042749885449257E-11</v>
      </c>
      <c r="CF222" s="61">
        <f t="shared" si="144"/>
        <v>8.092008450021217E-4</v>
      </c>
      <c r="CG222" s="61">
        <f t="shared" si="145"/>
        <v>9.2038137477055332E-2</v>
      </c>
      <c r="CH222" s="24">
        <f t="shared" si="146"/>
        <v>2.3186794360266827</v>
      </c>
      <c r="CI222" s="60">
        <f t="shared" si="147"/>
        <v>13.657814751345359</v>
      </c>
      <c r="CJ222" s="60">
        <f t="shared" si="148"/>
        <v>0</v>
      </c>
      <c r="CK222" s="60">
        <f t="shared" si="149"/>
        <v>0</v>
      </c>
      <c r="CL222" s="60">
        <f t="shared" si="150"/>
        <v>7.0882098022388068E-2</v>
      </c>
      <c r="CM222" s="61">
        <f t="shared" si="151"/>
        <v>16.140223623730531</v>
      </c>
      <c r="CN222" s="72">
        <f>L75</f>
        <v>44256</v>
      </c>
    </row>
    <row r="223" spans="2:92" x14ac:dyDescent="0.65">
      <c r="B223" s="44">
        <v>44073</v>
      </c>
      <c r="C223" s="38">
        <f t="shared" si="193"/>
        <v>841</v>
      </c>
      <c r="D223" s="46">
        <v>67264</v>
      </c>
      <c r="E223" s="101">
        <f t="shared" si="171"/>
        <v>4.6210179924567704E-2</v>
      </c>
      <c r="F223" s="38">
        <f t="shared" si="177"/>
        <v>14784</v>
      </c>
      <c r="G223" s="46">
        <v>1455610</v>
      </c>
      <c r="H223" s="46">
        <f t="shared" si="178"/>
        <v>9</v>
      </c>
      <c r="I223" s="46">
        <v>1264</v>
      </c>
      <c r="J223" s="100">
        <f t="shared" si="142"/>
        <v>1.879162702188392E-2</v>
      </c>
      <c r="W223" s="47"/>
      <c r="X223" s="47"/>
      <c r="Y223" s="47"/>
      <c r="Z223" s="47"/>
      <c r="AA223" s="47"/>
      <c r="AB223" s="49">
        <f t="shared" si="152"/>
        <v>158.40000000000052</v>
      </c>
      <c r="AC223" s="24">
        <f t="shared" si="153"/>
        <v>18.138706446780176</v>
      </c>
      <c r="AD223" s="25">
        <f t="shared" si="154"/>
        <v>-7.1134843229846788E-12</v>
      </c>
      <c r="AE223" s="24">
        <f t="shared" si="155"/>
        <v>2.1252364625973994E-11</v>
      </c>
      <c r="AF223" s="26">
        <f t="shared" si="156"/>
        <v>-5.4360047490895054E-12</v>
      </c>
      <c r="AG223" s="32"/>
      <c r="AH223" s="49">
        <f t="shared" si="157"/>
        <v>65.11999999999982</v>
      </c>
      <c r="AI223" s="77">
        <f t="shared" si="187"/>
        <v>6.9275341334102416</v>
      </c>
      <c r="AJ223" s="25">
        <f t="shared" si="188"/>
        <v>-1.7278993125203931E-4</v>
      </c>
      <c r="AK223" s="24">
        <f t="shared" si="189"/>
        <v>1.0451131553429961E-3</v>
      </c>
      <c r="AL223" s="26">
        <f t="shared" si="190"/>
        <v>-3.8544153463160492E-4</v>
      </c>
      <c r="AM223" s="35"/>
      <c r="AN223" s="49">
        <f t="shared" si="158"/>
        <v>88</v>
      </c>
      <c r="AO223" s="24">
        <f t="shared" si="194"/>
        <v>29.631681172595712</v>
      </c>
      <c r="AP223" s="25">
        <f t="shared" si="191"/>
        <v>-6.3795776592029563E-2</v>
      </c>
      <c r="AQ223" s="24">
        <f t="shared" si="195"/>
        <v>0.10956000628270211</v>
      </c>
      <c r="AR223" s="26">
        <f t="shared" si="192"/>
        <v>-1.9840350470556795E-2</v>
      </c>
      <c r="AS223" s="5"/>
      <c r="AT223" s="49">
        <f t="shared" si="159"/>
        <v>42.239999999999995</v>
      </c>
      <c r="AU223" s="24">
        <f t="shared" si="172"/>
        <v>3.712719213912278</v>
      </c>
      <c r="AV223" s="25">
        <f t="shared" si="173"/>
        <v>-0.29761795440018474</v>
      </c>
      <c r="AW223" s="24">
        <f t="shared" si="174"/>
        <v>2.7696807272908002</v>
      </c>
      <c r="AX223" s="26">
        <f t="shared" si="175"/>
        <v>-1.0636080413460489</v>
      </c>
      <c r="AY223" s="29"/>
      <c r="AZ223" s="18">
        <f t="shared" si="160"/>
        <v>42.239999999999995</v>
      </c>
      <c r="BA223" s="24">
        <f t="shared" si="169"/>
        <v>2.7083946072875818E-2</v>
      </c>
      <c r="BB223" s="25">
        <f t="shared" si="167"/>
        <v>-4.2742980034567842E-2</v>
      </c>
      <c r="BC223" s="24">
        <f t="shared" si="170"/>
        <v>15.848585974600846</v>
      </c>
      <c r="BD223" s="26">
        <f t="shared" si="168"/>
        <v>-6.7852278122907013</v>
      </c>
      <c r="BE223" s="35"/>
      <c r="BF223" s="18">
        <f t="shared" si="161"/>
        <v>35.19999999999996</v>
      </c>
      <c r="BG223" s="24"/>
      <c r="BH223" s="25"/>
      <c r="BI223" s="24"/>
      <c r="BJ223" s="26"/>
      <c r="BK223" s="71"/>
      <c r="BL223" s="18">
        <f t="shared" si="162"/>
        <v>80.95999999999988</v>
      </c>
      <c r="BM223" s="24"/>
      <c r="BN223" s="25"/>
      <c r="BO223" s="24"/>
      <c r="BP223" s="26"/>
      <c r="BQ223" s="71"/>
      <c r="BR223" s="18">
        <f t="shared" si="163"/>
        <v>80.95999999999988</v>
      </c>
      <c r="BS223" s="24">
        <f t="shared" si="183"/>
        <v>49.947109117598131</v>
      </c>
      <c r="BT223" s="25">
        <f t="shared" si="179"/>
        <v>-0.10798024193824297</v>
      </c>
      <c r="BU223" s="24">
        <f t="shared" si="184"/>
        <v>4.9662098428630883E-2</v>
      </c>
      <c r="BV223" s="26">
        <f t="shared" si="180"/>
        <v>8.0962436320462988E-2</v>
      </c>
      <c r="BW223" s="90"/>
      <c r="BX223" s="18">
        <f t="shared" si="164"/>
        <v>80.95999999999988</v>
      </c>
      <c r="BY223" s="24">
        <f t="shared" si="185"/>
        <v>49.947109117598131</v>
      </c>
      <c r="BZ223" s="25">
        <f t="shared" si="181"/>
        <v>-0.10798024193824297</v>
      </c>
      <c r="CA223" s="24">
        <f t="shared" si="186"/>
        <v>4.9662098428630883E-2</v>
      </c>
      <c r="CB223" s="26">
        <f t="shared" si="182"/>
        <v>8.0962436320462988E-2</v>
      </c>
      <c r="CC223" s="32"/>
      <c r="CD223" s="20">
        <f t="shared" si="165"/>
        <v>158.40000000000052</v>
      </c>
      <c r="CE223" s="61">
        <f t="shared" si="143"/>
        <v>1.1414965726282609E-11</v>
      </c>
      <c r="CF223" s="61">
        <f t="shared" si="144"/>
        <v>7.1203695862766508E-4</v>
      </c>
      <c r="CG223" s="61">
        <f t="shared" si="145"/>
        <v>8.4323625271861213E-2</v>
      </c>
      <c r="CH223" s="24">
        <f t="shared" si="146"/>
        <v>2.1202164131811987</v>
      </c>
      <c r="CI223" s="60">
        <f t="shared" si="147"/>
        <v>12.677535047572514</v>
      </c>
      <c r="CJ223" s="60">
        <f t="shared" si="148"/>
        <v>0</v>
      </c>
      <c r="CK223" s="60">
        <f t="shared" si="149"/>
        <v>0</v>
      </c>
      <c r="CL223" s="60">
        <f t="shared" si="150"/>
        <v>8.4674179525766738E-2</v>
      </c>
      <c r="CM223" s="61">
        <f t="shared" si="151"/>
        <v>14.967461302521382</v>
      </c>
      <c r="CN223" s="35"/>
    </row>
    <row r="224" spans="2:92" x14ac:dyDescent="0.65">
      <c r="B224" s="44">
        <v>44074</v>
      </c>
      <c r="C224" s="38">
        <f t="shared" si="193"/>
        <v>601</v>
      </c>
      <c r="D224" s="46">
        <v>67865</v>
      </c>
      <c r="E224" s="101">
        <f t="shared" si="171"/>
        <v>4.6256914851560735E-2</v>
      </c>
      <c r="F224" s="38">
        <f t="shared" si="177"/>
        <v>11522</v>
      </c>
      <c r="G224" s="46">
        <v>1467132</v>
      </c>
      <c r="H224" s="46">
        <f t="shared" si="178"/>
        <v>15</v>
      </c>
      <c r="I224" s="46">
        <v>1279</v>
      </c>
      <c r="J224" s="100">
        <f t="shared" si="142"/>
        <v>1.8846238856553451E-2</v>
      </c>
      <c r="W224" s="47"/>
      <c r="X224" s="47"/>
      <c r="Y224" s="47"/>
      <c r="Z224" s="47"/>
      <c r="AA224" s="47"/>
      <c r="AB224" s="49">
        <f t="shared" si="152"/>
        <v>159.30000000000052</v>
      </c>
      <c r="AC224" s="24">
        <f t="shared" si="153"/>
        <v>18.138706446774972</v>
      </c>
      <c r="AD224" s="25">
        <f t="shared" si="154"/>
        <v>-5.7823560487571617E-12</v>
      </c>
      <c r="AE224" s="24">
        <f t="shared" si="155"/>
        <v>1.7275463551434675E-11</v>
      </c>
      <c r="AF224" s="26">
        <f t="shared" si="156"/>
        <v>-4.4187789717103549E-12</v>
      </c>
      <c r="AG224" s="32"/>
      <c r="AH224" s="49">
        <f t="shared" si="157"/>
        <v>65.489999999999824</v>
      </c>
      <c r="AI224" s="77">
        <f t="shared" si="187"/>
        <v>6.9274778781669095</v>
      </c>
      <c r="AJ224" s="25">
        <f t="shared" si="188"/>
        <v>-1.520411981952084E-4</v>
      </c>
      <c r="AK224" s="24">
        <f t="shared" si="189"/>
        <v>9.1962322096107621E-4</v>
      </c>
      <c r="AL224" s="26">
        <f t="shared" si="190"/>
        <v>-3.3916198481599973E-4</v>
      </c>
      <c r="AM224" s="35"/>
      <c r="AN224" s="49">
        <f t="shared" si="158"/>
        <v>88.5</v>
      </c>
      <c r="AO224" s="24">
        <f t="shared" si="194"/>
        <v>29.602463148016781</v>
      </c>
      <c r="AP224" s="25">
        <f t="shared" si="191"/>
        <v>-5.8436049157859014E-2</v>
      </c>
      <c r="AQ224" s="24">
        <f t="shared" si="195"/>
        <v>0.10043202866268588</v>
      </c>
      <c r="AR224" s="26">
        <f t="shared" si="192"/>
        <v>-1.8255955240032463E-2</v>
      </c>
      <c r="AS224" s="5"/>
      <c r="AT224" s="49">
        <f t="shared" si="159"/>
        <v>42.48</v>
      </c>
      <c r="AU224" s="24">
        <f t="shared" si="172"/>
        <v>3.6485530015519601</v>
      </c>
      <c r="AV224" s="25">
        <f t="shared" si="173"/>
        <v>-0.26735921816799224</v>
      </c>
      <c r="AW224" s="24">
        <f t="shared" si="174"/>
        <v>2.5347214211037117</v>
      </c>
      <c r="AX224" s="26">
        <f t="shared" si="175"/>
        <v>-0.97899710911286797</v>
      </c>
      <c r="AY224" s="29"/>
      <c r="AZ224" s="18">
        <f t="shared" si="160"/>
        <v>42.48</v>
      </c>
      <c r="BA224" s="24">
        <f t="shared" si="169"/>
        <v>2.1520966540513987E-2</v>
      </c>
      <c r="BB224" s="25">
        <f t="shared" si="167"/>
        <v>-3.0905441846454624E-2</v>
      </c>
      <c r="BC224" s="24">
        <f t="shared" si="170"/>
        <v>14.713050763961947</v>
      </c>
      <c r="BD224" s="26">
        <f t="shared" si="168"/>
        <v>-6.3085289479938842</v>
      </c>
      <c r="BE224" s="35"/>
      <c r="BF224" s="18">
        <f t="shared" si="161"/>
        <v>35.399999999999963</v>
      </c>
      <c r="BG224" s="24"/>
      <c r="BH224" s="25"/>
      <c r="BI224" s="24"/>
      <c r="BJ224" s="26"/>
      <c r="BK224" s="71"/>
      <c r="BL224" s="18">
        <f t="shared" si="162"/>
        <v>81.419999999999874</v>
      </c>
      <c r="BM224" s="24"/>
      <c r="BN224" s="25"/>
      <c r="BO224" s="24"/>
      <c r="BP224" s="26"/>
      <c r="BQ224" s="71"/>
      <c r="BR224" s="18">
        <f t="shared" si="163"/>
        <v>81.419999999999874</v>
      </c>
      <c r="BS224" s="24">
        <f t="shared" si="183"/>
        <v>49.934210630702168</v>
      </c>
      <c r="BT224" s="25">
        <f t="shared" si="179"/>
        <v>-0.12898486895963371</v>
      </c>
      <c r="BU224" s="24">
        <f t="shared" si="184"/>
        <v>5.9332548926733245E-2</v>
      </c>
      <c r="BV224" s="26">
        <f t="shared" si="180"/>
        <v>9.6704504981023634E-2</v>
      </c>
      <c r="BW224" s="90"/>
      <c r="BX224" s="18">
        <f t="shared" si="164"/>
        <v>81.419999999999874</v>
      </c>
      <c r="BY224" s="24">
        <f t="shared" si="185"/>
        <v>49.934210630702168</v>
      </c>
      <c r="BZ224" s="25">
        <f t="shared" si="181"/>
        <v>-0.12898486895963371</v>
      </c>
      <c r="CA224" s="24">
        <f t="shared" si="186"/>
        <v>5.9332548926733245E-2</v>
      </c>
      <c r="CB224" s="26">
        <f t="shared" si="182"/>
        <v>9.6704504981023634E-2</v>
      </c>
      <c r="CC224" s="32"/>
      <c r="CD224" s="20">
        <f t="shared" si="165"/>
        <v>159.30000000000052</v>
      </c>
      <c r="CE224" s="61">
        <f t="shared" si="143"/>
        <v>9.2789121500493494E-12</v>
      </c>
      <c r="CF224" s="61">
        <f t="shared" si="144"/>
        <v>6.2653967625652014E-4</v>
      </c>
      <c r="CG224" s="61">
        <f t="shared" si="145"/>
        <v>7.7237140570186547E-2</v>
      </c>
      <c r="CH224" s="24">
        <f t="shared" si="146"/>
        <v>1.9380530970560252</v>
      </c>
      <c r="CI224" s="60">
        <f t="shared" si="147"/>
        <v>11.767107672697456</v>
      </c>
      <c r="CJ224" s="60">
        <f t="shared" si="148"/>
        <v>0.01</v>
      </c>
      <c r="CK224" s="60">
        <f t="shared" si="149"/>
        <v>0</v>
      </c>
      <c r="CL224" s="60">
        <f t="shared" si="150"/>
        <v>0.10114179230491727</v>
      </c>
      <c r="CM224" s="61">
        <f t="shared" si="151"/>
        <v>13.894166242314121</v>
      </c>
      <c r="CN224" s="35"/>
    </row>
    <row r="225" spans="2:92" x14ac:dyDescent="0.65">
      <c r="B225" s="44">
        <v>44075</v>
      </c>
      <c r="C225" s="38">
        <f t="shared" si="193"/>
        <v>527</v>
      </c>
      <c r="D225" s="46">
        <v>68392</v>
      </c>
      <c r="E225" s="101">
        <f t="shared" si="171"/>
        <v>4.5870655108234543E-2</v>
      </c>
      <c r="F225" s="38">
        <f t="shared" si="177"/>
        <v>23843</v>
      </c>
      <c r="G225" s="46">
        <v>1490975</v>
      </c>
      <c r="H225" s="46">
        <f t="shared" si="178"/>
        <v>17</v>
      </c>
      <c r="I225" s="46">
        <v>1296</v>
      </c>
      <c r="J225" s="100">
        <f t="shared" si="142"/>
        <v>1.8949584746754008E-2</v>
      </c>
      <c r="W225" s="47"/>
      <c r="X225" s="47"/>
      <c r="Y225" s="47"/>
      <c r="Z225" s="47"/>
      <c r="AA225" s="47"/>
      <c r="AB225" s="49">
        <f t="shared" si="152"/>
        <v>160.20000000000053</v>
      </c>
      <c r="AC225" s="24">
        <f t="shared" si="153"/>
        <v>18.13870644677074</v>
      </c>
      <c r="AD225" s="25">
        <f t="shared" si="154"/>
        <v>-4.7003184313715124E-12</v>
      </c>
      <c r="AE225" s="24">
        <f t="shared" si="155"/>
        <v>1.4042749885449257E-11</v>
      </c>
      <c r="AF225" s="26">
        <f t="shared" si="156"/>
        <v>-3.5919040733171313E-12</v>
      </c>
      <c r="AG225" s="32"/>
      <c r="AH225" s="49">
        <f t="shared" si="157"/>
        <v>65.859999999999829</v>
      </c>
      <c r="AI225" s="77">
        <f t="shared" si="187"/>
        <v>6.927428378064743</v>
      </c>
      <c r="AJ225" s="25">
        <f t="shared" si="188"/>
        <v>-1.3378405990858557E-4</v>
      </c>
      <c r="AK225" s="24">
        <f t="shared" si="189"/>
        <v>8.092008450021217E-4</v>
      </c>
      <c r="AL225" s="26">
        <f t="shared" si="190"/>
        <v>-2.9843885394312025E-4</v>
      </c>
      <c r="AM225" s="35"/>
      <c r="AN225" s="49">
        <f t="shared" si="158"/>
        <v>89</v>
      </c>
      <c r="AO225" s="24">
        <f t="shared" si="194"/>
        <v>29.57570582917047</v>
      </c>
      <c r="AP225" s="25">
        <f t="shared" si="191"/>
        <v>-5.3514637692619021E-2</v>
      </c>
      <c r="AQ225" s="24">
        <f t="shared" si="195"/>
        <v>9.2038137477055332E-2</v>
      </c>
      <c r="AR225" s="26">
        <f t="shared" si="192"/>
        <v>-1.6787782371261092E-2</v>
      </c>
      <c r="AS225" s="5"/>
      <c r="AT225" s="49">
        <f t="shared" si="159"/>
        <v>42.72</v>
      </c>
      <c r="AU225" s="24">
        <f t="shared" si="172"/>
        <v>3.5908450731497883</v>
      </c>
      <c r="AV225" s="25">
        <f t="shared" si="173"/>
        <v>-0.24044970167571592</v>
      </c>
      <c r="AW225" s="24">
        <f t="shared" si="174"/>
        <v>2.3186794360266827</v>
      </c>
      <c r="AX225" s="26">
        <f t="shared" si="175"/>
        <v>-0.90017493782095448</v>
      </c>
      <c r="AY225" s="29"/>
      <c r="AZ225" s="18">
        <f t="shared" si="160"/>
        <v>42.72</v>
      </c>
      <c r="BA225" s="24">
        <f t="shared" si="169"/>
        <v>1.7417324151840576E-2</v>
      </c>
      <c r="BB225" s="25">
        <f t="shared" si="167"/>
        <v>-2.279801327040783E-2</v>
      </c>
      <c r="BC225" s="24">
        <f t="shared" si="170"/>
        <v>13.657814751345359</v>
      </c>
      <c r="BD225" s="26">
        <f t="shared" si="168"/>
        <v>-5.8624222923143714</v>
      </c>
      <c r="BE225" s="35"/>
      <c r="BF225" s="18">
        <f t="shared" si="161"/>
        <v>35.599999999999966</v>
      </c>
      <c r="BG225" s="24"/>
      <c r="BH225" s="25"/>
      <c r="BI225" s="24"/>
      <c r="BJ225" s="26"/>
      <c r="BK225" s="71"/>
      <c r="BL225" s="18">
        <f t="shared" si="162"/>
        <v>81.879999999999868</v>
      </c>
      <c r="BM225" s="24"/>
      <c r="BN225" s="25"/>
      <c r="BO225" s="24"/>
      <c r="BP225" s="26"/>
      <c r="BQ225" s="71"/>
      <c r="BR225" s="18">
        <f t="shared" si="163"/>
        <v>81.879999999999868</v>
      </c>
      <c r="BS225" s="24">
        <f t="shared" si="183"/>
        <v>49.918804465926279</v>
      </c>
      <c r="BT225" s="25">
        <f t="shared" si="179"/>
        <v>-0.15406164775892484</v>
      </c>
      <c r="BU225" s="24">
        <f t="shared" si="184"/>
        <v>7.0882098022388068E-2</v>
      </c>
      <c r="BV225" s="26">
        <f t="shared" si="180"/>
        <v>0.11549549095654824</v>
      </c>
      <c r="BW225" s="90"/>
      <c r="BX225" s="18">
        <f t="shared" si="164"/>
        <v>81.879999999999868</v>
      </c>
      <c r="BY225" s="24">
        <f t="shared" si="185"/>
        <v>49.918804465926279</v>
      </c>
      <c r="BZ225" s="25">
        <f t="shared" si="181"/>
        <v>-0.15406164775892484</v>
      </c>
      <c r="CA225" s="24">
        <f t="shared" si="186"/>
        <v>7.0882098022388068E-2</v>
      </c>
      <c r="CB225" s="26">
        <f t="shared" si="182"/>
        <v>0.11549549095654824</v>
      </c>
      <c r="CC225" s="32"/>
      <c r="CD225" s="20">
        <f t="shared" si="165"/>
        <v>160.20000000000053</v>
      </c>
      <c r="CE225" s="61">
        <f t="shared" si="143"/>
        <v>7.5425728603013627E-12</v>
      </c>
      <c r="CF225" s="61">
        <f t="shared" si="144"/>
        <v>5.5130822679366406E-4</v>
      </c>
      <c r="CG225" s="61">
        <f t="shared" si="145"/>
        <v>7.0730608301519421E-2</v>
      </c>
      <c r="CH225" s="24">
        <f t="shared" si="146"/>
        <v>1.7709745491312536</v>
      </c>
      <c r="CI225" s="60">
        <f t="shared" si="147"/>
        <v>10.921702771447688</v>
      </c>
      <c r="CJ225" s="60">
        <f t="shared" si="148"/>
        <v>1.3999999999999999E-2</v>
      </c>
      <c r="CK225" s="60">
        <f t="shared" si="149"/>
        <v>0</v>
      </c>
      <c r="CL225" s="60">
        <f t="shared" si="150"/>
        <v>0.12080050550491422</v>
      </c>
      <c r="CM225" s="61">
        <f t="shared" si="151"/>
        <v>12.89875974261971</v>
      </c>
      <c r="CN225" s="72">
        <f>L76</f>
        <v>44263</v>
      </c>
    </row>
    <row r="226" spans="2:92" x14ac:dyDescent="0.65">
      <c r="B226" s="44">
        <v>44076</v>
      </c>
      <c r="C226" s="38">
        <f t="shared" si="193"/>
        <v>609</v>
      </c>
      <c r="D226" s="46">
        <v>69001</v>
      </c>
      <c r="E226" s="101">
        <f t="shared" si="171"/>
        <v>4.5682049598069992E-2</v>
      </c>
      <c r="F226" s="38">
        <f t="shared" si="177"/>
        <v>19487</v>
      </c>
      <c r="G226" s="46">
        <v>1510462</v>
      </c>
      <c r="H226" s="46">
        <f t="shared" si="178"/>
        <v>11</v>
      </c>
      <c r="I226" s="46">
        <v>1307</v>
      </c>
      <c r="J226" s="100">
        <f t="shared" si="142"/>
        <v>1.8941754467326561E-2</v>
      </c>
      <c r="W226" s="47"/>
      <c r="X226" s="47"/>
      <c r="Y226" s="47"/>
      <c r="Z226" s="47"/>
      <c r="AA226" s="47"/>
      <c r="AB226" s="49">
        <f t="shared" si="152"/>
        <v>161.10000000000053</v>
      </c>
      <c r="AC226" s="24">
        <f t="shared" si="153"/>
        <v>18.138706446767301</v>
      </c>
      <c r="AD226" s="25">
        <f t="shared" si="154"/>
        <v>-3.8207597681638121E-12</v>
      </c>
      <c r="AE226" s="24">
        <f t="shared" si="155"/>
        <v>1.1414965726282609E-11</v>
      </c>
      <c r="AF226" s="26">
        <f t="shared" si="156"/>
        <v>-2.9197601768518306E-12</v>
      </c>
      <c r="AG226" s="32"/>
      <c r="AH226" s="49">
        <f t="shared" si="157"/>
        <v>66.229999999999833</v>
      </c>
      <c r="AI226" s="77">
        <f t="shared" si="187"/>
        <v>6.9273848219241714</v>
      </c>
      <c r="AJ226" s="25">
        <f t="shared" si="188"/>
        <v>-1.1771929884165502E-4</v>
      </c>
      <c r="AK226" s="24">
        <f t="shared" si="189"/>
        <v>7.1203695862766508E-4</v>
      </c>
      <c r="AL226" s="26">
        <f t="shared" si="190"/>
        <v>-2.6260509830934218E-4</v>
      </c>
      <c r="AM226" s="35"/>
      <c r="AN226" s="49">
        <f t="shared" si="158"/>
        <v>89.5</v>
      </c>
      <c r="AO226" s="24">
        <f t="shared" si="194"/>
        <v>29.551206993258695</v>
      </c>
      <c r="AP226" s="25">
        <f t="shared" si="191"/>
        <v>-4.8997671823550491E-2</v>
      </c>
      <c r="AQ226" s="24">
        <f t="shared" si="195"/>
        <v>8.4323625271861213E-2</v>
      </c>
      <c r="AR226" s="26">
        <f t="shared" si="192"/>
        <v>-1.5429024410388244E-2</v>
      </c>
      <c r="AS226" s="5"/>
      <c r="AT226" s="49">
        <f t="shared" si="159"/>
        <v>42.96</v>
      </c>
      <c r="AU226" s="24">
        <f t="shared" si="172"/>
        <v>3.5388907169043904</v>
      </c>
      <c r="AV226" s="25">
        <f t="shared" si="173"/>
        <v>-0.21647648435582373</v>
      </c>
      <c r="AW226" s="24">
        <f t="shared" si="174"/>
        <v>2.1202164131811987</v>
      </c>
      <c r="AX226" s="26">
        <f t="shared" si="175"/>
        <v>-0.82692926185618343</v>
      </c>
      <c r="AY226" s="29"/>
      <c r="AZ226" s="18">
        <f t="shared" si="160"/>
        <v>42.96</v>
      </c>
      <c r="BA226" s="24">
        <f t="shared" si="169"/>
        <v>1.4334365827820139E-2</v>
      </c>
      <c r="BB226" s="25">
        <f t="shared" si="167"/>
        <v>-1.7127546244557985E-2</v>
      </c>
      <c r="BC226" s="24">
        <f t="shared" si="170"/>
        <v>12.677535047572514</v>
      </c>
      <c r="BD226" s="26">
        <f t="shared" si="168"/>
        <v>-5.4459983542935859</v>
      </c>
      <c r="BE226" s="35"/>
      <c r="BF226" s="18">
        <f t="shared" si="161"/>
        <v>35.799999999999969</v>
      </c>
      <c r="BG226" s="24"/>
      <c r="BH226" s="25"/>
      <c r="BI226" s="24"/>
      <c r="BJ226" s="26"/>
      <c r="BK226" s="71"/>
      <c r="BL226" s="18">
        <f t="shared" si="162"/>
        <v>82.339999999999861</v>
      </c>
      <c r="BM226" s="24"/>
      <c r="BN226" s="25"/>
      <c r="BO226" s="24"/>
      <c r="BP226" s="26"/>
      <c r="BQ226" s="71"/>
      <c r="BR226" s="18">
        <f t="shared" si="163"/>
        <v>82.339999999999861</v>
      </c>
      <c r="BS226" s="24">
        <f t="shared" si="183"/>
        <v>49.900405048051446</v>
      </c>
      <c r="BT226" s="25">
        <f t="shared" si="179"/>
        <v>-0.1839941787483389</v>
      </c>
      <c r="BU226" s="24">
        <f t="shared" si="184"/>
        <v>8.4674179525766738E-2</v>
      </c>
      <c r="BV226" s="26">
        <f t="shared" si="180"/>
        <v>0.13792081503378667</v>
      </c>
      <c r="BW226" s="90"/>
      <c r="BX226" s="18">
        <f t="shared" si="164"/>
        <v>82.339999999999861</v>
      </c>
      <c r="BY226" s="24">
        <f t="shared" si="185"/>
        <v>49.900405048051446</v>
      </c>
      <c r="BZ226" s="25">
        <f t="shared" si="181"/>
        <v>-0.1839941787483389</v>
      </c>
      <c r="CA226" s="24">
        <f t="shared" si="186"/>
        <v>8.4674179525766738E-2</v>
      </c>
      <c r="CB226" s="26">
        <f t="shared" si="182"/>
        <v>0.13792081503378667</v>
      </c>
      <c r="CC226" s="32"/>
      <c r="CD226" s="20">
        <f t="shared" si="165"/>
        <v>161.10000000000053</v>
      </c>
      <c r="CE226" s="61">
        <f t="shared" si="143"/>
        <v>6.1311503366965229E-12</v>
      </c>
      <c r="CF226" s="61">
        <f t="shared" si="144"/>
        <v>4.8511001288144631E-4</v>
      </c>
      <c r="CG226" s="61">
        <f t="shared" si="145"/>
        <v>6.4759126029890174E-2</v>
      </c>
      <c r="CH226" s="24">
        <f t="shared" si="146"/>
        <v>1.6178330639633507</v>
      </c>
      <c r="CI226" s="60">
        <f t="shared" si="147"/>
        <v>10.136777191282119</v>
      </c>
      <c r="CJ226" s="60">
        <f t="shared" si="148"/>
        <v>1.9599213479999999E-2</v>
      </c>
      <c r="CK226" s="60">
        <f t="shared" si="149"/>
        <v>0</v>
      </c>
      <c r="CL226" s="60">
        <f t="shared" si="150"/>
        <v>0.14426376207146413</v>
      </c>
      <c r="CM226" s="61">
        <f t="shared" si="151"/>
        <v>11.983717466845837</v>
      </c>
      <c r="CN226" s="35"/>
    </row>
    <row r="227" spans="2:92" x14ac:dyDescent="0.65">
      <c r="B227" s="44">
        <v>44077</v>
      </c>
      <c r="C227" s="38">
        <f t="shared" si="193"/>
        <v>598</v>
      </c>
      <c r="D227" s="46">
        <v>69599</v>
      </c>
      <c r="E227" s="101">
        <f t="shared" si="171"/>
        <v>4.530533041795419E-2</v>
      </c>
      <c r="F227" s="38">
        <f t="shared" si="177"/>
        <v>25759</v>
      </c>
      <c r="G227" s="46">
        <v>1536221</v>
      </c>
      <c r="H227" s="46">
        <f t="shared" si="178"/>
        <v>12</v>
      </c>
      <c r="I227" s="46">
        <v>1319</v>
      </c>
      <c r="J227" s="100">
        <f t="shared" ref="J227:J288" si="196">IF(D227="","",I227/D227)</f>
        <v>1.895142171582925E-2</v>
      </c>
      <c r="W227" s="47"/>
      <c r="X227" s="47"/>
      <c r="Y227" s="47"/>
      <c r="Z227" s="47"/>
      <c r="AA227" s="47"/>
      <c r="AB227" s="49">
        <f t="shared" si="152"/>
        <v>162.00000000000054</v>
      </c>
      <c r="AC227" s="24">
        <f t="shared" si="153"/>
        <v>18.138706446764505</v>
      </c>
      <c r="AD227" s="25">
        <f t="shared" si="154"/>
        <v>-3.1057906861342523E-12</v>
      </c>
      <c r="AE227" s="24">
        <f t="shared" si="155"/>
        <v>9.2789121500493494E-12</v>
      </c>
      <c r="AF227" s="26">
        <f t="shared" si="156"/>
        <v>-2.3733928624814E-12</v>
      </c>
      <c r="AG227" s="32"/>
      <c r="AH227" s="49">
        <f t="shared" si="157"/>
        <v>66.599999999999838</v>
      </c>
      <c r="AI227" s="77">
        <f t="shared" si="187"/>
        <v>6.9273464959794371</v>
      </c>
      <c r="AJ227" s="25">
        <f t="shared" si="188"/>
        <v>-1.0358363441677308E-4</v>
      </c>
      <c r="AK227" s="24">
        <f t="shared" si="189"/>
        <v>6.2653967625652014E-4</v>
      </c>
      <c r="AL227" s="26">
        <f t="shared" si="190"/>
        <v>-2.3107373613822949E-4</v>
      </c>
      <c r="AM227" s="35"/>
      <c r="AN227" s="49">
        <f t="shared" si="158"/>
        <v>90</v>
      </c>
      <c r="AO227" s="24">
        <f t="shared" si="194"/>
        <v>29.528780209115219</v>
      </c>
      <c r="AP227" s="25">
        <f t="shared" si="191"/>
        <v>-4.4853568286953513E-2</v>
      </c>
      <c r="AQ227" s="24">
        <f t="shared" si="195"/>
        <v>7.7237140570186547E-2</v>
      </c>
      <c r="AR227" s="26">
        <f t="shared" si="192"/>
        <v>-1.4172969403349334E-2</v>
      </c>
      <c r="AS227" s="5"/>
      <c r="AT227" s="49">
        <f t="shared" si="159"/>
        <v>43.2</v>
      </c>
      <c r="AU227" s="24">
        <f t="shared" si="172"/>
        <v>3.4920706604059943</v>
      </c>
      <c r="AV227" s="25">
        <f t="shared" si="173"/>
        <v>-0.19508356874331695</v>
      </c>
      <c r="AW227" s="24">
        <f t="shared" si="174"/>
        <v>1.9380530970560252</v>
      </c>
      <c r="AX227" s="26">
        <f t="shared" si="175"/>
        <v>-0.75901381718822258</v>
      </c>
      <c r="AY227" s="29"/>
      <c r="AZ227" s="18">
        <f t="shared" si="160"/>
        <v>43.2</v>
      </c>
      <c r="BA227" s="24">
        <f t="shared" si="169"/>
        <v>1.1979217277656913E-2</v>
      </c>
      <c r="BB227" s="25">
        <f t="shared" si="167"/>
        <v>-1.3084158612017923E-2</v>
      </c>
      <c r="BC227" s="24">
        <f t="shared" si="170"/>
        <v>11.767107672697456</v>
      </c>
      <c r="BD227" s="26">
        <f t="shared" si="168"/>
        <v>-5.057929860416988</v>
      </c>
      <c r="BE227" s="35"/>
      <c r="BF227" s="18">
        <f t="shared" si="161"/>
        <v>35.999999999999972</v>
      </c>
      <c r="BG227" s="24">
        <v>50</v>
      </c>
      <c r="BH227" s="25">
        <f t="shared" ref="BH227:BH258" si="197">-$BI$39*BG226*BI226</f>
        <v>0</v>
      </c>
      <c r="BI227" s="24">
        <v>0.01</v>
      </c>
      <c r="BJ227" s="26">
        <f t="shared" ref="BJ227:BJ258" si="198">$BI$39*BG226*BI226-$BI$40*BI226</f>
        <v>0</v>
      </c>
      <c r="BK227" s="71"/>
      <c r="BL227" s="18">
        <f t="shared" si="162"/>
        <v>82.799999999999855</v>
      </c>
      <c r="BM227" s="24"/>
      <c r="BN227" s="25"/>
      <c r="BO227" s="24"/>
      <c r="BP227" s="26"/>
      <c r="BQ227" s="71"/>
      <c r="BR227" s="18">
        <f t="shared" si="163"/>
        <v>82.799999999999855</v>
      </c>
      <c r="BS227" s="24">
        <f t="shared" si="183"/>
        <v>49.878433613603121</v>
      </c>
      <c r="BT227" s="25">
        <f t="shared" si="179"/>
        <v>-0.21971434448325361</v>
      </c>
      <c r="BU227" s="24">
        <f t="shared" si="184"/>
        <v>0.10114179230491727</v>
      </c>
      <c r="BV227" s="26">
        <f t="shared" si="180"/>
        <v>0.16467612779150523</v>
      </c>
      <c r="BW227" s="90"/>
      <c r="BX227" s="18">
        <f t="shared" si="164"/>
        <v>82.799999999999855</v>
      </c>
      <c r="BY227" s="24">
        <f t="shared" si="185"/>
        <v>49.878433613603121</v>
      </c>
      <c r="BZ227" s="25">
        <f t="shared" si="181"/>
        <v>-0.21971434448325361</v>
      </c>
      <c r="CA227" s="24">
        <f t="shared" si="186"/>
        <v>0.10114179230491727</v>
      </c>
      <c r="CB227" s="26">
        <f t="shared" si="182"/>
        <v>0.16467612779150523</v>
      </c>
      <c r="CC227" s="32"/>
      <c r="CD227" s="20">
        <f t="shared" si="165"/>
        <v>162.00000000000054</v>
      </c>
      <c r="CE227" s="61">
        <f t="shared" si="143"/>
        <v>4.9838437291105981E-12</v>
      </c>
      <c r="CF227" s="61">
        <f t="shared" si="144"/>
        <v>4.268604230738232E-4</v>
      </c>
      <c r="CG227" s="61">
        <f t="shared" si="145"/>
        <v>5.928084237330649E-2</v>
      </c>
      <c r="CH227" s="24">
        <f t="shared" si="146"/>
        <v>1.4775493126703978</v>
      </c>
      <c r="CI227" s="60">
        <f t="shared" si="147"/>
        <v>9.4080741915499662</v>
      </c>
      <c r="CJ227" s="60">
        <f t="shared" si="148"/>
        <v>2.74362564342489E-2</v>
      </c>
      <c r="CK227" s="60">
        <f t="shared" si="149"/>
        <v>0</v>
      </c>
      <c r="CL227" s="60">
        <f t="shared" si="150"/>
        <v>0.17226082899186068</v>
      </c>
      <c r="CM227" s="61">
        <f t="shared" si="151"/>
        <v>11.145028292447838</v>
      </c>
      <c r="CN227" s="35"/>
    </row>
    <row r="228" spans="2:92" x14ac:dyDescent="0.65">
      <c r="B228" s="44">
        <v>44078</v>
      </c>
      <c r="C228" s="38">
        <f t="shared" si="193"/>
        <v>669</v>
      </c>
      <c r="D228" s="46">
        <v>70268</v>
      </c>
      <c r="E228" s="101">
        <f t="shared" si="171"/>
        <v>4.5029013043854392E-2</v>
      </c>
      <c r="F228" s="38">
        <f t="shared" si="177"/>
        <v>24284</v>
      </c>
      <c r="G228" s="46">
        <v>1560505</v>
      </c>
      <c r="H228" s="46">
        <f t="shared" si="178"/>
        <v>11</v>
      </c>
      <c r="I228" s="46">
        <v>1330</v>
      </c>
      <c r="J228" s="100">
        <f t="shared" si="196"/>
        <v>1.8927534581886493E-2</v>
      </c>
      <c r="W228" s="47"/>
      <c r="X228" s="47"/>
      <c r="Y228" s="47"/>
      <c r="Z228" s="47"/>
      <c r="AA228" s="47"/>
      <c r="AB228" s="49">
        <f t="shared" si="152"/>
        <v>162.90000000000055</v>
      </c>
      <c r="AC228" s="24">
        <f t="shared" si="153"/>
        <v>18.138706446762232</v>
      </c>
      <c r="AD228" s="25">
        <f t="shared" si="154"/>
        <v>-2.5246119545259244E-12</v>
      </c>
      <c r="AE228" s="24">
        <f t="shared" si="155"/>
        <v>7.5425728603013627E-12</v>
      </c>
      <c r="AF228" s="26">
        <f t="shared" si="156"/>
        <v>-1.9292658774977631E-12</v>
      </c>
      <c r="AG228" s="32"/>
      <c r="AH228" s="49">
        <f t="shared" si="157"/>
        <v>66.969999999999843</v>
      </c>
      <c r="AI228" s="77">
        <f t="shared" si="187"/>
        <v>6.9273127721791985</v>
      </c>
      <c r="AJ228" s="25">
        <f t="shared" si="188"/>
        <v>-9.1145406049061612E-5</v>
      </c>
      <c r="AK228" s="24">
        <f t="shared" si="189"/>
        <v>5.5130822679366406E-4</v>
      </c>
      <c r="AL228" s="26">
        <f t="shared" si="190"/>
        <v>-2.0332824179150285E-4</v>
      </c>
      <c r="AM228" s="35"/>
      <c r="AN228" s="49">
        <f t="shared" si="158"/>
        <v>90.5</v>
      </c>
      <c r="AO228" s="24">
        <f t="shared" si="194"/>
        <v>29.508253742184319</v>
      </c>
      <c r="AP228" s="25">
        <f t="shared" si="191"/>
        <v>-4.1052933861796335E-2</v>
      </c>
      <c r="AQ228" s="24">
        <f t="shared" si="195"/>
        <v>7.0730608301519421E-2</v>
      </c>
      <c r="AR228" s="26">
        <f t="shared" si="192"/>
        <v>-1.3013064537334244E-2</v>
      </c>
      <c r="AS228" s="5"/>
      <c r="AT228" s="49">
        <f t="shared" si="159"/>
        <v>43.440000000000005</v>
      </c>
      <c r="AU228" s="24">
        <f t="shared" si="172"/>
        <v>3.4498394738487153</v>
      </c>
      <c r="AV228" s="25">
        <f t="shared" si="173"/>
        <v>-0.17596327732199624</v>
      </c>
      <c r="AW228" s="24">
        <f t="shared" si="174"/>
        <v>1.7709745491312536</v>
      </c>
      <c r="AX228" s="26">
        <f t="shared" si="175"/>
        <v>-0.69616061635321513</v>
      </c>
      <c r="AY228" s="29"/>
      <c r="AZ228" s="18">
        <f t="shared" si="160"/>
        <v>43.440000000000005</v>
      </c>
      <c r="BA228" s="24">
        <f t="shared" si="169"/>
        <v>1.01523660932078E-2</v>
      </c>
      <c r="BB228" s="25">
        <f t="shared" si="167"/>
        <v>-1.0149173246939515E-2</v>
      </c>
      <c r="BC228" s="24">
        <f t="shared" si="170"/>
        <v>10.921702771447688</v>
      </c>
      <c r="BD228" s="26">
        <f t="shared" si="168"/>
        <v>-4.696693895832043</v>
      </c>
      <c r="BE228" s="35"/>
      <c r="BF228" s="18">
        <f t="shared" si="161"/>
        <v>36.199999999999974</v>
      </c>
      <c r="BG228" s="24">
        <f t="shared" ref="BG228:BG259" si="199">BG227+BH228*$BG$45</f>
        <v>49.994700000000002</v>
      </c>
      <c r="BH228" s="25">
        <f t="shared" si="197"/>
        <v>-2.6499999999999999E-2</v>
      </c>
      <c r="BI228" s="24">
        <f t="shared" ref="BI228:BI259" si="200">BI227+BJ228*$BG$45</f>
        <v>1.3999999999999999E-2</v>
      </c>
      <c r="BJ228" s="26">
        <f t="shared" si="198"/>
        <v>1.9999999999999997E-2</v>
      </c>
      <c r="BK228" s="71"/>
      <c r="BL228" s="18">
        <f t="shared" si="162"/>
        <v>83.259999999999849</v>
      </c>
      <c r="BM228" s="24"/>
      <c r="BN228" s="25"/>
      <c r="BO228" s="24"/>
      <c r="BP228" s="26"/>
      <c r="BQ228" s="71"/>
      <c r="BR228" s="18">
        <f t="shared" si="163"/>
        <v>83.259999999999849</v>
      </c>
      <c r="BS228" s="24">
        <f t="shared" si="183"/>
        <v>49.852200683903305</v>
      </c>
      <c r="BT228" s="25">
        <f t="shared" si="179"/>
        <v>-0.26232929699816582</v>
      </c>
      <c r="BU228" s="24">
        <f t="shared" si="184"/>
        <v>0.12080050550491422</v>
      </c>
      <c r="BV228" s="26">
        <f t="shared" si="180"/>
        <v>0.19658713199996958</v>
      </c>
      <c r="BW228" s="90"/>
      <c r="BX228" s="18">
        <f t="shared" si="164"/>
        <v>83.259999999999849</v>
      </c>
      <c r="BY228" s="24">
        <f t="shared" si="185"/>
        <v>49.852200683903305</v>
      </c>
      <c r="BZ228" s="25">
        <f t="shared" si="181"/>
        <v>-0.26232929699816582</v>
      </c>
      <c r="CA228" s="24">
        <f t="shared" si="186"/>
        <v>0.12080050550491422</v>
      </c>
      <c r="CB228" s="26">
        <f t="shared" si="182"/>
        <v>0.19658713199996958</v>
      </c>
      <c r="CC228" s="32"/>
      <c r="CD228" s="20">
        <f t="shared" si="165"/>
        <v>162.90000000000055</v>
      </c>
      <c r="CE228" s="61">
        <f t="shared" si="143"/>
        <v>4.0512296962493924E-12</v>
      </c>
      <c r="CF228" s="61">
        <f t="shared" si="144"/>
        <v>3.7560506676139789E-4</v>
      </c>
      <c r="CG228" s="61">
        <f t="shared" si="145"/>
        <v>5.4256822929199755E-2</v>
      </c>
      <c r="CH228" s="24">
        <f t="shared" si="146"/>
        <v>1.3491121367772547</v>
      </c>
      <c r="CI228" s="60">
        <f t="shared" si="147"/>
        <v>8.7316158969652342</v>
      </c>
      <c r="CJ228" s="60">
        <f t="shared" si="148"/>
        <v>3.840403975805947E-2</v>
      </c>
      <c r="CK228" s="60">
        <f t="shared" si="149"/>
        <v>0</v>
      </c>
      <c r="CL228" s="60">
        <f t="shared" si="150"/>
        <v>0.20565776942125871</v>
      </c>
      <c r="CM228" s="61">
        <f t="shared" si="151"/>
        <v>10.37942227092182</v>
      </c>
      <c r="CN228" s="72">
        <f>L77</f>
        <v>44270</v>
      </c>
    </row>
    <row r="229" spans="2:92" x14ac:dyDescent="0.65">
      <c r="B229" s="44">
        <v>44079</v>
      </c>
      <c r="C229" s="38">
        <f t="shared" si="193"/>
        <v>608</v>
      </c>
      <c r="D229" s="46">
        <v>70876</v>
      </c>
      <c r="E229" s="101">
        <f t="shared" si="171"/>
        <v>4.4930913553825051E-2</v>
      </c>
      <c r="F229" s="38">
        <f t="shared" si="177"/>
        <v>16939</v>
      </c>
      <c r="G229" s="46">
        <v>1577444</v>
      </c>
      <c r="H229" s="46">
        <f t="shared" si="178"/>
        <v>19</v>
      </c>
      <c r="I229" s="46">
        <v>1349</v>
      </c>
      <c r="J229" s="100">
        <f t="shared" si="196"/>
        <v>1.903324115356397E-2</v>
      </c>
      <c r="W229" s="47"/>
      <c r="X229" s="47"/>
      <c r="Y229" s="47"/>
      <c r="Z229" s="47"/>
      <c r="AA229" s="47"/>
      <c r="AB229" s="49">
        <f t="shared" si="152"/>
        <v>163.80000000000055</v>
      </c>
      <c r="AC229" s="24">
        <f t="shared" si="153"/>
        <v>18.138706446760384</v>
      </c>
      <c r="AD229" s="25">
        <f t="shared" si="154"/>
        <v>-2.0521877244948324E-12</v>
      </c>
      <c r="AE229" s="24">
        <f t="shared" si="155"/>
        <v>6.1311503366965229E-12</v>
      </c>
      <c r="AF229" s="26">
        <f t="shared" si="156"/>
        <v>-1.5682472484498215E-12</v>
      </c>
      <c r="AG229" s="32"/>
      <c r="AH229" s="49">
        <f t="shared" si="157"/>
        <v>67.339999999999847</v>
      </c>
      <c r="AI229" s="77">
        <f t="shared" si="187"/>
        <v>6.9272830978924711</v>
      </c>
      <c r="AJ229" s="25">
        <f t="shared" si="188"/>
        <v>-8.0200774938379523E-5</v>
      </c>
      <c r="AK229" s="24">
        <f t="shared" si="189"/>
        <v>4.8511001288144631E-4</v>
      </c>
      <c r="AL229" s="26">
        <f t="shared" si="190"/>
        <v>-1.7891409165464255E-4</v>
      </c>
      <c r="AM229" s="35"/>
      <c r="AN229" s="49">
        <f t="shared" si="158"/>
        <v>91</v>
      </c>
      <c r="AO229" s="24">
        <f t="shared" si="194"/>
        <v>29.489469511550418</v>
      </c>
      <c r="AP229" s="25">
        <f t="shared" si="191"/>
        <v>-3.7568461267805102E-2</v>
      </c>
      <c r="AQ229" s="24">
        <f t="shared" si="195"/>
        <v>6.4759126029890174E-2</v>
      </c>
      <c r="AR229" s="26">
        <f t="shared" si="192"/>
        <v>-1.1942964543258487E-2</v>
      </c>
      <c r="AS229" s="5"/>
      <c r="AT229" s="49">
        <f t="shared" si="159"/>
        <v>43.680000000000007</v>
      </c>
      <c r="AU229" s="24">
        <f t="shared" si="172"/>
        <v>3.4117157077104427</v>
      </c>
      <c r="AV229" s="25">
        <f t="shared" si="173"/>
        <v>-0.15884902557613517</v>
      </c>
      <c r="AW229" s="24">
        <f t="shared" si="174"/>
        <v>1.6178330639633507</v>
      </c>
      <c r="AX229" s="26">
        <f t="shared" si="175"/>
        <v>-0.63808952153292897</v>
      </c>
      <c r="AY229" s="29"/>
      <c r="AZ229" s="18">
        <f t="shared" si="160"/>
        <v>43.680000000000007</v>
      </c>
      <c r="BA229" s="24">
        <f t="shared" si="169"/>
        <v>8.7153467145434683E-3</v>
      </c>
      <c r="BB229" s="25">
        <f t="shared" si="167"/>
        <v>-7.9834409925796206E-3</v>
      </c>
      <c r="BC229" s="24">
        <f t="shared" si="170"/>
        <v>10.136777191282119</v>
      </c>
      <c r="BD229" s="26">
        <f t="shared" si="168"/>
        <v>-4.3606976675864955</v>
      </c>
      <c r="BE229" s="35"/>
      <c r="BF229" s="18">
        <f t="shared" si="161"/>
        <v>36.399999999999977</v>
      </c>
      <c r="BG229" s="24">
        <f t="shared" si="199"/>
        <v>49.987280786520003</v>
      </c>
      <c r="BH229" s="25">
        <f t="shared" si="197"/>
        <v>-3.7096067399999995E-2</v>
      </c>
      <c r="BI229" s="24">
        <f t="shared" si="200"/>
        <v>1.9599213479999999E-2</v>
      </c>
      <c r="BJ229" s="26">
        <f t="shared" si="198"/>
        <v>2.7996067399999998E-2</v>
      </c>
      <c r="BK229" s="71"/>
      <c r="BL229" s="18">
        <f t="shared" si="162"/>
        <v>83.719999999999843</v>
      </c>
      <c r="BM229" s="24"/>
      <c r="BN229" s="25"/>
      <c r="BO229" s="24"/>
      <c r="BP229" s="26"/>
      <c r="BQ229" s="71"/>
      <c r="BR229" s="18">
        <f t="shared" si="163"/>
        <v>83.719999999999843</v>
      </c>
      <c r="BS229" s="24">
        <f t="shared" si="183"/>
        <v>49.820885394478935</v>
      </c>
      <c r="BT229" s="25">
        <f t="shared" si="179"/>
        <v>-0.31315289424369341</v>
      </c>
      <c r="BU229" s="24">
        <f t="shared" si="184"/>
        <v>0.14426376207146413</v>
      </c>
      <c r="BV229" s="26">
        <f t="shared" si="180"/>
        <v>0.23463256566549917</v>
      </c>
      <c r="BW229" s="90"/>
      <c r="BX229" s="18">
        <f t="shared" si="164"/>
        <v>83.719999999999843</v>
      </c>
      <c r="BY229" s="24">
        <f t="shared" si="185"/>
        <v>49.820885394478935</v>
      </c>
      <c r="BZ229" s="25">
        <f t="shared" si="181"/>
        <v>-0.31315289424369341</v>
      </c>
      <c r="CA229" s="24">
        <f t="shared" si="186"/>
        <v>0.14426376207146413</v>
      </c>
      <c r="CB229" s="26">
        <f t="shared" si="182"/>
        <v>0.23463256566549917</v>
      </c>
      <c r="CC229" s="32"/>
      <c r="CD229" s="20">
        <f t="shared" si="165"/>
        <v>163.80000000000055</v>
      </c>
      <c r="CE229" s="61">
        <f t="shared" si="143"/>
        <v>3.2931333612864962E-12</v>
      </c>
      <c r="CF229" s="61">
        <f t="shared" si="144"/>
        <v>3.3050414123307343E-4</v>
      </c>
      <c r="CG229" s="61">
        <f t="shared" si="145"/>
        <v>4.9650908082459366E-2</v>
      </c>
      <c r="CH229" s="24">
        <f t="shared" si="146"/>
        <v>1.2315773316129253</v>
      </c>
      <c r="CI229" s="60">
        <f t="shared" si="147"/>
        <v>8.103691777124034</v>
      </c>
      <c r="CJ229" s="60">
        <f t="shared" si="148"/>
        <v>5.3750333613101477E-2</v>
      </c>
      <c r="CK229" s="60">
        <f t="shared" si="149"/>
        <v>0</v>
      </c>
      <c r="CL229" s="60">
        <f t="shared" si="150"/>
        <v>0.24548182728060475</v>
      </c>
      <c r="CM229" s="61">
        <f t="shared" si="151"/>
        <v>9.6844826818576504</v>
      </c>
      <c r="CN229" s="35"/>
    </row>
    <row r="230" spans="2:92" x14ac:dyDescent="0.65">
      <c r="B230" s="44">
        <v>44080</v>
      </c>
      <c r="C230" s="38">
        <f t="shared" si="193"/>
        <v>543</v>
      </c>
      <c r="D230" s="46">
        <v>71419</v>
      </c>
      <c r="E230" s="101">
        <f t="shared" si="171"/>
        <v>4.489248156692166E-2</v>
      </c>
      <c r="F230" s="38">
        <f t="shared" si="177"/>
        <v>13446</v>
      </c>
      <c r="G230" s="46">
        <v>1590890</v>
      </c>
      <c r="H230" s="46">
        <f t="shared" si="178"/>
        <v>8</v>
      </c>
      <c r="I230" s="46">
        <v>1357</v>
      </c>
      <c r="J230" s="100">
        <f t="shared" si="196"/>
        <v>1.9000546073173804E-2</v>
      </c>
      <c r="W230" s="47"/>
      <c r="X230" s="47"/>
      <c r="Y230" s="47"/>
      <c r="Z230" s="47"/>
      <c r="AA230" s="47"/>
      <c r="AB230" s="49">
        <f t="shared" si="152"/>
        <v>164.70000000000056</v>
      </c>
      <c r="AC230" s="24">
        <f t="shared" si="153"/>
        <v>18.138706446758881</v>
      </c>
      <c r="AD230" s="25">
        <f t="shared" si="154"/>
        <v>-1.6681670420744149E-12</v>
      </c>
      <c r="AE230" s="24">
        <f t="shared" si="155"/>
        <v>4.9838437291105981E-12</v>
      </c>
      <c r="AF230" s="26">
        <f t="shared" si="156"/>
        <v>-1.274785119539916E-12</v>
      </c>
      <c r="AG230" s="32"/>
      <c r="AH230" s="49">
        <f t="shared" si="157"/>
        <v>67.709999999999852</v>
      </c>
      <c r="AI230" s="77">
        <f t="shared" si="187"/>
        <v>6.927256986851039</v>
      </c>
      <c r="AJ230" s="25">
        <f t="shared" si="188"/>
        <v>-7.0570382249892882E-5</v>
      </c>
      <c r="AK230" s="24">
        <f t="shared" si="189"/>
        <v>4.268604230738232E-4</v>
      </c>
      <c r="AL230" s="26">
        <f t="shared" si="190"/>
        <v>-1.5743132380438687E-4</v>
      </c>
      <c r="AM230" s="35"/>
      <c r="AN230" s="49">
        <f t="shared" si="158"/>
        <v>91.5</v>
      </c>
      <c r="AO230" s="24">
        <f t="shared" si="194"/>
        <v>29.472282101096539</v>
      </c>
      <c r="AP230" s="25">
        <f t="shared" si="191"/>
        <v>-3.4374820907755753E-2</v>
      </c>
      <c r="AQ230" s="24">
        <f t="shared" si="195"/>
        <v>5.928084237330649E-2</v>
      </c>
      <c r="AR230" s="26">
        <f t="shared" si="192"/>
        <v>-1.0956567313167367E-2</v>
      </c>
      <c r="AS230" s="5"/>
      <c r="AT230" s="49">
        <f t="shared" si="159"/>
        <v>43.920000000000009</v>
      </c>
      <c r="AU230" s="24">
        <f t="shared" si="172"/>
        <v>3.3772734880953537</v>
      </c>
      <c r="AV230" s="25">
        <f t="shared" si="173"/>
        <v>-0.14350924839620399</v>
      </c>
      <c r="AW230" s="24">
        <f t="shared" si="174"/>
        <v>1.4775493126703978</v>
      </c>
      <c r="AX230" s="26">
        <f t="shared" si="175"/>
        <v>-0.58451563038730381</v>
      </c>
      <c r="AY230" s="29"/>
      <c r="AZ230" s="18">
        <f t="shared" si="160"/>
        <v>43.920000000000009</v>
      </c>
      <c r="BA230" s="24">
        <f t="shared" si="169"/>
        <v>7.5703886743837753E-3</v>
      </c>
      <c r="BB230" s="25">
        <f t="shared" si="167"/>
        <v>-6.3608780008871839E-3</v>
      </c>
      <c r="BC230" s="24">
        <f t="shared" si="170"/>
        <v>9.4080741915499662</v>
      </c>
      <c r="BD230" s="26">
        <f t="shared" si="168"/>
        <v>-4.0483499985119611</v>
      </c>
      <c r="BE230" s="35"/>
      <c r="BF230" s="18">
        <f t="shared" si="161"/>
        <v>36.59999999999998</v>
      </c>
      <c r="BG230" s="24">
        <f t="shared" si="199"/>
        <v>49.976895845813353</v>
      </c>
      <c r="BH230" s="25">
        <f t="shared" si="197"/>
        <v>-5.1924703533244514E-2</v>
      </c>
      <c r="BI230" s="24">
        <f t="shared" si="200"/>
        <v>2.74362564342489E-2</v>
      </c>
      <c r="BJ230" s="26">
        <f t="shared" si="198"/>
        <v>3.9185214771244516E-2</v>
      </c>
      <c r="BK230" s="71"/>
      <c r="BL230" s="18">
        <f t="shared" si="162"/>
        <v>84.179999999999836</v>
      </c>
      <c r="BM230" s="24"/>
      <c r="BN230" s="25"/>
      <c r="BO230" s="24"/>
      <c r="BP230" s="26"/>
      <c r="BQ230" s="71"/>
      <c r="BR230" s="18">
        <f t="shared" si="163"/>
        <v>84.179999999999836</v>
      </c>
      <c r="BS230" s="24">
        <f t="shared" si="183"/>
        <v>49.783511183023897</v>
      </c>
      <c r="BT230" s="25">
        <f t="shared" si="179"/>
        <v>-0.37374211455041711</v>
      </c>
      <c r="BU230" s="24">
        <f t="shared" si="184"/>
        <v>0.17226082899186068</v>
      </c>
      <c r="BV230" s="26">
        <f t="shared" si="180"/>
        <v>0.27997066920396541</v>
      </c>
      <c r="BW230" s="90"/>
      <c r="BX230" s="18">
        <f t="shared" si="164"/>
        <v>84.179999999999836</v>
      </c>
      <c r="BY230" s="24">
        <f t="shared" si="185"/>
        <v>49.783511183023897</v>
      </c>
      <c r="BZ230" s="25">
        <f t="shared" si="181"/>
        <v>-0.37374211455041711</v>
      </c>
      <c r="CA230" s="24">
        <f t="shared" si="186"/>
        <v>0.17226082899186068</v>
      </c>
      <c r="CB230" s="26">
        <f t="shared" si="182"/>
        <v>0.27997066920396541</v>
      </c>
      <c r="CC230" s="32"/>
      <c r="CD230" s="20">
        <f t="shared" si="165"/>
        <v>164.70000000000056</v>
      </c>
      <c r="CE230" s="61">
        <f t="shared" si="143"/>
        <v>2.6768976701710867E-12</v>
      </c>
      <c r="CF230" s="61">
        <f t="shared" si="144"/>
        <v>2.9081867508801108E-4</v>
      </c>
      <c r="CG230" s="61">
        <f t="shared" si="145"/>
        <v>4.5429566262897063E-2</v>
      </c>
      <c r="CH230" s="24">
        <f t="shared" si="146"/>
        <v>1.124065689936371</v>
      </c>
      <c r="CI230" s="60">
        <f t="shared" si="147"/>
        <v>7.5208450969990643</v>
      </c>
      <c r="CJ230" s="60">
        <f t="shared" si="148"/>
        <v>7.5217434189857685E-2</v>
      </c>
      <c r="CK230" s="60">
        <f t="shared" si="149"/>
        <v>0</v>
      </c>
      <c r="CL230" s="60">
        <f t="shared" si="150"/>
        <v>0.2929496104411361</v>
      </c>
      <c r="CM230" s="61">
        <f t="shared" si="151"/>
        <v>9.0587982165070908</v>
      </c>
      <c r="CN230" s="35"/>
    </row>
    <row r="231" spans="2:92" x14ac:dyDescent="0.65">
      <c r="B231" s="44">
        <v>44081</v>
      </c>
      <c r="C231" s="38">
        <f t="shared" si="193"/>
        <v>437</v>
      </c>
      <c r="D231" s="46">
        <v>71856</v>
      </c>
      <c r="E231" s="101">
        <f t="shared" si="171"/>
        <v>4.500673635395077E-2</v>
      </c>
      <c r="F231" s="38">
        <f t="shared" si="177"/>
        <v>5671</v>
      </c>
      <c r="G231" s="46">
        <v>1596561</v>
      </c>
      <c r="H231" s="46">
        <f t="shared" si="178"/>
        <v>6</v>
      </c>
      <c r="I231" s="46">
        <v>1363</v>
      </c>
      <c r="J231" s="100">
        <f t="shared" si="196"/>
        <v>1.896849254063683E-2</v>
      </c>
      <c r="W231" s="47"/>
      <c r="X231" s="47"/>
      <c r="Y231" s="47"/>
      <c r="Z231" s="47"/>
      <c r="AA231" s="47"/>
      <c r="AB231" s="49">
        <f t="shared" si="152"/>
        <v>165.60000000000056</v>
      </c>
      <c r="AC231" s="24">
        <f t="shared" si="153"/>
        <v>18.138706446757659</v>
      </c>
      <c r="AD231" s="25">
        <f t="shared" si="154"/>
        <v>-1.3560071756828586E-12</v>
      </c>
      <c r="AE231" s="24">
        <f t="shared" si="155"/>
        <v>4.0512296962493924E-12</v>
      </c>
      <c r="AF231" s="26">
        <f t="shared" si="156"/>
        <v>-1.0362378142902285E-12</v>
      </c>
      <c r="AG231" s="32"/>
      <c r="AH231" s="49">
        <f t="shared" si="157"/>
        <v>68.079999999999856</v>
      </c>
      <c r="AI231" s="77">
        <f t="shared" si="187"/>
        <v>6.9272340111797792</v>
      </c>
      <c r="AJ231" s="25">
        <f t="shared" si="188"/>
        <v>-6.2096408811114975E-5</v>
      </c>
      <c r="AK231" s="24">
        <f t="shared" si="189"/>
        <v>3.7560506676139789E-4</v>
      </c>
      <c r="AL231" s="26">
        <f t="shared" si="190"/>
        <v>-1.3852799003358191E-4</v>
      </c>
      <c r="AM231" s="35"/>
      <c r="AN231" s="49">
        <f t="shared" si="158"/>
        <v>92</v>
      </c>
      <c r="AO231" s="24">
        <f t="shared" si="194"/>
        <v>29.456557825709989</v>
      </c>
      <c r="AP231" s="25">
        <f t="shared" si="191"/>
        <v>-3.1448550773101068E-2</v>
      </c>
      <c r="AQ231" s="24">
        <f t="shared" si="195"/>
        <v>5.4256822929199755E-2</v>
      </c>
      <c r="AR231" s="26">
        <f t="shared" si="192"/>
        <v>-1.004803888821347E-2</v>
      </c>
      <c r="AS231" s="5"/>
      <c r="AT231" s="49">
        <f t="shared" si="159"/>
        <v>44.160000000000011</v>
      </c>
      <c r="AU231" s="24">
        <f t="shared" si="172"/>
        <v>3.3461353382200936</v>
      </c>
      <c r="AV231" s="25">
        <f t="shared" si="173"/>
        <v>-0.12974229114691641</v>
      </c>
      <c r="AW231" s="24">
        <f t="shared" si="174"/>
        <v>1.3491121367772547</v>
      </c>
      <c r="AX231" s="26">
        <f t="shared" si="175"/>
        <v>-0.5351548995547627</v>
      </c>
      <c r="AY231" s="29"/>
      <c r="AZ231" s="18">
        <f t="shared" si="160"/>
        <v>44.160000000000011</v>
      </c>
      <c r="BA231" s="24">
        <f t="shared" si="169"/>
        <v>6.6473414675189361E-3</v>
      </c>
      <c r="BB231" s="25">
        <f t="shared" si="167"/>
        <v>-5.1280400381379949E-3</v>
      </c>
      <c r="BC231" s="24">
        <f t="shared" si="170"/>
        <v>8.7316158969652342</v>
      </c>
      <c r="BD231" s="26">
        <f t="shared" si="168"/>
        <v>-3.7581016365818485</v>
      </c>
      <c r="BE231" s="35"/>
      <c r="BF231" s="18">
        <f t="shared" si="161"/>
        <v>36.799999999999983</v>
      </c>
      <c r="BG231" s="24">
        <f t="shared" si="199"/>
        <v>49.962361349153092</v>
      </c>
      <c r="BH231" s="25">
        <f t="shared" si="197"/>
        <v>-7.2672483301314636E-2</v>
      </c>
      <c r="BI231" s="24">
        <f t="shared" si="200"/>
        <v>3.840403975805947E-2</v>
      </c>
      <c r="BJ231" s="26">
        <f t="shared" si="198"/>
        <v>5.4838916619052852E-2</v>
      </c>
      <c r="BK231" s="71"/>
      <c r="BL231" s="18">
        <f t="shared" si="162"/>
        <v>84.63999999999983</v>
      </c>
      <c r="BM231" s="24"/>
      <c r="BN231" s="25"/>
      <c r="BO231" s="24"/>
      <c r="BP231" s="26"/>
      <c r="BQ231" s="71"/>
      <c r="BR231" s="18">
        <f t="shared" si="163"/>
        <v>84.63999999999983</v>
      </c>
      <c r="BS231" s="24">
        <f t="shared" si="183"/>
        <v>49.738917288710027</v>
      </c>
      <c r="BT231" s="25">
        <f t="shared" si="179"/>
        <v>-0.4459389431386897</v>
      </c>
      <c r="BU231" s="24">
        <f t="shared" si="184"/>
        <v>0.20565776942125871</v>
      </c>
      <c r="BV231" s="26">
        <f t="shared" si="180"/>
        <v>0.33396940429398025</v>
      </c>
      <c r="BW231" s="90"/>
      <c r="BX231" s="18">
        <f t="shared" si="164"/>
        <v>84.63999999999983</v>
      </c>
      <c r="BY231" s="24">
        <f t="shared" si="185"/>
        <v>49.738917288710027</v>
      </c>
      <c r="BZ231" s="25">
        <f t="shared" si="181"/>
        <v>-0.4459389431386897</v>
      </c>
      <c r="CA231" s="24">
        <f t="shared" si="186"/>
        <v>0.20565776942125871</v>
      </c>
      <c r="CB231" s="26">
        <f t="shared" si="182"/>
        <v>0.33396940429398025</v>
      </c>
      <c r="CC231" s="32"/>
      <c r="CD231" s="20">
        <f t="shared" si="165"/>
        <v>165.60000000000056</v>
      </c>
      <c r="CE231" s="61">
        <f t="shared" si="143"/>
        <v>2.1759766005248908E-12</v>
      </c>
      <c r="CF231" s="61">
        <f t="shared" si="144"/>
        <v>2.5589842287282834E-4</v>
      </c>
      <c r="CG231" s="61">
        <f t="shared" si="145"/>
        <v>4.1561745525511076E-2</v>
      </c>
      <c r="CH231" s="24">
        <f t="shared" si="146"/>
        <v>1.0257605206304101</v>
      </c>
      <c r="CI231" s="60">
        <f t="shared" si="147"/>
        <v>6.979858501457505</v>
      </c>
      <c r="CJ231" s="60">
        <f t="shared" si="148"/>
        <v>0.10523549512637183</v>
      </c>
      <c r="CK231" s="60">
        <f t="shared" si="149"/>
        <v>0</v>
      </c>
      <c r="CL231" s="60">
        <f t="shared" si="150"/>
        <v>0.34949942181718779</v>
      </c>
      <c r="CM231" s="61">
        <f t="shared" si="151"/>
        <v>8.5021715829820348</v>
      </c>
      <c r="CN231" s="72">
        <f>L78</f>
        <v>44277</v>
      </c>
    </row>
    <row r="232" spans="2:92" x14ac:dyDescent="0.65">
      <c r="B232" s="44">
        <v>44082</v>
      </c>
      <c r="C232" s="38">
        <f t="shared" si="193"/>
        <v>378</v>
      </c>
      <c r="D232" s="46">
        <v>72234</v>
      </c>
      <c r="E232" s="101">
        <f t="shared" si="171"/>
        <v>4.4529818160970416E-2</v>
      </c>
      <c r="F232" s="38">
        <f t="shared" si="177"/>
        <v>25588</v>
      </c>
      <c r="G232" s="46">
        <v>1622149</v>
      </c>
      <c r="H232" s="46">
        <f t="shared" si="178"/>
        <v>14</v>
      </c>
      <c r="I232" s="46">
        <v>1377</v>
      </c>
      <c r="J232" s="100">
        <f t="shared" si="196"/>
        <v>1.9063045103413903E-2</v>
      </c>
      <c r="W232" s="47"/>
      <c r="X232" s="47"/>
      <c r="Y232" s="47"/>
      <c r="Z232" s="47"/>
      <c r="AA232" s="47"/>
      <c r="AB232" s="49">
        <f t="shared" si="152"/>
        <v>166.50000000000057</v>
      </c>
      <c r="AC232" s="24">
        <f t="shared" si="153"/>
        <v>18.138706446756668</v>
      </c>
      <c r="AD232" s="25">
        <f t="shared" si="154"/>
        <v>-1.1022609931298237E-12</v>
      </c>
      <c r="AE232" s="24">
        <f t="shared" si="155"/>
        <v>3.2931333612864962E-12</v>
      </c>
      <c r="AF232" s="26">
        <f t="shared" si="156"/>
        <v>-8.4232926106988458E-13</v>
      </c>
      <c r="AG232" s="32"/>
      <c r="AH232" s="49">
        <f t="shared" si="157"/>
        <v>68.449999999999861</v>
      </c>
      <c r="AI232" s="77">
        <f t="shared" si="187"/>
        <v>6.9272137943841976</v>
      </c>
      <c r="AJ232" s="25">
        <f t="shared" si="188"/>
        <v>-5.4639988058061153E-5</v>
      </c>
      <c r="AK232" s="24">
        <f t="shared" si="189"/>
        <v>3.3050414123307343E-4</v>
      </c>
      <c r="AL232" s="26">
        <f t="shared" si="190"/>
        <v>-1.2189439331979585E-4</v>
      </c>
      <c r="AM232" s="35"/>
      <c r="AN232" s="49">
        <f t="shared" si="158"/>
        <v>92.5</v>
      </c>
      <c r="AO232" s="24">
        <f t="shared" si="194"/>
        <v>29.442173852531511</v>
      </c>
      <c r="AP232" s="25">
        <f t="shared" si="191"/>
        <v>-2.8767946356959045E-2</v>
      </c>
      <c r="AQ232" s="24">
        <f t="shared" si="195"/>
        <v>4.9650908082459366E-2</v>
      </c>
      <c r="AR232" s="26">
        <f t="shared" si="192"/>
        <v>-9.211829693480781E-3</v>
      </c>
      <c r="AS232" s="5"/>
      <c r="AT232" s="49">
        <f t="shared" si="159"/>
        <v>44.400000000000013</v>
      </c>
      <c r="AU232" s="24">
        <f t="shared" si="172"/>
        <v>3.3179660326124796</v>
      </c>
      <c r="AV232" s="25">
        <f t="shared" si="173"/>
        <v>-0.11737210669839181</v>
      </c>
      <c r="AW232" s="24">
        <f t="shared" si="174"/>
        <v>1.2315773316129253</v>
      </c>
      <c r="AX232" s="26">
        <f t="shared" si="175"/>
        <v>-0.48972835485137278</v>
      </c>
      <c r="AY232" s="29"/>
      <c r="AZ232" s="18">
        <f t="shared" si="160"/>
        <v>44.400000000000013</v>
      </c>
      <c r="BA232" s="24">
        <f t="shared" si="169"/>
        <v>5.8951167272216706E-3</v>
      </c>
      <c r="BB232" s="25">
        <f t="shared" si="167"/>
        <v>-4.1790263349848079E-3</v>
      </c>
      <c r="BC232" s="24">
        <f t="shared" si="170"/>
        <v>8.103691777124034</v>
      </c>
      <c r="BD232" s="26">
        <f t="shared" si="168"/>
        <v>-3.4884673324511088</v>
      </c>
      <c r="BE232" s="35"/>
      <c r="BF232" s="18">
        <f t="shared" si="161"/>
        <v>36.999999999999986</v>
      </c>
      <c r="BG232" s="24">
        <f t="shared" si="199"/>
        <v>49.942022530129499</v>
      </c>
      <c r="BH232" s="25">
        <f t="shared" si="197"/>
        <v>-0.10169409511794868</v>
      </c>
      <c r="BI232" s="24">
        <f t="shared" si="200"/>
        <v>5.3750333613101477E-2</v>
      </c>
      <c r="BJ232" s="26">
        <f t="shared" si="198"/>
        <v>7.6731469275210018E-2</v>
      </c>
      <c r="BK232" s="71"/>
      <c r="BL232" s="18">
        <f t="shared" si="162"/>
        <v>85.099999999999824</v>
      </c>
      <c r="BM232" s="24"/>
      <c r="BN232" s="25"/>
      <c r="BO232" s="24"/>
      <c r="BP232" s="26"/>
      <c r="BQ232" s="71"/>
      <c r="BR232" s="18">
        <f t="shared" si="163"/>
        <v>85.099999999999824</v>
      </c>
      <c r="BS232" s="24">
        <f t="shared" si="183"/>
        <v>49.685725475838296</v>
      </c>
      <c r="BT232" s="25">
        <f t="shared" si="179"/>
        <v>-0.53191812871727839</v>
      </c>
      <c r="BU232" s="24">
        <f t="shared" si="184"/>
        <v>0.24548182728060475</v>
      </c>
      <c r="BV232" s="26">
        <f t="shared" si="180"/>
        <v>0.39824057859346024</v>
      </c>
      <c r="BW232" s="90"/>
      <c r="BX232" s="18">
        <f t="shared" si="164"/>
        <v>85.099999999999824</v>
      </c>
      <c r="BY232" s="24">
        <f t="shared" si="185"/>
        <v>49.685725475838296</v>
      </c>
      <c r="BZ232" s="25">
        <f t="shared" si="181"/>
        <v>-0.53191812871727839</v>
      </c>
      <c r="CA232" s="24">
        <f t="shared" si="186"/>
        <v>0.24548182728060475</v>
      </c>
      <c r="CB232" s="26">
        <f t="shared" si="182"/>
        <v>0.39824057859346024</v>
      </c>
      <c r="CC232" s="32"/>
      <c r="CD232" s="20">
        <f t="shared" si="165"/>
        <v>166.50000000000057</v>
      </c>
      <c r="CE232" s="61">
        <f t="shared" si="143"/>
        <v>1.7687916197891837E-12</v>
      </c>
      <c r="CF232" s="61">
        <f t="shared" si="144"/>
        <v>2.2517121281041445E-4</v>
      </c>
      <c r="CG232" s="61">
        <f t="shared" si="145"/>
        <v>3.8018725737405057E-2</v>
      </c>
      <c r="CH232" s="24">
        <f t="shared" si="146"/>
        <v>0.93590481194897279</v>
      </c>
      <c r="CI232" s="60">
        <f t="shared" si="147"/>
        <v>6.4777394312001295</v>
      </c>
      <c r="CJ232" s="60">
        <f t="shared" si="148"/>
        <v>0.14718888582433026</v>
      </c>
      <c r="CK232" s="60">
        <f t="shared" si="149"/>
        <v>0</v>
      </c>
      <c r="CL232" s="60">
        <f t="shared" si="150"/>
        <v>0.41682800089368749</v>
      </c>
      <c r="CM232" s="61">
        <f t="shared" si="151"/>
        <v>8.0159050268191034</v>
      </c>
      <c r="CN232" s="35"/>
    </row>
    <row r="233" spans="2:92" x14ac:dyDescent="0.65">
      <c r="B233" s="44">
        <v>44083</v>
      </c>
      <c r="C233" s="38">
        <f t="shared" si="193"/>
        <v>492</v>
      </c>
      <c r="D233" s="46">
        <v>72726</v>
      </c>
      <c r="E233" s="101">
        <f t="shared" si="171"/>
        <v>4.4406776970220239E-2</v>
      </c>
      <c r="F233" s="38">
        <f t="shared" si="177"/>
        <v>15574</v>
      </c>
      <c r="G233" s="46">
        <v>1637723</v>
      </c>
      <c r="H233" s="46">
        <f t="shared" si="178"/>
        <v>16</v>
      </c>
      <c r="I233" s="46">
        <v>1393</v>
      </c>
      <c r="J233" s="100">
        <f t="shared" si="196"/>
        <v>1.9154085196490939E-2</v>
      </c>
      <c r="W233" s="47"/>
      <c r="X233" s="47"/>
      <c r="Y233" s="47"/>
      <c r="Z233" s="47"/>
      <c r="AA233" s="47"/>
      <c r="AB233" s="49">
        <f t="shared" si="152"/>
        <v>167.40000000000057</v>
      </c>
      <c r="AC233" s="24">
        <f t="shared" si="153"/>
        <v>18.138706446755862</v>
      </c>
      <c r="AD233" s="25">
        <f t="shared" si="154"/>
        <v>-8.9599768995595225E-13</v>
      </c>
      <c r="AE233" s="24">
        <f t="shared" si="155"/>
        <v>2.6768976701710867E-12</v>
      </c>
      <c r="AF233" s="26">
        <f t="shared" si="156"/>
        <v>-6.8470632346156595E-13</v>
      </c>
      <c r="AG233" s="32"/>
      <c r="AH233" s="49">
        <f t="shared" si="157"/>
        <v>68.819999999999865</v>
      </c>
      <c r="AI233" s="77">
        <f t="shared" si="187"/>
        <v>6.927196005180182</v>
      </c>
      <c r="AJ233" s="25">
        <f t="shared" si="188"/>
        <v>-4.807892977126784E-5</v>
      </c>
      <c r="AK233" s="24">
        <f t="shared" si="189"/>
        <v>2.9081867508801108E-4</v>
      </c>
      <c r="AL233" s="26">
        <f t="shared" si="190"/>
        <v>-1.0725801660827667E-4</v>
      </c>
      <c r="AM233" s="35"/>
      <c r="AN233" s="49">
        <f t="shared" si="158"/>
        <v>93</v>
      </c>
      <c r="AO233" s="24">
        <f t="shared" si="194"/>
        <v>29.429017376522211</v>
      </c>
      <c r="AP233" s="25">
        <f t="shared" si="191"/>
        <v>-2.6312952018596947E-2</v>
      </c>
      <c r="AQ233" s="24">
        <f t="shared" si="195"/>
        <v>4.5429566262897063E-2</v>
      </c>
      <c r="AR233" s="26">
        <f t="shared" si="192"/>
        <v>-8.4426836391246034E-3</v>
      </c>
      <c r="AS233" s="5"/>
      <c r="AT233" s="49">
        <f t="shared" si="159"/>
        <v>44.640000000000015</v>
      </c>
      <c r="AU233" s="24">
        <f t="shared" si="172"/>
        <v>3.2924673224748378</v>
      </c>
      <c r="AV233" s="25">
        <f t="shared" si="173"/>
        <v>-0.10624462557350725</v>
      </c>
      <c r="AW233" s="24">
        <f t="shared" si="174"/>
        <v>1.124065689936371</v>
      </c>
      <c r="AX233" s="26">
        <f t="shared" si="175"/>
        <v>-0.44796517365230915</v>
      </c>
      <c r="AY233" s="29"/>
      <c r="AZ233" s="18">
        <f t="shared" si="160"/>
        <v>44.640000000000015</v>
      </c>
      <c r="BA233" s="24">
        <f t="shared" si="169"/>
        <v>5.2759888992611297E-3</v>
      </c>
      <c r="BB233" s="25">
        <f t="shared" si="167"/>
        <v>-3.439599044225227E-3</v>
      </c>
      <c r="BC233" s="24">
        <f t="shared" si="170"/>
        <v>7.5208450969990643</v>
      </c>
      <c r="BD233" s="26">
        <f t="shared" si="168"/>
        <v>-3.2380371118053888</v>
      </c>
      <c r="BE233" s="35"/>
      <c r="BF233" s="18">
        <f t="shared" si="161"/>
        <v>37.199999999999989</v>
      </c>
      <c r="BG233" s="24">
        <f t="shared" si="199"/>
        <v>49.913567886183039</v>
      </c>
      <c r="BH233" s="25">
        <f t="shared" si="197"/>
        <v>-0.14227321973229701</v>
      </c>
      <c r="BI233" s="24">
        <f t="shared" si="200"/>
        <v>7.5217434189857685E-2</v>
      </c>
      <c r="BJ233" s="26">
        <f t="shared" si="198"/>
        <v>0.10733550288378105</v>
      </c>
      <c r="BK233" s="71"/>
      <c r="BL233" s="18">
        <f t="shared" si="162"/>
        <v>85.559999999999818</v>
      </c>
      <c r="BM233" s="24"/>
      <c r="BN233" s="25"/>
      <c r="BO233" s="24"/>
      <c r="BP233" s="26"/>
      <c r="BQ233" s="71"/>
      <c r="BR233" s="18">
        <f t="shared" si="163"/>
        <v>85.559999999999818</v>
      </c>
      <c r="BS233" s="24">
        <f t="shared" si="183"/>
        <v>49.622301373904527</v>
      </c>
      <c r="BT233" s="25">
        <f t="shared" si="179"/>
        <v>-0.6342410193377066</v>
      </c>
      <c r="BU233" s="24">
        <f t="shared" si="184"/>
        <v>0.2929496104411361</v>
      </c>
      <c r="BV233" s="26">
        <f t="shared" si="180"/>
        <v>0.47467783160531352</v>
      </c>
      <c r="BW233" s="90"/>
      <c r="BX233" s="18">
        <f t="shared" si="164"/>
        <v>85.559999999999818</v>
      </c>
      <c r="BY233" s="24">
        <f t="shared" si="185"/>
        <v>49.622301373904527</v>
      </c>
      <c r="BZ233" s="25">
        <f t="shared" si="181"/>
        <v>-0.6342410193377066</v>
      </c>
      <c r="CA233" s="24">
        <f t="shared" si="186"/>
        <v>0.2929496104411361</v>
      </c>
      <c r="CB233" s="26">
        <f t="shared" si="182"/>
        <v>0.47467783160531352</v>
      </c>
      <c r="CC233" s="32"/>
      <c r="CD233" s="20">
        <f t="shared" si="165"/>
        <v>167.40000000000057</v>
      </c>
      <c r="CE233" s="61">
        <f t="shared" si="143"/>
        <v>1.4378021314575383E-12</v>
      </c>
      <c r="CF233" s="61">
        <f t="shared" si="144"/>
        <v>1.9813357324635801E-4</v>
      </c>
      <c r="CG233" s="61">
        <f t="shared" si="145"/>
        <v>3.4773973157671098E-2</v>
      </c>
      <c r="CH233" s="24">
        <f t="shared" si="146"/>
        <v>0.853798172076499</v>
      </c>
      <c r="CI233" s="60">
        <f t="shared" si="147"/>
        <v>6.0117057857447325</v>
      </c>
      <c r="CJ233" s="60">
        <f t="shared" si="148"/>
        <v>0.20578069796717247</v>
      </c>
      <c r="CK233" s="60">
        <f t="shared" si="149"/>
        <v>0</v>
      </c>
      <c r="CL233" s="60">
        <f t="shared" si="150"/>
        <v>0.4969317768013487</v>
      </c>
      <c r="CM233" s="61">
        <f t="shared" si="151"/>
        <v>7.6031885393221081</v>
      </c>
      <c r="CN233" s="35"/>
    </row>
    <row r="234" spans="2:92" x14ac:dyDescent="0.65">
      <c r="B234" s="44">
        <v>44084</v>
      </c>
      <c r="C234" s="38">
        <f t="shared" si="193"/>
        <v>495</v>
      </c>
      <c r="D234" s="46">
        <v>73221</v>
      </c>
      <c r="E234" s="101">
        <f t="shared" si="171"/>
        <v>4.405354460134854E-2</v>
      </c>
      <c r="F234" s="38">
        <f t="shared" si="177"/>
        <v>24368</v>
      </c>
      <c r="G234" s="46">
        <v>1662091</v>
      </c>
      <c r="H234" s="46">
        <f t="shared" si="178"/>
        <v>13</v>
      </c>
      <c r="I234" s="46">
        <v>1406</v>
      </c>
      <c r="J234" s="100">
        <f t="shared" si="196"/>
        <v>1.9202141462148836E-2</v>
      </c>
      <c r="W234" s="47"/>
      <c r="X234" s="47"/>
      <c r="Y234" s="47"/>
      <c r="Z234" s="47"/>
      <c r="AA234" s="47"/>
      <c r="AB234" s="49">
        <f t="shared" si="152"/>
        <v>168.30000000000058</v>
      </c>
      <c r="AC234" s="24">
        <f t="shared" si="153"/>
        <v>18.138706446755204</v>
      </c>
      <c r="AD234" s="25">
        <f t="shared" si="154"/>
        <v>-7.2833191540857058E-13</v>
      </c>
      <c r="AE234" s="24">
        <f t="shared" si="155"/>
        <v>2.1759766005248908E-12</v>
      </c>
      <c r="AF234" s="26">
        <f t="shared" si="156"/>
        <v>-5.5657896627355105E-13</v>
      </c>
      <c r="AG234" s="32"/>
      <c r="AH234" s="49">
        <f t="shared" si="157"/>
        <v>69.18999999999987</v>
      </c>
      <c r="AI234" s="77">
        <f t="shared" si="187"/>
        <v>6.9271803520647994</v>
      </c>
      <c r="AJ234" s="25">
        <f t="shared" si="188"/>
        <v>-4.2305717250330739E-5</v>
      </c>
      <c r="AK234" s="24">
        <f t="shared" si="189"/>
        <v>2.5589842287282834E-4</v>
      </c>
      <c r="AL234" s="26">
        <f t="shared" si="190"/>
        <v>-9.4379060041034467E-5</v>
      </c>
      <c r="AM234" s="35"/>
      <c r="AN234" s="49">
        <f t="shared" si="158"/>
        <v>93.5</v>
      </c>
      <c r="AO234" s="24">
        <f t="shared" si="194"/>
        <v>29.416984849067582</v>
      </c>
      <c r="AP234" s="25">
        <f t="shared" si="191"/>
        <v>-2.4065054909255968E-2</v>
      </c>
      <c r="AQ234" s="24">
        <f t="shared" si="195"/>
        <v>4.1561745525511076E-2</v>
      </c>
      <c r="AR234" s="26">
        <f t="shared" si="192"/>
        <v>-7.7356414747719766E-3</v>
      </c>
      <c r="AS234" s="5"/>
      <c r="AT234" s="49">
        <f t="shared" si="159"/>
        <v>44.880000000000017</v>
      </c>
      <c r="AU234" s="24">
        <f t="shared" si="172"/>
        <v>3.2693733972676706</v>
      </c>
      <c r="AV234" s="25">
        <f t="shared" si="173"/>
        <v>-9.6224688363196503E-2</v>
      </c>
      <c r="AW234" s="24">
        <f t="shared" si="174"/>
        <v>1.0257605206304101</v>
      </c>
      <c r="AX234" s="26">
        <f t="shared" si="175"/>
        <v>-0.40960487210817043</v>
      </c>
      <c r="AY234" s="29"/>
      <c r="AZ234" s="18">
        <f t="shared" si="160"/>
        <v>44.880000000000017</v>
      </c>
      <c r="BA234" s="24">
        <f t="shared" si="169"/>
        <v>4.7617374568881387E-3</v>
      </c>
      <c r="BB234" s="25">
        <f t="shared" si="167"/>
        <v>-2.8569524576277277E-3</v>
      </c>
      <c r="BC234" s="24">
        <f t="shared" si="170"/>
        <v>6.979858501457505</v>
      </c>
      <c r="BD234" s="26">
        <f t="shared" si="168"/>
        <v>-3.0054810863419981</v>
      </c>
      <c r="BE234" s="35"/>
      <c r="BF234" s="18">
        <f t="shared" si="161"/>
        <v>37.399999999999991</v>
      </c>
      <c r="BG234" s="24">
        <f t="shared" si="199"/>
        <v>49.873771558801842</v>
      </c>
      <c r="BH234" s="25">
        <f t="shared" si="197"/>
        <v>-0.19898163690597823</v>
      </c>
      <c r="BI234" s="24">
        <f t="shared" si="200"/>
        <v>0.10523549512637183</v>
      </c>
      <c r="BJ234" s="26">
        <f t="shared" si="198"/>
        <v>0.15009030468257073</v>
      </c>
      <c r="BK234" s="71"/>
      <c r="BL234" s="18">
        <f t="shared" si="162"/>
        <v>86.019999999999811</v>
      </c>
      <c r="BM234" s="24"/>
      <c r="BN234" s="25"/>
      <c r="BO234" s="24"/>
      <c r="BP234" s="26"/>
      <c r="BQ234" s="71"/>
      <c r="BR234" s="18">
        <f t="shared" si="163"/>
        <v>86.019999999999811</v>
      </c>
      <c r="BS234" s="24">
        <f t="shared" si="183"/>
        <v>49.546709837849804</v>
      </c>
      <c r="BT234" s="25">
        <f t="shared" si="179"/>
        <v>-0.75591536054725517</v>
      </c>
      <c r="BU234" s="24">
        <f t="shared" si="184"/>
        <v>0.34949942181718779</v>
      </c>
      <c r="BV234" s="26">
        <f t="shared" si="180"/>
        <v>0.56549811376051673</v>
      </c>
      <c r="BW234" s="90"/>
      <c r="BX234" s="18">
        <f t="shared" si="164"/>
        <v>86.019999999999811</v>
      </c>
      <c r="BY234" s="24">
        <f t="shared" si="185"/>
        <v>49.546709837849804</v>
      </c>
      <c r="BZ234" s="25">
        <f t="shared" si="181"/>
        <v>-0.75591536054725517</v>
      </c>
      <c r="CA234" s="24">
        <f t="shared" si="186"/>
        <v>0.34949942181718779</v>
      </c>
      <c r="CB234" s="26">
        <f t="shared" si="182"/>
        <v>0.56549811376051673</v>
      </c>
      <c r="CC234" s="32"/>
      <c r="CD234" s="20">
        <f t="shared" si="165"/>
        <v>168.30000000000058</v>
      </c>
      <c r="CE234" s="61">
        <f t="shared" si="143"/>
        <v>1.1687498663467305E-12</v>
      </c>
      <c r="CF234" s="61">
        <f t="shared" si="144"/>
        <v>1.7434248435275871E-4</v>
      </c>
      <c r="CG234" s="61">
        <f t="shared" si="145"/>
        <v>3.1802998779612679E-2</v>
      </c>
      <c r="CH234" s="24">
        <f t="shared" si="146"/>
        <v>0.77879365010839841</v>
      </c>
      <c r="CI234" s="60">
        <f t="shared" si="147"/>
        <v>5.5791720762346468</v>
      </c>
      <c r="CJ234" s="60">
        <f t="shared" si="148"/>
        <v>0.28752674246130411</v>
      </c>
      <c r="CK234" s="60">
        <f t="shared" si="149"/>
        <v>0</v>
      </c>
      <c r="CL234" s="60">
        <f t="shared" si="150"/>
        <v>0.59215246450968073</v>
      </c>
      <c r="CM234" s="61">
        <f t="shared" si="151"/>
        <v>7.2696222745791639</v>
      </c>
      <c r="CN234" s="72">
        <f>L79</f>
        <v>44284</v>
      </c>
    </row>
    <row r="235" spans="2:92" x14ac:dyDescent="0.65">
      <c r="B235" s="44">
        <v>44085</v>
      </c>
      <c r="C235" s="38">
        <f t="shared" si="193"/>
        <v>680</v>
      </c>
      <c r="D235" s="46">
        <v>73901</v>
      </c>
      <c r="E235" s="101">
        <f t="shared" si="171"/>
        <v>4.3839661721374538E-2</v>
      </c>
      <c r="F235" s="38">
        <f t="shared" si="177"/>
        <v>23620</v>
      </c>
      <c r="G235" s="46">
        <v>1685711</v>
      </c>
      <c r="H235" s="46">
        <f t="shared" si="178"/>
        <v>6</v>
      </c>
      <c r="I235" s="46">
        <v>1412</v>
      </c>
      <c r="J235" s="100">
        <f t="shared" si="196"/>
        <v>1.9106642670599857E-2</v>
      </c>
      <c r="W235" s="47"/>
      <c r="X235" s="47"/>
      <c r="Y235" s="47"/>
      <c r="Z235" s="47"/>
      <c r="AA235" s="47"/>
      <c r="AB235" s="49">
        <f t="shared" si="152"/>
        <v>169.20000000000059</v>
      </c>
      <c r="AC235" s="24">
        <f t="shared" si="153"/>
        <v>18.138706446754671</v>
      </c>
      <c r="AD235" s="25">
        <f t="shared" si="154"/>
        <v>-5.9204101187893968E-13</v>
      </c>
      <c r="AE235" s="24">
        <f t="shared" si="155"/>
        <v>1.7687916197891837E-12</v>
      </c>
      <c r="AF235" s="26">
        <f t="shared" si="156"/>
        <v>-4.5242775637300792E-13</v>
      </c>
      <c r="AG235" s="32"/>
      <c r="AH235" s="49">
        <f t="shared" si="157"/>
        <v>69.559999999999874</v>
      </c>
      <c r="AI235" s="77">
        <f t="shared" si="187"/>
        <v>6.9271665785391239</v>
      </c>
      <c r="AJ235" s="25">
        <f t="shared" si="188"/>
        <v>-3.7225745068029548E-5</v>
      </c>
      <c r="AK235" s="24">
        <f t="shared" si="189"/>
        <v>2.2517121281041445E-4</v>
      </c>
      <c r="AL235" s="26">
        <f t="shared" si="190"/>
        <v>-8.3046513682199754E-5</v>
      </c>
      <c r="AM235" s="35"/>
      <c r="AN235" s="49">
        <f t="shared" si="158"/>
        <v>94</v>
      </c>
      <c r="AO235" s="24">
        <f t="shared" si="194"/>
        <v>29.405981257921759</v>
      </c>
      <c r="AP235" s="25">
        <f t="shared" si="191"/>
        <v>-2.2007182291645708E-2</v>
      </c>
      <c r="AQ235" s="24">
        <f t="shared" si="195"/>
        <v>3.8018725737405057E-2</v>
      </c>
      <c r="AR235" s="26">
        <f t="shared" si="192"/>
        <v>-7.0860395762120422E-3</v>
      </c>
      <c r="AS235" s="5"/>
      <c r="AT235" s="49">
        <f t="shared" si="159"/>
        <v>45.120000000000019</v>
      </c>
      <c r="AU235" s="24">
        <f t="shared" si="172"/>
        <v>3.2484469697210239</v>
      </c>
      <c r="AV235" s="25">
        <f t="shared" si="173"/>
        <v>-8.7193448111028957E-2</v>
      </c>
      <c r="AW235" s="24">
        <f t="shared" si="174"/>
        <v>0.93590481194897279</v>
      </c>
      <c r="AX235" s="26">
        <f t="shared" si="175"/>
        <v>-0.3743987861726556</v>
      </c>
      <c r="AY235" s="29"/>
      <c r="AZ235" s="18">
        <f t="shared" si="160"/>
        <v>45.120000000000019</v>
      </c>
      <c r="BA235" s="24">
        <f t="shared" si="169"/>
        <v>4.330995609322744E-3</v>
      </c>
      <c r="BB235" s="25">
        <f t="shared" si="167"/>
        <v>-2.3930102642521905E-3</v>
      </c>
      <c r="BC235" s="24">
        <f t="shared" si="170"/>
        <v>6.4777394312001295</v>
      </c>
      <c r="BD235" s="26">
        <f t="shared" si="168"/>
        <v>-2.78955039031875</v>
      </c>
      <c r="BE235" s="35"/>
      <c r="BF235" s="18">
        <f t="shared" si="161"/>
        <v>37.599999999999994</v>
      </c>
      <c r="BG235" s="24">
        <f t="shared" si="199"/>
        <v>49.818137553737458</v>
      </c>
      <c r="BH235" s="25">
        <f t="shared" si="197"/>
        <v>-0.27817002532193386</v>
      </c>
      <c r="BI235" s="24">
        <f t="shared" si="200"/>
        <v>0.14718888582433026</v>
      </c>
      <c r="BJ235" s="26">
        <f t="shared" si="198"/>
        <v>0.20976695348979219</v>
      </c>
      <c r="BK235" s="71"/>
      <c r="BL235" s="18">
        <f t="shared" si="162"/>
        <v>86.479999999999805</v>
      </c>
      <c r="BM235" s="24"/>
      <c r="BN235" s="25"/>
      <c r="BO235" s="24"/>
      <c r="BP235" s="26"/>
      <c r="BQ235" s="71"/>
      <c r="BR235" s="18">
        <f t="shared" si="163"/>
        <v>86.479999999999805</v>
      </c>
      <c r="BS235" s="24">
        <f t="shared" si="183"/>
        <v>49.456663796355187</v>
      </c>
      <c r="BT235" s="25">
        <f t="shared" si="179"/>
        <v>-0.9004604149461688</v>
      </c>
      <c r="BU235" s="24">
        <f t="shared" si="184"/>
        <v>0.41682800089368749</v>
      </c>
      <c r="BV235" s="26">
        <f t="shared" si="180"/>
        <v>0.67328579076499673</v>
      </c>
      <c r="BW235" s="90"/>
      <c r="BX235" s="18">
        <f t="shared" si="164"/>
        <v>86.479999999999805</v>
      </c>
      <c r="BY235" s="24">
        <f t="shared" si="185"/>
        <v>49.456663796355187</v>
      </c>
      <c r="BZ235" s="25">
        <f t="shared" si="181"/>
        <v>-0.9004604149461688</v>
      </c>
      <c r="CA235" s="24">
        <f t="shared" si="186"/>
        <v>0.41682800089368749</v>
      </c>
      <c r="CB235" s="26">
        <f t="shared" si="182"/>
        <v>0.67328579076499673</v>
      </c>
      <c r="CC235" s="32"/>
      <c r="CD235" s="20">
        <f t="shared" si="165"/>
        <v>169.20000000000059</v>
      </c>
      <c r="CE235" s="61">
        <f t="shared" si="143"/>
        <v>9.5004466901211642E-13</v>
      </c>
      <c r="CF235" s="61">
        <f t="shared" si="144"/>
        <v>1.5340812003723938E-4</v>
      </c>
      <c r="CG235" s="61">
        <f t="shared" si="145"/>
        <v>2.9083221457831418E-2</v>
      </c>
      <c r="CH235" s="24">
        <f t="shared" si="146"/>
        <v>0.7102945166991832</v>
      </c>
      <c r="CI235" s="60">
        <f t="shared" si="147"/>
        <v>5.1777362036772283</v>
      </c>
      <c r="CJ235" s="60">
        <f t="shared" si="148"/>
        <v>0.40141559195641052</v>
      </c>
      <c r="CK235" s="60">
        <f t="shared" si="149"/>
        <v>0</v>
      </c>
      <c r="CL235" s="60">
        <f t="shared" si="150"/>
        <v>0.70522641356042803</v>
      </c>
      <c r="CM235" s="61">
        <f t="shared" si="151"/>
        <v>7.0239093554720684</v>
      </c>
      <c r="CN235" s="35"/>
    </row>
    <row r="236" spans="2:92" x14ac:dyDescent="0.65">
      <c r="B236" s="44">
        <v>44086</v>
      </c>
      <c r="C236" s="38">
        <f t="shared" si="193"/>
        <v>643</v>
      </c>
      <c r="D236" s="46">
        <v>74544</v>
      </c>
      <c r="E236" s="101">
        <f t="shared" si="171"/>
        <v>4.3753308908550281E-2</v>
      </c>
      <c r="F236" s="38">
        <f t="shared" si="177"/>
        <v>18023</v>
      </c>
      <c r="G236" s="46">
        <v>1703734</v>
      </c>
      <c r="H236" s="46">
        <f t="shared" si="178"/>
        <v>11</v>
      </c>
      <c r="I236" s="46">
        <v>1423</v>
      </c>
      <c r="J236" s="100">
        <f t="shared" si="196"/>
        <v>1.9089396866280316E-2</v>
      </c>
      <c r="W236" s="47"/>
      <c r="X236" s="47"/>
      <c r="Y236" s="47"/>
      <c r="Z236" s="47"/>
      <c r="AA236" s="47"/>
      <c r="AB236" s="49">
        <f t="shared" si="152"/>
        <v>170.10000000000059</v>
      </c>
      <c r="AC236" s="24">
        <f t="shared" si="153"/>
        <v>18.138706446754238</v>
      </c>
      <c r="AD236" s="25">
        <f t="shared" si="154"/>
        <v>-4.8125387935253554E-13</v>
      </c>
      <c r="AE236" s="24">
        <f t="shared" si="155"/>
        <v>1.4378021314575383E-12</v>
      </c>
      <c r="AF236" s="26">
        <f t="shared" si="156"/>
        <v>-3.6776609814627262E-13</v>
      </c>
      <c r="AG236" s="32"/>
      <c r="AH236" s="49">
        <f t="shared" si="157"/>
        <v>69.929999999999879</v>
      </c>
      <c r="AI236" s="77">
        <f t="shared" si="187"/>
        <v>6.9271544589047798</v>
      </c>
      <c r="AJ236" s="25">
        <f t="shared" si="188"/>
        <v>-3.2755768496417897E-5</v>
      </c>
      <c r="AK236" s="24">
        <f t="shared" si="189"/>
        <v>1.9813357324635801E-4</v>
      </c>
      <c r="AL236" s="26">
        <f t="shared" si="190"/>
        <v>-7.3074701524476895E-5</v>
      </c>
      <c r="AM236" s="35"/>
      <c r="AN236" s="49">
        <f t="shared" si="158"/>
        <v>94.5</v>
      </c>
      <c r="AO236" s="24">
        <f t="shared" si="194"/>
        <v>29.395919456493402</v>
      </c>
      <c r="AP236" s="25">
        <f t="shared" si="191"/>
        <v>-2.0123602856715612E-2</v>
      </c>
      <c r="AQ236" s="24">
        <f t="shared" si="195"/>
        <v>3.4773973157671098E-2</v>
      </c>
      <c r="AR236" s="26">
        <f t="shared" si="192"/>
        <v>-6.4895051594679246E-3</v>
      </c>
      <c r="AS236" s="5"/>
      <c r="AT236" s="49">
        <f t="shared" si="159"/>
        <v>45.360000000000021</v>
      </c>
      <c r="AU236" s="24">
        <f t="shared" si="172"/>
        <v>3.2294758899030085</v>
      </c>
      <c r="AV236" s="25">
        <f t="shared" si="173"/>
        <v>-7.9046165908397095E-2</v>
      </c>
      <c r="AW236" s="24">
        <f t="shared" si="174"/>
        <v>0.853798172076499</v>
      </c>
      <c r="AX236" s="26">
        <f t="shared" si="175"/>
        <v>-0.34211099946864071</v>
      </c>
      <c r="AY236" s="29"/>
      <c r="AZ236" s="18">
        <f t="shared" si="160"/>
        <v>45.360000000000021</v>
      </c>
      <c r="BA236" s="24">
        <f t="shared" si="169"/>
        <v>3.9674020183108989E-3</v>
      </c>
      <c r="BB236" s="25">
        <f t="shared" si="167"/>
        <v>-2.0199643945102491E-3</v>
      </c>
      <c r="BC236" s="24">
        <f t="shared" si="170"/>
        <v>6.0117057857447325</v>
      </c>
      <c r="BD236" s="26">
        <f t="shared" si="168"/>
        <v>-2.5890758080855418</v>
      </c>
      <c r="BE236" s="35"/>
      <c r="BF236" s="18">
        <f t="shared" si="161"/>
        <v>37.799999999999997</v>
      </c>
      <c r="BG236" s="24">
        <f t="shared" si="199"/>
        <v>49.740411186437456</v>
      </c>
      <c r="BH236" s="25">
        <f t="shared" si="197"/>
        <v>-0.38863183650002564</v>
      </c>
      <c r="BI236" s="24">
        <f t="shared" si="200"/>
        <v>0.20578069796717247</v>
      </c>
      <c r="BJ236" s="26">
        <f t="shared" si="198"/>
        <v>0.29295906071421096</v>
      </c>
      <c r="BK236" s="71"/>
      <c r="BL236" s="18">
        <f t="shared" si="162"/>
        <v>86.939999999999799</v>
      </c>
      <c r="BM236" s="24"/>
      <c r="BN236" s="25"/>
      <c r="BO236" s="24"/>
      <c r="BP236" s="26"/>
      <c r="BQ236" s="71"/>
      <c r="BR236" s="18">
        <f t="shared" si="163"/>
        <v>86.939999999999799</v>
      </c>
      <c r="BS236" s="24">
        <f t="shared" si="183"/>
        <v>49.349466200389436</v>
      </c>
      <c r="BT236" s="25">
        <f t="shared" si="179"/>
        <v>-1.0719759596575089</v>
      </c>
      <c r="BU236" s="24">
        <f t="shared" si="184"/>
        <v>0.4969317768013487</v>
      </c>
      <c r="BV236" s="26">
        <f t="shared" si="180"/>
        <v>0.80103775907661201</v>
      </c>
      <c r="BW236" s="90"/>
      <c r="BX236" s="18">
        <f t="shared" si="164"/>
        <v>86.939999999999799</v>
      </c>
      <c r="BY236" s="24">
        <f t="shared" si="185"/>
        <v>49.349466200389436</v>
      </c>
      <c r="BZ236" s="25">
        <f t="shared" si="181"/>
        <v>-1.0719759596575089</v>
      </c>
      <c r="CA236" s="24">
        <f t="shared" si="186"/>
        <v>0.4969317768013487</v>
      </c>
      <c r="CB236" s="26">
        <f t="shared" si="182"/>
        <v>0.80103775907661201</v>
      </c>
      <c r="CC236" s="32"/>
      <c r="CD236" s="20">
        <f t="shared" si="165"/>
        <v>170.10000000000059</v>
      </c>
      <c r="CE236" s="61">
        <f t="shared" si="143"/>
        <v>7.7226522039282065E-13</v>
      </c>
      <c r="CF236" s="61">
        <f t="shared" si="144"/>
        <v>1.3498746120692095E-4</v>
      </c>
      <c r="CG236" s="61">
        <f t="shared" si="145"/>
        <v>2.6593836556326553E-2</v>
      </c>
      <c r="CH236" s="24">
        <f t="shared" si="146"/>
        <v>0.64775106448427577</v>
      </c>
      <c r="CI236" s="60">
        <f t="shared" si="147"/>
        <v>4.8051669312643748</v>
      </c>
      <c r="CJ236" s="60">
        <f t="shared" si="148"/>
        <v>0.55977197611321428</v>
      </c>
      <c r="CK236" s="60">
        <f t="shared" si="149"/>
        <v>0</v>
      </c>
      <c r="CL236" s="60">
        <f t="shared" si="150"/>
        <v>0.83933648678581418</v>
      </c>
      <c r="CM236" s="61">
        <f t="shared" si="151"/>
        <v>6.8787552826659848</v>
      </c>
      <c r="CN236" s="35"/>
    </row>
    <row r="237" spans="2:92" x14ac:dyDescent="0.65">
      <c r="B237" s="44">
        <v>44087</v>
      </c>
      <c r="C237" s="38">
        <f t="shared" si="193"/>
        <v>674</v>
      </c>
      <c r="D237" s="46">
        <v>75218</v>
      </c>
      <c r="E237" s="101">
        <f t="shared" si="171"/>
        <v>4.3834355113172803E-2</v>
      </c>
      <c r="F237" s="38">
        <f t="shared" si="177"/>
        <v>12226</v>
      </c>
      <c r="G237" s="46">
        <v>1715960</v>
      </c>
      <c r="H237" s="46">
        <f t="shared" si="178"/>
        <v>16</v>
      </c>
      <c r="I237" s="46">
        <v>1439</v>
      </c>
      <c r="J237" s="100">
        <f t="shared" si="196"/>
        <v>1.9131059055013427E-2</v>
      </c>
      <c r="W237" s="47"/>
      <c r="X237" s="47"/>
      <c r="Y237" s="47"/>
      <c r="Z237" s="47"/>
      <c r="AA237" s="47"/>
      <c r="AB237" s="49">
        <f t="shared" si="152"/>
        <v>171.0000000000006</v>
      </c>
      <c r="AC237" s="24">
        <f t="shared" si="153"/>
        <v>18.138706446753886</v>
      </c>
      <c r="AD237" s="25">
        <f t="shared" si="154"/>
        <v>-3.9119806186538751E-13</v>
      </c>
      <c r="AE237" s="24">
        <f t="shared" si="155"/>
        <v>1.1687498663467305E-12</v>
      </c>
      <c r="AF237" s="26">
        <f t="shared" si="156"/>
        <v>-2.9894696123423087E-13</v>
      </c>
      <c r="AG237" s="32"/>
      <c r="AH237" s="49">
        <f t="shared" si="157"/>
        <v>70.299999999999883</v>
      </c>
      <c r="AI237" s="77">
        <f t="shared" si="187"/>
        <v>6.9271437945652856</v>
      </c>
      <c r="AJ237" s="25">
        <f t="shared" si="188"/>
        <v>-2.8822539172817165E-5</v>
      </c>
      <c r="AK237" s="24">
        <f t="shared" si="189"/>
        <v>1.7434248435275871E-4</v>
      </c>
      <c r="AL237" s="26">
        <f t="shared" si="190"/>
        <v>-6.4300240252971087E-5</v>
      </c>
      <c r="AM237" s="35"/>
      <c r="AN237" s="49">
        <f t="shared" si="158"/>
        <v>95</v>
      </c>
      <c r="AO237" s="24">
        <f t="shared" si="194"/>
        <v>29.386719540266277</v>
      </c>
      <c r="AP237" s="25">
        <f t="shared" si="191"/>
        <v>-1.8399832454252935E-2</v>
      </c>
      <c r="AQ237" s="24">
        <f t="shared" si="195"/>
        <v>3.1802998779612679E-2</v>
      </c>
      <c r="AR237" s="26">
        <f t="shared" si="192"/>
        <v>-5.9419487561168313E-3</v>
      </c>
      <c r="AS237" s="5"/>
      <c r="AT237" s="49">
        <f t="shared" si="159"/>
        <v>45.600000000000023</v>
      </c>
      <c r="AU237" s="24">
        <f t="shared" si="172"/>
        <v>3.2122702092868471</v>
      </c>
      <c r="AV237" s="25">
        <f t="shared" si="173"/>
        <v>-7.1690335900672156E-2</v>
      </c>
      <c r="AW237" s="24">
        <f t="shared" si="174"/>
        <v>0.77879365010839841</v>
      </c>
      <c r="AX237" s="26">
        <f t="shared" si="175"/>
        <v>-0.31251884153375242</v>
      </c>
      <c r="AY237" s="29"/>
      <c r="AZ237" s="18">
        <f t="shared" si="160"/>
        <v>45.600000000000023</v>
      </c>
      <c r="BA237" s="24">
        <f t="shared" si="169"/>
        <v>3.6582949547754985E-3</v>
      </c>
      <c r="BB237" s="25">
        <f t="shared" si="167"/>
        <v>-1.7172614640855572E-3</v>
      </c>
      <c r="BC237" s="24">
        <f t="shared" si="170"/>
        <v>5.5791720762346468</v>
      </c>
      <c r="BD237" s="26">
        <f t="shared" si="168"/>
        <v>-2.4029650528338076</v>
      </c>
      <c r="BE237" s="35"/>
      <c r="BF237" s="18">
        <f t="shared" si="161"/>
        <v>38</v>
      </c>
      <c r="BG237" s="24">
        <f t="shared" si="199"/>
        <v>49.63191365120759</v>
      </c>
      <c r="BH237" s="25">
        <f t="shared" si="197"/>
        <v>-0.54248767614932036</v>
      </c>
      <c r="BI237" s="24">
        <f t="shared" si="200"/>
        <v>0.28752674246130411</v>
      </c>
      <c r="BJ237" s="26">
        <f t="shared" si="198"/>
        <v>0.40873022247065827</v>
      </c>
      <c r="BK237" s="71"/>
      <c r="BL237" s="18">
        <f t="shared" si="162"/>
        <v>87.399999999999793</v>
      </c>
      <c r="BM237" s="24"/>
      <c r="BN237" s="25"/>
      <c r="BO237" s="24"/>
      <c r="BP237" s="26"/>
      <c r="BQ237" s="71"/>
      <c r="BR237" s="18">
        <f t="shared" si="163"/>
        <v>87.399999999999793</v>
      </c>
      <c r="BS237" s="24">
        <f t="shared" si="183"/>
        <v>49.221944947189016</v>
      </c>
      <c r="BT237" s="25">
        <f t="shared" si="179"/>
        <v>-1.2752125320041965</v>
      </c>
      <c r="BU237" s="24">
        <f t="shared" si="184"/>
        <v>0.59215246450968073</v>
      </c>
      <c r="BV237" s="26">
        <f t="shared" si="180"/>
        <v>0.95220687708331986</v>
      </c>
      <c r="BW237" s="90"/>
      <c r="BX237" s="18">
        <f t="shared" si="164"/>
        <v>87.399999999999793</v>
      </c>
      <c r="BY237" s="24">
        <f t="shared" si="185"/>
        <v>49.221944947189016</v>
      </c>
      <c r="BZ237" s="25">
        <f t="shared" si="181"/>
        <v>-1.2752125320041965</v>
      </c>
      <c r="CA237" s="24">
        <f t="shared" si="186"/>
        <v>0.59215246450968073</v>
      </c>
      <c r="CB237" s="26">
        <f t="shared" si="182"/>
        <v>0.95220687708331986</v>
      </c>
      <c r="CC237" s="32"/>
      <c r="CD237" s="20">
        <f t="shared" si="165"/>
        <v>171.0000000000006</v>
      </c>
      <c r="CE237" s="61">
        <f t="shared" si="143"/>
        <v>6.2775318896164818E-13</v>
      </c>
      <c r="CF237" s="61">
        <f t="shared" si="144"/>
        <v>1.1877867579690473E-4</v>
      </c>
      <c r="CG237" s="61">
        <f t="shared" si="145"/>
        <v>2.4315690619218146E-2</v>
      </c>
      <c r="CH237" s="24">
        <f t="shared" si="146"/>
        <v>0.59065747308469008</v>
      </c>
      <c r="CI237" s="60">
        <f t="shared" si="147"/>
        <v>4.4593920774734181</v>
      </c>
      <c r="CJ237" s="60">
        <f t="shared" si="148"/>
        <v>0.77934987945732304</v>
      </c>
      <c r="CK237" s="60">
        <f t="shared" si="149"/>
        <v>0</v>
      </c>
      <c r="CL237" s="60">
        <f t="shared" si="150"/>
        <v>0.9981643339281846</v>
      </c>
      <c r="CM237" s="61">
        <f t="shared" si="151"/>
        <v>6.8519982332392582</v>
      </c>
      <c r="CN237" s="72">
        <f>L80</f>
        <v>44291</v>
      </c>
    </row>
    <row r="238" spans="2:92" x14ac:dyDescent="0.65">
      <c r="B238" s="44">
        <v>44088</v>
      </c>
      <c r="C238" s="38">
        <f t="shared" si="193"/>
        <v>439</v>
      </c>
      <c r="D238" s="46">
        <v>75657</v>
      </c>
      <c r="E238" s="101">
        <f t="shared" si="171"/>
        <v>4.403642491072754E-2</v>
      </c>
      <c r="F238" s="38">
        <f t="shared" si="177"/>
        <v>2095</v>
      </c>
      <c r="G238" s="46">
        <v>1718055</v>
      </c>
      <c r="H238" s="46">
        <f t="shared" si="178"/>
        <v>3</v>
      </c>
      <c r="I238" s="46">
        <v>1442</v>
      </c>
      <c r="J238" s="100">
        <f t="shared" si="196"/>
        <v>1.9059703662582445E-2</v>
      </c>
      <c r="W238" s="47"/>
      <c r="X238" s="47"/>
      <c r="Y238" s="47"/>
      <c r="Z238" s="47"/>
      <c r="AA238" s="47"/>
      <c r="AB238" s="49">
        <f t="shared" si="152"/>
        <v>171.9000000000006</v>
      </c>
      <c r="AC238" s="24">
        <f t="shared" si="153"/>
        <v>18.138706446753599</v>
      </c>
      <c r="AD238" s="25">
        <f t="shared" si="154"/>
        <v>-3.1799416103019277E-13</v>
      </c>
      <c r="AE238" s="24">
        <f t="shared" si="155"/>
        <v>9.5004466901211642E-13</v>
      </c>
      <c r="AF238" s="26">
        <f t="shared" si="156"/>
        <v>-2.4300577481623784E-13</v>
      </c>
      <c r="AG238" s="32"/>
      <c r="AH238" s="49">
        <f t="shared" si="157"/>
        <v>70.669999999999888</v>
      </c>
      <c r="AI238" s="77">
        <f t="shared" si="187"/>
        <v>6.927134410771572</v>
      </c>
      <c r="AJ238" s="25">
        <f t="shared" si="188"/>
        <v>-2.5361604630879469E-5</v>
      </c>
      <c r="AK238" s="24">
        <f t="shared" si="189"/>
        <v>1.5340812003723938E-4</v>
      </c>
      <c r="AL238" s="26">
        <f t="shared" si="190"/>
        <v>-5.6579363014917119E-5</v>
      </c>
      <c r="AM238" s="35"/>
      <c r="AN238" s="49">
        <f t="shared" si="158"/>
        <v>95.5</v>
      </c>
      <c r="AO238" s="24">
        <f t="shared" si="194"/>
        <v>29.378308268015193</v>
      </c>
      <c r="AP238" s="25">
        <f t="shared" si="191"/>
        <v>-1.6822544502166352E-2</v>
      </c>
      <c r="AQ238" s="24">
        <f t="shared" si="195"/>
        <v>2.9083221457831418E-2</v>
      </c>
      <c r="AR238" s="26">
        <f t="shared" si="192"/>
        <v>-5.4395546435625219E-3</v>
      </c>
      <c r="AS238" s="5"/>
      <c r="AT238" s="49">
        <f t="shared" si="159"/>
        <v>45.840000000000025</v>
      </c>
      <c r="AU238" s="24">
        <f t="shared" si="172"/>
        <v>3.1966596284843551</v>
      </c>
      <c r="AV238" s="25">
        <f t="shared" si="173"/>
        <v>-6.5044086677049279E-2</v>
      </c>
      <c r="AW238" s="24">
        <f t="shared" si="174"/>
        <v>0.7102945166991832</v>
      </c>
      <c r="AX238" s="26">
        <f t="shared" si="175"/>
        <v>-0.28541305587173005</v>
      </c>
      <c r="AY238" s="29"/>
      <c r="AZ238" s="18">
        <f t="shared" si="160"/>
        <v>45.840000000000025</v>
      </c>
      <c r="BA238" s="24">
        <f t="shared" si="169"/>
        <v>3.393778023299755E-3</v>
      </c>
      <c r="BB238" s="25">
        <f t="shared" si="167"/>
        <v>-1.4695385081985755E-3</v>
      </c>
      <c r="BC238" s="24">
        <f t="shared" si="170"/>
        <v>5.1777362036772283</v>
      </c>
      <c r="BD238" s="26">
        <f t="shared" si="168"/>
        <v>-2.2301992919856604</v>
      </c>
      <c r="BE238" s="35"/>
      <c r="BF238" s="18">
        <f t="shared" si="161"/>
        <v>38.200000000000003</v>
      </c>
      <c r="BG238" s="24">
        <f t="shared" si="199"/>
        <v>49.480646325192517</v>
      </c>
      <c r="BH238" s="25">
        <f t="shared" si="197"/>
        <v>-0.75633663007537977</v>
      </c>
      <c r="BI238" s="24">
        <f t="shared" si="200"/>
        <v>0.40141559195641052</v>
      </c>
      <c r="BJ238" s="26">
        <f t="shared" si="198"/>
        <v>0.56944424747553213</v>
      </c>
      <c r="BK238" s="71"/>
      <c r="BL238" s="18">
        <f t="shared" si="162"/>
        <v>87.859999999999786</v>
      </c>
      <c r="BM238" s="24"/>
      <c r="BN238" s="25"/>
      <c r="BO238" s="24"/>
      <c r="BP238" s="26"/>
      <c r="BQ238" s="71"/>
      <c r="BR238" s="18">
        <f t="shared" si="163"/>
        <v>87.859999999999786</v>
      </c>
      <c r="BS238" s="24">
        <f t="shared" si="183"/>
        <v>49.070381087945137</v>
      </c>
      <c r="BT238" s="25">
        <f t="shared" si="179"/>
        <v>-1.5156385924387656</v>
      </c>
      <c r="BU238" s="24">
        <f t="shared" si="184"/>
        <v>0.70522641356042803</v>
      </c>
      <c r="BV238" s="26">
        <f t="shared" si="180"/>
        <v>1.130739490507473</v>
      </c>
      <c r="BW238" s="90"/>
      <c r="BX238" s="18">
        <f t="shared" si="164"/>
        <v>87.859999999999786</v>
      </c>
      <c r="BY238" s="24">
        <f t="shared" si="185"/>
        <v>49.070381087945137</v>
      </c>
      <c r="BZ238" s="25">
        <f t="shared" si="181"/>
        <v>-1.5156385924387656</v>
      </c>
      <c r="CA238" s="24">
        <f t="shared" si="186"/>
        <v>0.70522641356042803</v>
      </c>
      <c r="CB238" s="26">
        <f t="shared" si="182"/>
        <v>1.130739490507473</v>
      </c>
      <c r="CC238" s="32"/>
      <c r="CD238" s="20">
        <f t="shared" si="165"/>
        <v>171.9000000000006</v>
      </c>
      <c r="CE238" s="61">
        <f t="shared" si="143"/>
        <v>5.1028332734066115E-13</v>
      </c>
      <c r="CF238" s="61">
        <f t="shared" si="144"/>
        <v>1.0451617352288588E-4</v>
      </c>
      <c r="CG238" s="61">
        <f t="shared" si="145"/>
        <v>2.223116237531611E-2</v>
      </c>
      <c r="CH238" s="24">
        <f t="shared" si="146"/>
        <v>0.53854877132986678</v>
      </c>
      <c r="CI238" s="60">
        <f t="shared" si="147"/>
        <v>4.1384874304326598</v>
      </c>
      <c r="CJ238" s="60">
        <f t="shared" si="148"/>
        <v>1.0826449760781602</v>
      </c>
      <c r="CK238" s="60">
        <f t="shared" si="149"/>
        <v>0</v>
      </c>
      <c r="CL238" s="60">
        <f t="shared" si="150"/>
        <v>1.1859396494589549</v>
      </c>
      <c r="CM238" s="61">
        <f t="shared" si="151"/>
        <v>6.9679565058489921</v>
      </c>
      <c r="CN238" s="35"/>
    </row>
    <row r="239" spans="2:92" x14ac:dyDescent="0.65">
      <c r="B239" s="44">
        <v>44089</v>
      </c>
      <c r="C239" s="38">
        <f t="shared" si="193"/>
        <v>301</v>
      </c>
      <c r="D239" s="46">
        <v>75958</v>
      </c>
      <c r="E239" s="101">
        <f t="shared" si="171"/>
        <v>4.352118333064995E-2</v>
      </c>
      <c r="F239" s="38">
        <f t="shared" si="177"/>
        <v>27256</v>
      </c>
      <c r="G239" s="46">
        <v>1745311</v>
      </c>
      <c r="H239" s="46">
        <f t="shared" si="178"/>
        <v>9</v>
      </c>
      <c r="I239" s="46">
        <v>1451</v>
      </c>
      <c r="J239" s="100">
        <f t="shared" si="196"/>
        <v>1.9102661997419626E-2</v>
      </c>
      <c r="W239" s="47"/>
      <c r="X239" s="47"/>
      <c r="Y239" s="47"/>
      <c r="Z239" s="47"/>
      <c r="AA239" s="47"/>
      <c r="AB239" s="49">
        <f t="shared" si="152"/>
        <v>172.80000000000061</v>
      </c>
      <c r="AC239" s="24">
        <f t="shared" si="153"/>
        <v>18.138706446753368</v>
      </c>
      <c r="AD239" s="25">
        <f t="shared" si="154"/>
        <v>-2.5848872043770948E-13</v>
      </c>
      <c r="AE239" s="24">
        <f t="shared" si="155"/>
        <v>7.7226522039282065E-13</v>
      </c>
      <c r="AF239" s="26">
        <f t="shared" si="156"/>
        <v>-1.9753272068810641E-13</v>
      </c>
      <c r="AG239" s="32"/>
      <c r="AH239" s="49">
        <f t="shared" si="157"/>
        <v>71.039999999999893</v>
      </c>
      <c r="AI239" s="77">
        <f t="shared" si="187"/>
        <v>6.9271261537583282</v>
      </c>
      <c r="AJ239" s="25">
        <f t="shared" si="188"/>
        <v>-2.2316252011236475E-5</v>
      </c>
      <c r="AK239" s="24">
        <f t="shared" si="189"/>
        <v>1.3498746120692095E-4</v>
      </c>
      <c r="AL239" s="26">
        <f t="shared" si="190"/>
        <v>-4.9785564406266026E-5</v>
      </c>
      <c r="AM239" s="35"/>
      <c r="AN239" s="49">
        <f t="shared" si="158"/>
        <v>96</v>
      </c>
      <c r="AO239" s="24">
        <f t="shared" si="194"/>
        <v>29.370618525406456</v>
      </c>
      <c r="AP239" s="25">
        <f t="shared" si="191"/>
        <v>-1.5379485217472261E-2</v>
      </c>
      <c r="AQ239" s="24">
        <f t="shared" si="195"/>
        <v>2.6593836556326553E-2</v>
      </c>
      <c r="AR239" s="26">
        <f t="shared" si="192"/>
        <v>-4.9787698030097291E-3</v>
      </c>
      <c r="AS239" s="5"/>
      <c r="AT239" s="49">
        <f t="shared" si="159"/>
        <v>46.080000000000027</v>
      </c>
      <c r="AU239" s="24">
        <f t="shared" si="172"/>
        <v>3.1824912728957506</v>
      </c>
      <c r="AV239" s="25">
        <f t="shared" si="173"/>
        <v>-5.9034814952518222E-2</v>
      </c>
      <c r="AW239" s="24">
        <f t="shared" si="174"/>
        <v>0.64775106448427577</v>
      </c>
      <c r="AX239" s="26">
        <f t="shared" si="175"/>
        <v>-0.26059771756211425</v>
      </c>
      <c r="AY239" s="29"/>
      <c r="AZ239" s="18">
        <f t="shared" si="160"/>
        <v>46.080000000000027</v>
      </c>
      <c r="BA239" s="24">
        <f t="shared" si="169"/>
        <v>3.1660437713930119E-3</v>
      </c>
      <c r="BB239" s="25">
        <f t="shared" si="167"/>
        <v>-1.2651902883707962E-3</v>
      </c>
      <c r="BC239" s="24">
        <f t="shared" si="170"/>
        <v>4.8051669312643748</v>
      </c>
      <c r="BD239" s="26">
        <f t="shared" si="168"/>
        <v>-2.0698292911825207</v>
      </c>
      <c r="BE239" s="35"/>
      <c r="BF239" s="18">
        <f t="shared" si="161"/>
        <v>38.400000000000006</v>
      </c>
      <c r="BG239" s="24">
        <f t="shared" si="199"/>
        <v>49.270105914081377</v>
      </c>
      <c r="BH239" s="25">
        <f t="shared" si="197"/>
        <v>-1.0527020555556859</v>
      </c>
      <c r="BI239" s="24">
        <f t="shared" si="200"/>
        <v>0.55977197611321428</v>
      </c>
      <c r="BJ239" s="26">
        <f t="shared" si="198"/>
        <v>0.79178192078401899</v>
      </c>
      <c r="BK239" s="71"/>
      <c r="BL239" s="18">
        <f t="shared" si="162"/>
        <v>88.31999999999978</v>
      </c>
      <c r="BM239" s="24"/>
      <c r="BN239" s="25"/>
      <c r="BO239" s="24"/>
      <c r="BP239" s="26"/>
      <c r="BQ239" s="71"/>
      <c r="BR239" s="18">
        <f t="shared" si="163"/>
        <v>88.31999999999978</v>
      </c>
      <c r="BS239" s="24">
        <f t="shared" si="183"/>
        <v>48.890431297838326</v>
      </c>
      <c r="BT239" s="25">
        <f t="shared" si="179"/>
        <v>-1.79949790106814</v>
      </c>
      <c r="BU239" s="24">
        <f t="shared" si="184"/>
        <v>0.83933648678581418</v>
      </c>
      <c r="BV239" s="26">
        <f t="shared" si="180"/>
        <v>1.3411007322538617</v>
      </c>
      <c r="BW239" s="90"/>
      <c r="BX239" s="18">
        <f t="shared" si="164"/>
        <v>88.31999999999978</v>
      </c>
      <c r="BY239" s="24">
        <f t="shared" si="185"/>
        <v>48.890431297838326</v>
      </c>
      <c r="BZ239" s="25">
        <f t="shared" si="181"/>
        <v>-1.79949790106814</v>
      </c>
      <c r="CA239" s="24">
        <f t="shared" si="186"/>
        <v>0.83933648678581418</v>
      </c>
      <c r="CB239" s="26">
        <f t="shared" si="182"/>
        <v>1.3411007322538617</v>
      </c>
      <c r="CC239" s="32"/>
      <c r="CD239" s="20">
        <f t="shared" si="165"/>
        <v>172.80000000000061</v>
      </c>
      <c r="CE239" s="61">
        <f t="shared" ref="CE239:CE302" si="201">AE242</f>
        <v>4.1479530290010807E-13</v>
      </c>
      <c r="CF239" s="61">
        <f t="shared" ref="CF239:CF302" si="202">AK242</f>
        <v>9.1966254362614813E-5</v>
      </c>
      <c r="CG239" s="61">
        <f t="shared" ref="CG239:CG302" si="203">AQ242</f>
        <v>2.0324050234744422E-2</v>
      </c>
      <c r="CH239" s="24">
        <f t="shared" ref="CH239:CH302" si="204">AW242</f>
        <v>0.49099791969228468</v>
      </c>
      <c r="CI239" s="60">
        <f t="shared" ref="CI239:CI302" si="205">BC242</f>
        <v>3.8406663678434971</v>
      </c>
      <c r="CJ239" s="60">
        <f t="shared" ref="CJ239:CJ302" si="206">BI242</f>
        <v>1.4993283498861869</v>
      </c>
      <c r="CK239" s="60">
        <f t="shared" ref="CK239:CK302" si="207">BO242</f>
        <v>0</v>
      </c>
      <c r="CL239" s="60">
        <f t="shared" ref="CL239:CL302" si="208">BU242</f>
        <v>1.4074812771618244</v>
      </c>
      <c r="CM239" s="61">
        <f t="shared" ref="CM239:CM302" si="209">SUM(CE239:CL239)</f>
        <v>7.2588899310733144</v>
      </c>
      <c r="CN239" s="35"/>
    </row>
    <row r="240" spans="2:92" x14ac:dyDescent="0.65">
      <c r="B240" s="44">
        <v>44090</v>
      </c>
      <c r="C240" s="38">
        <f t="shared" si="193"/>
        <v>490</v>
      </c>
      <c r="D240" s="46">
        <v>76448</v>
      </c>
      <c r="E240" s="101">
        <f t="shared" si="171"/>
        <v>4.3277074495125328E-2</v>
      </c>
      <c r="F240" s="38">
        <f t="shared" si="177"/>
        <v>21167</v>
      </c>
      <c r="G240" s="46">
        <v>1766478</v>
      </c>
      <c r="H240" s="46">
        <f t="shared" si="178"/>
        <v>10</v>
      </c>
      <c r="I240" s="46">
        <v>1461</v>
      </c>
      <c r="J240" s="100">
        <f t="shared" si="196"/>
        <v>1.9111029719547926E-2</v>
      </c>
      <c r="W240" s="47"/>
      <c r="X240" s="47"/>
      <c r="Y240" s="47"/>
      <c r="Z240" s="47"/>
      <c r="AA240" s="47"/>
      <c r="AB240" s="49">
        <f t="shared" ref="AB240:AB303" si="210">AB239+$AC$45</f>
        <v>173.70000000000061</v>
      </c>
      <c r="AC240" s="24">
        <f t="shared" ref="AC240:AC303" si="211">AC239+AD240*$AC$45</f>
        <v>18.138706446753179</v>
      </c>
      <c r="AD240" s="25">
        <f t="shared" ref="AD240:AD303" si="212">-$AE$39*AC239*AE239</f>
        <v>-2.1011838197613999E-13</v>
      </c>
      <c r="AE240" s="24">
        <f t="shared" ref="AE240:AE303" si="213">AE239+AF240*$AC$45</f>
        <v>6.2775318896164818E-13</v>
      </c>
      <c r="AF240" s="26">
        <f t="shared" ref="AF240:AF303" si="214">$AE$39*AC239*AE239-$AE$40*AE239</f>
        <v>-1.6056892381241391E-13</v>
      </c>
      <c r="AG240" s="32"/>
      <c r="AH240" s="49">
        <f t="shared" ref="AH240:AH303" si="215">AH239+$AI$45</f>
        <v>71.409999999999897</v>
      </c>
      <c r="AI240" s="77">
        <f t="shared" si="187"/>
        <v>6.9271188882242347</v>
      </c>
      <c r="AJ240" s="25">
        <f t="shared" si="188"/>
        <v>-1.9636578632073899E-5</v>
      </c>
      <c r="AK240" s="24">
        <f t="shared" si="189"/>
        <v>1.1877867579690473E-4</v>
      </c>
      <c r="AL240" s="26">
        <f t="shared" si="190"/>
        <v>-4.380752813517895E-5</v>
      </c>
      <c r="AM240" s="35"/>
      <c r="AN240" s="49">
        <f t="shared" ref="AN240:AN303" si="216">AN239+$AO$45</f>
        <v>96.5</v>
      </c>
      <c r="AO240" s="24">
        <f t="shared" si="194"/>
        <v>29.363588828548849</v>
      </c>
      <c r="AP240" s="25">
        <f t="shared" si="191"/>
        <v>-1.405939371521177E-2</v>
      </c>
      <c r="AQ240" s="24">
        <f t="shared" si="195"/>
        <v>2.4315690619218146E-2</v>
      </c>
      <c r="AR240" s="26">
        <f t="shared" si="192"/>
        <v>-4.5562918742168158E-3</v>
      </c>
      <c r="AS240" s="5"/>
      <c r="AT240" s="49">
        <f t="shared" ref="AT240:AT303" si="217">AT239+$AU$45</f>
        <v>46.320000000000029</v>
      </c>
      <c r="AU240" s="24">
        <f t="shared" si="172"/>
        <v>3.1696277493310347</v>
      </c>
      <c r="AV240" s="25">
        <f t="shared" si="173"/>
        <v>-5.3598014852983641E-2</v>
      </c>
      <c r="AW240" s="24">
        <f t="shared" si="174"/>
        <v>0.59065747308469008</v>
      </c>
      <c r="AX240" s="26">
        <f t="shared" si="175"/>
        <v>-0.23788996416494046</v>
      </c>
      <c r="AY240" s="29"/>
      <c r="AZ240" s="18">
        <f t="shared" ref="AZ240:AZ303" si="218">AZ239+$AU$45</f>
        <v>46.320000000000029</v>
      </c>
      <c r="BA240" s="24">
        <f t="shared" si="169"/>
        <v>2.9688785113143089E-3</v>
      </c>
      <c r="BB240" s="25">
        <f t="shared" si="167"/>
        <v>-1.0953625559927936E-3</v>
      </c>
      <c r="BC240" s="24">
        <f t="shared" si="170"/>
        <v>4.4593920774734181</v>
      </c>
      <c r="BD240" s="26">
        <f t="shared" si="168"/>
        <v>-1.9209714099497572</v>
      </c>
      <c r="BE240" s="35"/>
      <c r="BF240" s="18">
        <f t="shared" ref="BF240:BF303" si="219">BF239+$BG$45</f>
        <v>38.600000000000009</v>
      </c>
      <c r="BG240" s="24">
        <f t="shared" si="199"/>
        <v>48.977757653842552</v>
      </c>
      <c r="BH240" s="25">
        <f t="shared" si="197"/>
        <v>-1.4617413011941329</v>
      </c>
      <c r="BI240" s="24">
        <f t="shared" si="200"/>
        <v>0.77934987945732304</v>
      </c>
      <c r="BJ240" s="26">
        <f t="shared" si="198"/>
        <v>1.0978895167205436</v>
      </c>
      <c r="BK240" s="71"/>
      <c r="BL240" s="18">
        <f t="shared" ref="BL240:BL303" si="220">BL239+$BM$45</f>
        <v>88.779999999999774</v>
      </c>
      <c r="BM240" s="24"/>
      <c r="BN240" s="25"/>
      <c r="BO240" s="24"/>
      <c r="BP240" s="26"/>
      <c r="BQ240" s="71"/>
      <c r="BR240" s="18">
        <f t="shared" ref="BR240:BR303" si="221">BR239+$BM$45</f>
        <v>88.779999999999774</v>
      </c>
      <c r="BS240" s="24">
        <f t="shared" si="183"/>
        <v>48.677046579054874</v>
      </c>
      <c r="BT240" s="25">
        <f t="shared" si="179"/>
        <v>-2.1338471878344833</v>
      </c>
      <c r="BU240" s="24">
        <f t="shared" si="184"/>
        <v>0.9981643339281846</v>
      </c>
      <c r="BV240" s="26">
        <f t="shared" si="180"/>
        <v>1.5882784714237042</v>
      </c>
      <c r="BW240" s="90"/>
      <c r="BX240" s="18">
        <f t="shared" ref="BX240:BX303" si="222">BX239+$BM$45</f>
        <v>88.779999999999774</v>
      </c>
      <c r="BY240" s="24">
        <f t="shared" si="185"/>
        <v>48.677046579054874</v>
      </c>
      <c r="BZ240" s="25">
        <f t="shared" si="181"/>
        <v>-2.1338471878344833</v>
      </c>
      <c r="CA240" s="24">
        <f t="shared" si="186"/>
        <v>0.9981643339281846</v>
      </c>
      <c r="CB240" s="26">
        <f t="shared" si="182"/>
        <v>1.5882784714237042</v>
      </c>
      <c r="CC240" s="32"/>
      <c r="CD240" s="20">
        <f t="shared" ref="CD240:CD303" si="223">CD239+$AC$45</f>
        <v>173.70000000000061</v>
      </c>
      <c r="CE240" s="61">
        <f t="shared" si="201"/>
        <v>3.3717571021702107E-13</v>
      </c>
      <c r="CF240" s="61">
        <f t="shared" si="202"/>
        <v>8.0923279491295963E-5</v>
      </c>
      <c r="CG240" s="61">
        <f t="shared" si="203"/>
        <v>1.8579466314273003E-2</v>
      </c>
      <c r="CH240" s="24">
        <f t="shared" si="204"/>
        <v>0.44761302833511812</v>
      </c>
      <c r="CI240" s="60">
        <f t="shared" si="205"/>
        <v>3.5642701569986999</v>
      </c>
      <c r="CJ240" s="60">
        <f t="shared" si="206"/>
        <v>2.0675237625556111</v>
      </c>
      <c r="CK240" s="60">
        <f t="shared" si="207"/>
        <v>0</v>
      </c>
      <c r="CL240" s="60">
        <f t="shared" si="208"/>
        <v>1.6682227671778185</v>
      </c>
      <c r="CM240" s="61">
        <f t="shared" si="209"/>
        <v>7.7662901046613486</v>
      </c>
      <c r="CN240" s="72">
        <f>L81</f>
        <v>44298</v>
      </c>
    </row>
    <row r="241" spans="2:92" x14ac:dyDescent="0.65">
      <c r="B241" s="44">
        <v>44091</v>
      </c>
      <c r="C241" s="38">
        <f t="shared" si="193"/>
        <v>561</v>
      </c>
      <c r="D241" s="46">
        <v>77009</v>
      </c>
      <c r="E241" s="101">
        <f t="shared" si="171"/>
        <v>4.3109886012868755E-2</v>
      </c>
      <c r="F241" s="38">
        <f t="shared" si="177"/>
        <v>19864</v>
      </c>
      <c r="G241" s="46">
        <v>1786342</v>
      </c>
      <c r="H241" s="46">
        <f t="shared" si="178"/>
        <v>12</v>
      </c>
      <c r="I241" s="46">
        <v>1473</v>
      </c>
      <c r="J241" s="100">
        <f t="shared" si="196"/>
        <v>1.9127634432339079E-2</v>
      </c>
      <c r="W241" s="47"/>
      <c r="X241" s="47"/>
      <c r="Y241" s="47"/>
      <c r="Z241" s="47"/>
      <c r="AA241" s="47"/>
      <c r="AB241" s="49">
        <f t="shared" si="210"/>
        <v>174.60000000000062</v>
      </c>
      <c r="AC241" s="24">
        <f t="shared" si="211"/>
        <v>18.138706446753027</v>
      </c>
      <c r="AD241" s="25">
        <f t="shared" si="212"/>
        <v>-1.7079946223382774E-13</v>
      </c>
      <c r="AE241" s="24">
        <f t="shared" si="213"/>
        <v>5.1028332734066115E-13</v>
      </c>
      <c r="AF241" s="26">
        <f t="shared" si="214"/>
        <v>-1.3052206846776338E-13</v>
      </c>
      <c r="AG241" s="32"/>
      <c r="AH241" s="49">
        <f t="shared" si="215"/>
        <v>71.779999999999902</v>
      </c>
      <c r="AI241" s="77">
        <f t="shared" si="187"/>
        <v>6.9271124951147875</v>
      </c>
      <c r="AJ241" s="25">
        <f t="shared" si="188"/>
        <v>-1.7278674181251034E-5</v>
      </c>
      <c r="AK241" s="24">
        <f t="shared" si="189"/>
        <v>1.0451617352288588E-4</v>
      </c>
      <c r="AL241" s="26">
        <f t="shared" si="190"/>
        <v>-3.8547303443294189E-5</v>
      </c>
      <c r="AM241" s="35"/>
      <c r="AN241" s="49">
        <f t="shared" si="216"/>
        <v>97</v>
      </c>
      <c r="AO241" s="24">
        <f t="shared" si="194"/>
        <v>29.357162865076024</v>
      </c>
      <c r="AP241" s="25">
        <f t="shared" si="191"/>
        <v>-1.2851926945648632E-2</v>
      </c>
      <c r="AQ241" s="24">
        <f t="shared" si="195"/>
        <v>2.223116237531611E-2</v>
      </c>
      <c r="AR241" s="26">
        <f t="shared" si="192"/>
        <v>-4.1690564878040688E-3</v>
      </c>
      <c r="AS241" s="5"/>
      <c r="AT241" s="49">
        <f t="shared" si="217"/>
        <v>46.560000000000031</v>
      </c>
      <c r="AU241" s="24">
        <f t="shared" si="172"/>
        <v>3.1579454439927117</v>
      </c>
      <c r="AV241" s="25">
        <f t="shared" si="173"/>
        <v>-4.8676272243013539E-2</v>
      </c>
      <c r="AW241" s="24">
        <f t="shared" si="174"/>
        <v>0.53854877132986678</v>
      </c>
      <c r="AX241" s="26">
        <f t="shared" si="175"/>
        <v>-0.21711959064509698</v>
      </c>
      <c r="AY241" s="29"/>
      <c r="AZ241" s="18">
        <f t="shared" si="218"/>
        <v>46.560000000000031</v>
      </c>
      <c r="BA241" s="24">
        <f t="shared" si="169"/>
        <v>2.7972959739864332E-3</v>
      </c>
      <c r="BB241" s="25">
        <f t="shared" si="167"/>
        <v>-9.5323631848819956E-4</v>
      </c>
      <c r="BC241" s="24">
        <f t="shared" si="170"/>
        <v>4.1384874304326598</v>
      </c>
      <c r="BD241" s="26">
        <f t="shared" si="168"/>
        <v>-1.7828035946708793</v>
      </c>
      <c r="BE241" s="35"/>
      <c r="BF241" s="18">
        <f t="shared" si="219"/>
        <v>38.800000000000011</v>
      </c>
      <c r="BG241" s="24">
        <f t="shared" si="199"/>
        <v>48.573147072892262</v>
      </c>
      <c r="BH241" s="25">
        <f t="shared" si="197"/>
        <v>-2.0230529047514452</v>
      </c>
      <c r="BI241" s="24">
        <f t="shared" si="200"/>
        <v>1.0826449760781602</v>
      </c>
      <c r="BJ241" s="26">
        <f t="shared" si="198"/>
        <v>1.5164754831041853</v>
      </c>
      <c r="BK241" s="71"/>
      <c r="BL241" s="18">
        <f t="shared" si="220"/>
        <v>89.239999999999768</v>
      </c>
      <c r="BM241" s="24"/>
      <c r="BN241" s="25"/>
      <c r="BO241" s="24"/>
      <c r="BP241" s="26"/>
      <c r="BQ241" s="71"/>
      <c r="BR241" s="18">
        <f t="shared" si="221"/>
        <v>89.239999999999768</v>
      </c>
      <c r="BS241" s="24">
        <f t="shared" si="183"/>
        <v>48.42439058181877</v>
      </c>
      <c r="BT241" s="25">
        <f t="shared" si="179"/>
        <v>-2.5265599723610235</v>
      </c>
      <c r="BU241" s="24">
        <f t="shared" si="184"/>
        <v>1.1859396494589549</v>
      </c>
      <c r="BV241" s="26">
        <f t="shared" si="180"/>
        <v>1.8777531553077034</v>
      </c>
      <c r="BW241" s="90"/>
      <c r="BX241" s="18">
        <f t="shared" si="222"/>
        <v>89.239999999999768</v>
      </c>
      <c r="BY241" s="24">
        <f t="shared" si="185"/>
        <v>48.42439058181877</v>
      </c>
      <c r="BZ241" s="25">
        <f t="shared" si="181"/>
        <v>-2.5265599723610235</v>
      </c>
      <c r="CA241" s="24">
        <f t="shared" si="186"/>
        <v>1.1859396494589549</v>
      </c>
      <c r="CB241" s="26">
        <f t="shared" si="182"/>
        <v>1.8777531553077034</v>
      </c>
      <c r="CC241" s="32"/>
      <c r="CD241" s="30">
        <f t="shared" si="223"/>
        <v>174.60000000000062</v>
      </c>
      <c r="CE241" s="63">
        <f t="shared" si="201"/>
        <v>2.7408087498939405E-13</v>
      </c>
      <c r="CF241" s="63">
        <f t="shared" si="202"/>
        <v>7.1206301950385494E-5</v>
      </c>
      <c r="CG241" s="63">
        <f t="shared" si="203"/>
        <v>1.6983736932773379E-2</v>
      </c>
      <c r="CH241" s="24">
        <f t="shared" si="204"/>
        <v>0.4080347202368812</v>
      </c>
      <c r="CI241" s="85">
        <f t="shared" si="205"/>
        <v>3.3077589038505595</v>
      </c>
      <c r="CJ241" s="85">
        <f t="shared" si="206"/>
        <v>2.8343221884528678</v>
      </c>
      <c r="CK241" s="85">
        <f t="shared" si="207"/>
        <v>0</v>
      </c>
      <c r="CL241" s="60">
        <f t="shared" si="208"/>
        <v>1.9742121617412487</v>
      </c>
      <c r="CM241" s="61">
        <f t="shared" si="209"/>
        <v>8.5413829175165557</v>
      </c>
      <c r="CN241" s="35"/>
    </row>
    <row r="242" spans="2:92" x14ac:dyDescent="0.65">
      <c r="B242" s="44">
        <v>44092</v>
      </c>
      <c r="C242" s="38">
        <f t="shared" si="193"/>
        <v>485</v>
      </c>
      <c r="D242" s="46">
        <v>77494</v>
      </c>
      <c r="E242" s="101">
        <f t="shared" si="171"/>
        <v>4.2778534663784368E-2</v>
      </c>
      <c r="F242" s="38">
        <f t="shared" si="177"/>
        <v>25174</v>
      </c>
      <c r="G242" s="46">
        <v>1811516</v>
      </c>
      <c r="H242" s="46">
        <f t="shared" si="178"/>
        <v>9</v>
      </c>
      <c r="I242" s="46">
        <v>1482</v>
      </c>
      <c r="J242" s="100">
        <f t="shared" si="196"/>
        <v>1.9124061217642655E-2</v>
      </c>
      <c r="W242" s="47"/>
      <c r="X242" s="47"/>
      <c r="Y242" s="47"/>
      <c r="Z242" s="47"/>
      <c r="AA242" s="47"/>
      <c r="AB242" s="49">
        <f t="shared" si="210"/>
        <v>175.50000000000063</v>
      </c>
      <c r="AC242" s="24">
        <f t="shared" si="211"/>
        <v>18.138706446752902</v>
      </c>
      <c r="AD242" s="25">
        <f t="shared" si="212"/>
        <v>-1.388381921895695E-13</v>
      </c>
      <c r="AE242" s="24">
        <f t="shared" si="213"/>
        <v>4.1479530290010807E-13</v>
      </c>
      <c r="AF242" s="26">
        <f t="shared" si="214"/>
        <v>-1.0609780493394786E-13</v>
      </c>
      <c r="AG242" s="32"/>
      <c r="AH242" s="49">
        <f t="shared" si="215"/>
        <v>72.149999999999906</v>
      </c>
      <c r="AI242" s="77">
        <f t="shared" si="187"/>
        <v>6.9271068696713725</v>
      </c>
      <c r="AJ242" s="25">
        <f t="shared" si="188"/>
        <v>-1.5203901122591331E-5</v>
      </c>
      <c r="AK242" s="24">
        <f t="shared" si="189"/>
        <v>9.1966254362614813E-5</v>
      </c>
      <c r="AL242" s="26">
        <f t="shared" si="190"/>
        <v>-3.391870043316503E-5</v>
      </c>
      <c r="AM242" s="35"/>
      <c r="AN242" s="49">
        <f t="shared" si="216"/>
        <v>97.5</v>
      </c>
      <c r="AO242" s="24">
        <f t="shared" si="194"/>
        <v>29.351289070385235</v>
      </c>
      <c r="AP242" s="25">
        <f t="shared" si="191"/>
        <v>-1.1747589381577897E-2</v>
      </c>
      <c r="AQ242" s="24">
        <f t="shared" si="195"/>
        <v>2.0324050234744422E-2</v>
      </c>
      <c r="AR242" s="26">
        <f t="shared" si="192"/>
        <v>-3.8142242811433791E-3</v>
      </c>
      <c r="AS242" s="5"/>
      <c r="AT242" s="49">
        <f t="shared" si="217"/>
        <v>46.800000000000033</v>
      </c>
      <c r="AU242" s="24">
        <f t="shared" si="172"/>
        <v>3.1473330283266683</v>
      </c>
      <c r="AV242" s="25">
        <f t="shared" si="173"/>
        <v>-4.4218398608514661E-2</v>
      </c>
      <c r="AW242" s="24">
        <f t="shared" si="174"/>
        <v>0.49099791969228468</v>
      </c>
      <c r="AX242" s="26">
        <f t="shared" si="175"/>
        <v>-0.19812854848992539</v>
      </c>
      <c r="AY242" s="29"/>
      <c r="AZ242" s="18">
        <f t="shared" si="218"/>
        <v>46.800000000000033</v>
      </c>
      <c r="BA242" s="24">
        <f t="shared" si="169"/>
        <v>2.6472635719974793E-3</v>
      </c>
      <c r="BB242" s="25">
        <f t="shared" si="167"/>
        <v>-8.335133443830771E-4</v>
      </c>
      <c r="BC242" s="24">
        <f t="shared" si="170"/>
        <v>3.8406663678434971</v>
      </c>
      <c r="BD242" s="26">
        <f t="shared" si="168"/>
        <v>-1.654561458828681</v>
      </c>
      <c r="BE242" s="35"/>
      <c r="BF242" s="18">
        <f t="shared" si="219"/>
        <v>39.000000000000014</v>
      </c>
      <c r="BG242" s="24">
        <f t="shared" si="199"/>
        <v>48.015719852194074</v>
      </c>
      <c r="BH242" s="25">
        <f t="shared" si="197"/>
        <v>-2.7871361034909374</v>
      </c>
      <c r="BI242" s="24">
        <f t="shared" si="200"/>
        <v>1.4993283498861869</v>
      </c>
      <c r="BJ242" s="26">
        <f t="shared" si="198"/>
        <v>2.0834168690401333</v>
      </c>
      <c r="BK242" s="71"/>
      <c r="BL242" s="18">
        <f t="shared" si="220"/>
        <v>89.699999999999761</v>
      </c>
      <c r="BM242" s="24"/>
      <c r="BN242" s="25"/>
      <c r="BO242" s="24"/>
      <c r="BP242" s="26"/>
      <c r="BQ242" s="71"/>
      <c r="BR242" s="18">
        <f t="shared" si="221"/>
        <v>89.699999999999761</v>
      </c>
      <c r="BS242" s="24">
        <f t="shared" si="183"/>
        <v>48.125762876901071</v>
      </c>
      <c r="BT242" s="25">
        <f t="shared" si="179"/>
        <v>-2.9862770491770143</v>
      </c>
      <c r="BU242" s="24">
        <f t="shared" si="184"/>
        <v>1.4074812771618244</v>
      </c>
      <c r="BV242" s="26">
        <f t="shared" si="180"/>
        <v>2.2154162770286936</v>
      </c>
      <c r="BW242" s="90"/>
      <c r="BX242" s="18">
        <f t="shared" si="222"/>
        <v>89.699999999999761</v>
      </c>
      <c r="BY242" s="24">
        <f t="shared" si="185"/>
        <v>48.125762876901071</v>
      </c>
      <c r="BZ242" s="25">
        <f t="shared" si="181"/>
        <v>-2.9862770491770143</v>
      </c>
      <c r="CA242" s="24">
        <f t="shared" si="186"/>
        <v>1.4074812771618244</v>
      </c>
      <c r="CB242" s="26">
        <f t="shared" si="182"/>
        <v>2.2154162770286936</v>
      </c>
      <c r="CC242" s="32"/>
      <c r="CD242" s="20">
        <f t="shared" si="223"/>
        <v>175.50000000000063</v>
      </c>
      <c r="CE242" s="61">
        <f t="shared" si="201"/>
        <v>2.2279281620434941E-13</v>
      </c>
      <c r="CF242" s="61">
        <f t="shared" si="202"/>
        <v>6.2656101857363369E-5</v>
      </c>
      <c r="CG242" s="61">
        <f t="shared" si="203"/>
        <v>1.5524309444871015E-2</v>
      </c>
      <c r="CH242" s="24">
        <f t="shared" si="204"/>
        <v>0.37193364425323139</v>
      </c>
      <c r="CI242" s="60">
        <f t="shared" si="205"/>
        <v>3.0697031172029488</v>
      </c>
      <c r="CJ242" s="60">
        <f t="shared" si="206"/>
        <v>3.8543963696557961</v>
      </c>
      <c r="CK242" s="60">
        <f t="shared" si="207"/>
        <v>0</v>
      </c>
      <c r="CL242" s="60">
        <f t="shared" si="208"/>
        <v>2.3320724246918312</v>
      </c>
      <c r="CM242" s="61">
        <f t="shared" si="209"/>
        <v>9.6436925213507578</v>
      </c>
      <c r="CN242" s="35"/>
    </row>
    <row r="243" spans="2:92" x14ac:dyDescent="0.65">
      <c r="B243" s="44">
        <v>44093</v>
      </c>
      <c r="C243" s="38">
        <f t="shared" si="193"/>
        <v>579</v>
      </c>
      <c r="D243" s="46">
        <v>78073</v>
      </c>
      <c r="E243" s="101">
        <f t="shared" si="171"/>
        <v>4.2633813261571632E-2</v>
      </c>
      <c r="F243" s="38">
        <f t="shared" si="177"/>
        <v>19730</v>
      </c>
      <c r="G243" s="46">
        <v>1831246</v>
      </c>
      <c r="H243" s="46">
        <f t="shared" si="178"/>
        <v>13</v>
      </c>
      <c r="I243" s="46">
        <v>1495</v>
      </c>
      <c r="J243" s="100">
        <f t="shared" si="196"/>
        <v>1.914874540494153E-2</v>
      </c>
      <c r="W243" s="47"/>
      <c r="X243" s="47"/>
      <c r="Y243" s="47"/>
      <c r="Z243" s="47"/>
      <c r="AA243" s="47"/>
      <c r="AB243" s="49">
        <f t="shared" si="210"/>
        <v>176.40000000000063</v>
      </c>
      <c r="AC243" s="24">
        <f t="shared" si="211"/>
        <v>18.138706446752799</v>
      </c>
      <c r="AD243" s="25">
        <f t="shared" si="212"/>
        <v>-1.128577535219552E-13</v>
      </c>
      <c r="AE243" s="24">
        <f t="shared" si="213"/>
        <v>3.3717571021702107E-13</v>
      </c>
      <c r="AF243" s="26">
        <f t="shared" si="214"/>
        <v>-8.6243991870096667E-14</v>
      </c>
      <c r="AG243" s="32"/>
      <c r="AH243" s="49">
        <f t="shared" si="215"/>
        <v>72.519999999999911</v>
      </c>
      <c r="AI243" s="77">
        <f t="shared" si="187"/>
        <v>6.9271019197146098</v>
      </c>
      <c r="AJ243" s="25">
        <f t="shared" si="188"/>
        <v>-1.3378261519837491E-5</v>
      </c>
      <c r="AK243" s="24">
        <f t="shared" si="189"/>
        <v>8.0923279491295963E-5</v>
      </c>
      <c r="AL243" s="26">
        <f t="shared" si="190"/>
        <v>-2.9845878030591467E-5</v>
      </c>
      <c r="AM243" s="35"/>
      <c r="AN243" s="49">
        <f t="shared" si="216"/>
        <v>98</v>
      </c>
      <c r="AO243" s="24">
        <f t="shared" si="194"/>
        <v>29.345920236723547</v>
      </c>
      <c r="AP243" s="25">
        <f t="shared" si="191"/>
        <v>-1.0737667323378258E-2</v>
      </c>
      <c r="AQ243" s="24">
        <f t="shared" si="195"/>
        <v>1.8579466314273003E-2</v>
      </c>
      <c r="AR243" s="26">
        <f t="shared" si="192"/>
        <v>-3.4891678409428358E-3</v>
      </c>
      <c r="AS243" s="5"/>
      <c r="AT243" s="49">
        <f t="shared" si="217"/>
        <v>47.040000000000035</v>
      </c>
      <c r="AU243" s="24">
        <f t="shared" si="172"/>
        <v>3.1376901443570682</v>
      </c>
      <c r="AV243" s="25">
        <f t="shared" si="173"/>
        <v>-4.0178683206667523E-2</v>
      </c>
      <c r="AW243" s="24">
        <f t="shared" si="174"/>
        <v>0.44761302833511812</v>
      </c>
      <c r="AX243" s="26">
        <f t="shared" si="175"/>
        <v>-0.18077038065486056</v>
      </c>
      <c r="AY243" s="29"/>
      <c r="AZ243" s="18">
        <f t="shared" si="218"/>
        <v>47.040000000000035</v>
      </c>
      <c r="BA243" s="24">
        <f t="shared" si="169"/>
        <v>2.5154959320629472E-3</v>
      </c>
      <c r="BB243" s="25">
        <f t="shared" si="167"/>
        <v>-7.3204244408073315E-4</v>
      </c>
      <c r="BC243" s="24">
        <f t="shared" si="170"/>
        <v>3.5642701569986999</v>
      </c>
      <c r="BD243" s="26">
        <f t="shared" si="168"/>
        <v>-1.5355345046933182</v>
      </c>
      <c r="BE243" s="35"/>
      <c r="BF243" s="18">
        <f t="shared" si="219"/>
        <v>39.200000000000017</v>
      </c>
      <c r="BG243" s="24">
        <f t="shared" si="199"/>
        <v>47.252611754039449</v>
      </c>
      <c r="BH243" s="25">
        <f t="shared" si="197"/>
        <v>-3.8155404907731412</v>
      </c>
      <c r="BI243" s="24">
        <f t="shared" si="200"/>
        <v>2.0675237625556111</v>
      </c>
      <c r="BJ243" s="26">
        <f t="shared" si="198"/>
        <v>2.8409770633471196</v>
      </c>
      <c r="BK243" s="71"/>
      <c r="BL243" s="18">
        <f t="shared" si="220"/>
        <v>90.159999999999755</v>
      </c>
      <c r="BM243" s="24"/>
      <c r="BN243" s="25"/>
      <c r="BO243" s="24"/>
      <c r="BP243" s="26"/>
      <c r="BQ243" s="71"/>
      <c r="BR243" s="18">
        <f t="shared" si="221"/>
        <v>90.159999999999755</v>
      </c>
      <c r="BS243" s="24">
        <f t="shared" si="183"/>
        <v>47.773535103869555</v>
      </c>
      <c r="BT243" s="25">
        <f t="shared" si="179"/>
        <v>-3.5222777303151274</v>
      </c>
      <c r="BU243" s="24">
        <f t="shared" si="184"/>
        <v>1.6682227671778185</v>
      </c>
      <c r="BV243" s="26">
        <f t="shared" si="180"/>
        <v>2.6074149001599416</v>
      </c>
      <c r="BW243" s="90"/>
      <c r="BX243" s="18">
        <f t="shared" si="222"/>
        <v>90.159999999999755</v>
      </c>
      <c r="BY243" s="24">
        <f t="shared" si="185"/>
        <v>47.773535103869555</v>
      </c>
      <c r="BZ243" s="25">
        <f t="shared" si="181"/>
        <v>-3.5222777303151274</v>
      </c>
      <c r="CA243" s="24">
        <f t="shared" si="186"/>
        <v>1.6682227671778185</v>
      </c>
      <c r="CB243" s="26">
        <f t="shared" si="182"/>
        <v>2.6074149001599416</v>
      </c>
      <c r="CC243" s="32"/>
      <c r="CD243" s="20">
        <f t="shared" si="223"/>
        <v>176.40000000000063</v>
      </c>
      <c r="CE243" s="61">
        <f t="shared" si="201"/>
        <v>1.8110216174034663E-13</v>
      </c>
      <c r="CF243" s="61">
        <f t="shared" si="202"/>
        <v>5.5132577588931307E-5</v>
      </c>
      <c r="CG243" s="61">
        <f t="shared" si="203"/>
        <v>1.4189665225624556E-2</v>
      </c>
      <c r="CH243" s="24">
        <f t="shared" si="204"/>
        <v>0.33900813944414743</v>
      </c>
      <c r="CI243" s="60">
        <f t="shared" si="205"/>
        <v>2.8487758529792613</v>
      </c>
      <c r="CJ243" s="60">
        <f t="shared" si="206"/>
        <v>5.1848649689901416</v>
      </c>
      <c r="CK243" s="60">
        <f t="shared" si="207"/>
        <v>0</v>
      </c>
      <c r="CL243" s="60">
        <f t="shared" si="208"/>
        <v>2.7489052339316062</v>
      </c>
      <c r="CM243" s="61">
        <f t="shared" si="209"/>
        <v>11.135798993148551</v>
      </c>
      <c r="CN243" s="72">
        <f>L82</f>
        <v>44305</v>
      </c>
    </row>
    <row r="244" spans="2:92" x14ac:dyDescent="0.65">
      <c r="B244" s="44">
        <v>44094</v>
      </c>
      <c r="C244" s="38">
        <f t="shared" si="193"/>
        <v>584</v>
      </c>
      <c r="D244" s="46">
        <v>78657</v>
      </c>
      <c r="E244" s="101">
        <f t="shared" si="171"/>
        <v>4.2690227331688473E-2</v>
      </c>
      <c r="F244" s="38">
        <f t="shared" si="177"/>
        <v>11260</v>
      </c>
      <c r="G244" s="46">
        <v>1842506</v>
      </c>
      <c r="H244" s="46">
        <f t="shared" si="178"/>
        <v>5</v>
      </c>
      <c r="I244" s="46">
        <v>1500</v>
      </c>
      <c r="J244" s="100">
        <f t="shared" si="196"/>
        <v>1.9070139974827417E-2</v>
      </c>
      <c r="W244" s="47"/>
      <c r="X244" s="47"/>
      <c r="Y244" s="47"/>
      <c r="Z244" s="47"/>
      <c r="AA244" s="47"/>
      <c r="AB244" s="49">
        <f t="shared" si="210"/>
        <v>177.30000000000064</v>
      </c>
      <c r="AC244" s="24">
        <f t="shared" si="211"/>
        <v>18.138706446752717</v>
      </c>
      <c r="AD244" s="25">
        <f t="shared" si="212"/>
        <v>-9.1738968429029001E-14</v>
      </c>
      <c r="AE244" s="24">
        <f t="shared" si="213"/>
        <v>2.7408087498939405E-13</v>
      </c>
      <c r="AF244" s="26">
        <f t="shared" si="214"/>
        <v>-7.01053724751411E-14</v>
      </c>
      <c r="AG244" s="32"/>
      <c r="AH244" s="49">
        <f t="shared" si="215"/>
        <v>72.889999999999915</v>
      </c>
      <c r="AI244" s="77">
        <f t="shared" si="187"/>
        <v>6.927097564133847</v>
      </c>
      <c r="AJ244" s="25">
        <f t="shared" si="188"/>
        <v>-1.1771839898988923E-5</v>
      </c>
      <c r="AK244" s="24">
        <f t="shared" si="189"/>
        <v>7.1206301950385494E-5</v>
      </c>
      <c r="AL244" s="26">
        <f t="shared" si="190"/>
        <v>-2.6262101461920175E-5</v>
      </c>
      <c r="AM244" s="35"/>
      <c r="AN244" s="49">
        <f t="shared" si="216"/>
        <v>98.5</v>
      </c>
      <c r="AO244" s="24">
        <f t="shared" si="194"/>
        <v>29.341013152895052</v>
      </c>
      <c r="AP244" s="25">
        <f t="shared" si="191"/>
        <v>-9.8141676569918554E-3</v>
      </c>
      <c r="AQ244" s="24">
        <f t="shared" si="195"/>
        <v>1.6983736932773379E-2</v>
      </c>
      <c r="AR244" s="26">
        <f t="shared" si="192"/>
        <v>-3.1914587629992466E-3</v>
      </c>
      <c r="AS244" s="5"/>
      <c r="AT244" s="49">
        <f t="shared" si="217"/>
        <v>47.280000000000037</v>
      </c>
      <c r="AU244" s="24">
        <f t="shared" si="172"/>
        <v>3.1289262453951125</v>
      </c>
      <c r="AV244" s="25">
        <f t="shared" si="173"/>
        <v>-3.6516245674815949E-2</v>
      </c>
      <c r="AW244" s="24">
        <f t="shared" si="174"/>
        <v>0.4080347202368812</v>
      </c>
      <c r="AX244" s="26">
        <f t="shared" si="175"/>
        <v>-0.1649096170759872</v>
      </c>
      <c r="AY244" s="29"/>
      <c r="AZ244" s="18">
        <f t="shared" si="218"/>
        <v>47.280000000000037</v>
      </c>
      <c r="BA244" s="24">
        <f t="shared" si="169"/>
        <v>2.3992977762970287E-3</v>
      </c>
      <c r="BB244" s="25">
        <f t="shared" si="167"/>
        <v>-6.4554530981065855E-4</v>
      </c>
      <c r="BC244" s="24">
        <f t="shared" si="170"/>
        <v>3.3077589038505595</v>
      </c>
      <c r="BD244" s="26">
        <f t="shared" si="168"/>
        <v>-1.4250625174896694</v>
      </c>
      <c r="BE244" s="35"/>
      <c r="BF244" s="18">
        <f t="shared" si="219"/>
        <v>39.40000000000002</v>
      </c>
      <c r="BG244" s="24">
        <f t="shared" si="199"/>
        <v>46.217035239009967</v>
      </c>
      <c r="BH244" s="25">
        <f t="shared" si="197"/>
        <v>-5.1778825751474304</v>
      </c>
      <c r="BI244" s="24">
        <f t="shared" si="200"/>
        <v>2.8343221884528678</v>
      </c>
      <c r="BJ244" s="26">
        <f t="shared" si="198"/>
        <v>3.8339921294862833</v>
      </c>
      <c r="BK244" s="71"/>
      <c r="BL244" s="18">
        <f t="shared" si="220"/>
        <v>90.619999999999749</v>
      </c>
      <c r="BM244" s="24"/>
      <c r="BN244" s="25"/>
      <c r="BO244" s="24"/>
      <c r="BP244" s="26"/>
      <c r="BQ244" s="71"/>
      <c r="BR244" s="18">
        <f t="shared" si="221"/>
        <v>90.619999999999749</v>
      </c>
      <c r="BS244" s="24">
        <f t="shared" si="183"/>
        <v>47.35911122943957</v>
      </c>
      <c r="BT244" s="25">
        <f t="shared" si="179"/>
        <v>-4.1442387442998836</v>
      </c>
      <c r="BU244" s="24">
        <f t="shared" si="184"/>
        <v>1.9742121617412487</v>
      </c>
      <c r="BV244" s="26">
        <f t="shared" si="180"/>
        <v>3.0598939456343013</v>
      </c>
      <c r="BW244" s="90"/>
      <c r="BX244" s="18">
        <f t="shared" si="222"/>
        <v>90.619999999999749</v>
      </c>
      <c r="BY244" s="24">
        <f t="shared" si="185"/>
        <v>47.35911122943957</v>
      </c>
      <c r="BZ244" s="25">
        <f t="shared" si="181"/>
        <v>-4.1442387442998836</v>
      </c>
      <c r="CA244" s="24">
        <f t="shared" si="186"/>
        <v>1.9742121617412487</v>
      </c>
      <c r="CB244" s="26">
        <f t="shared" si="182"/>
        <v>3.0598939456343013</v>
      </c>
      <c r="CC244" s="32"/>
      <c r="CD244" s="20">
        <f t="shared" si="223"/>
        <v>177.30000000000064</v>
      </c>
      <c r="CE244" s="61">
        <f t="shared" si="201"/>
        <v>1.4721297367570306E-13</v>
      </c>
      <c r="CF244" s="61">
        <f t="shared" si="202"/>
        <v>4.8512450200023642E-5</v>
      </c>
      <c r="CG244" s="61">
        <f t="shared" si="203"/>
        <v>1.2969238578687278E-2</v>
      </c>
      <c r="CH244" s="24">
        <f t="shared" si="204"/>
        <v>0.30898204932165474</v>
      </c>
      <c r="CI244" s="60">
        <f t="shared" si="205"/>
        <v>2.6437454035317849</v>
      </c>
      <c r="CJ244" s="60">
        <f t="shared" si="206"/>
        <v>6.8739268463624654</v>
      </c>
      <c r="CK244" s="60">
        <f t="shared" si="207"/>
        <v>0</v>
      </c>
      <c r="CL244" s="60">
        <f t="shared" si="208"/>
        <v>3.2321172803004861</v>
      </c>
      <c r="CM244" s="61">
        <f t="shared" si="209"/>
        <v>13.071789330545425</v>
      </c>
      <c r="CN244" s="35"/>
    </row>
    <row r="245" spans="2:92" x14ac:dyDescent="0.65">
      <c r="B245" s="44">
        <v>44095</v>
      </c>
      <c r="C245" s="38">
        <f t="shared" si="193"/>
        <v>483</v>
      </c>
      <c r="D245" s="46">
        <v>79140</v>
      </c>
      <c r="E245" s="101">
        <f t="shared" si="171"/>
        <v>4.2763099238596371E-2</v>
      </c>
      <c r="F245" s="38">
        <f t="shared" si="177"/>
        <v>8155</v>
      </c>
      <c r="G245" s="46">
        <v>1850661</v>
      </c>
      <c r="H245" s="46">
        <f t="shared" si="178"/>
        <v>0</v>
      </c>
      <c r="I245" s="46">
        <v>1500</v>
      </c>
      <c r="J245" s="100">
        <f t="shared" si="196"/>
        <v>1.8953752843062926E-2</v>
      </c>
      <c r="W245" s="47"/>
      <c r="X245" s="47"/>
      <c r="Y245" s="47"/>
      <c r="Z245" s="47"/>
      <c r="AA245" s="47"/>
      <c r="AB245" s="49">
        <f t="shared" si="210"/>
        <v>178.20000000000064</v>
      </c>
      <c r="AC245" s="24">
        <f t="shared" si="211"/>
        <v>18.13870644675265</v>
      </c>
      <c r="AD245" s="25">
        <f t="shared" si="212"/>
        <v>-7.4572088011526212E-14</v>
      </c>
      <c r="AE245" s="24">
        <f t="shared" si="213"/>
        <v>2.2279281620434941E-13</v>
      </c>
      <c r="AF245" s="26">
        <f t="shared" si="214"/>
        <v>-5.6986731983382929E-14</v>
      </c>
      <c r="AG245" s="32"/>
      <c r="AH245" s="49">
        <f t="shared" si="215"/>
        <v>73.25999999999992</v>
      </c>
      <c r="AI245" s="77">
        <f t="shared" si="187"/>
        <v>6.9270937315580312</v>
      </c>
      <c r="AJ245" s="25">
        <f t="shared" si="188"/>
        <v>-1.0358313016621388E-5</v>
      </c>
      <c r="AK245" s="24">
        <f t="shared" si="189"/>
        <v>6.2656101857363369E-5</v>
      </c>
      <c r="AL245" s="26">
        <f t="shared" si="190"/>
        <v>-2.3108648900059794E-5</v>
      </c>
      <c r="AM245" s="35"/>
      <c r="AN245" s="49">
        <f t="shared" si="216"/>
        <v>99</v>
      </c>
      <c r="AO245" s="24">
        <f t="shared" si="194"/>
        <v>29.336528272456484</v>
      </c>
      <c r="AP245" s="25">
        <f t="shared" si="191"/>
        <v>-8.9697608771366361E-3</v>
      </c>
      <c r="AQ245" s="24">
        <f t="shared" si="195"/>
        <v>1.5524309444871015E-2</v>
      </c>
      <c r="AR245" s="26">
        <f t="shared" si="192"/>
        <v>-2.9188549758047289E-3</v>
      </c>
      <c r="AS245" s="5"/>
      <c r="AT245" s="49">
        <f t="shared" si="217"/>
        <v>47.520000000000039</v>
      </c>
      <c r="AU245" s="24">
        <f t="shared" si="172"/>
        <v>3.120959571593179</v>
      </c>
      <c r="AV245" s="25">
        <f t="shared" si="173"/>
        <v>-3.319447417472237E-2</v>
      </c>
      <c r="AW245" s="24">
        <f t="shared" si="174"/>
        <v>0.37193364425323139</v>
      </c>
      <c r="AX245" s="26">
        <f t="shared" si="175"/>
        <v>-0.15042114993187417</v>
      </c>
      <c r="AY245" s="29"/>
      <c r="AZ245" s="18">
        <f t="shared" si="218"/>
        <v>47.520000000000039</v>
      </c>
      <c r="BA245" s="24">
        <f t="shared" si="169"/>
        <v>2.2964433466673706E-3</v>
      </c>
      <c r="BB245" s="25">
        <f t="shared" si="167"/>
        <v>-5.7141349794254473E-4</v>
      </c>
      <c r="BC245" s="24">
        <f t="shared" si="170"/>
        <v>3.0697031172029488</v>
      </c>
      <c r="BD245" s="26">
        <f t="shared" si="168"/>
        <v>-1.3225321480422811</v>
      </c>
      <c r="BE245" s="35"/>
      <c r="BF245" s="18">
        <f t="shared" si="219"/>
        <v>39.600000000000023</v>
      </c>
      <c r="BG245" s="24">
        <f t="shared" si="199"/>
        <v>44.828499173308167</v>
      </c>
      <c r="BH245" s="25">
        <f t="shared" si="197"/>
        <v>-6.9426803285090042</v>
      </c>
      <c r="BI245" s="24">
        <f t="shared" si="200"/>
        <v>3.8543963696557961</v>
      </c>
      <c r="BJ245" s="26">
        <f t="shared" si="198"/>
        <v>5.10037090601464</v>
      </c>
      <c r="BK245" s="71"/>
      <c r="BL245" s="18">
        <f t="shared" si="220"/>
        <v>91.079999999999742</v>
      </c>
      <c r="BM245" s="24"/>
      <c r="BN245" s="25"/>
      <c r="BO245" s="24"/>
      <c r="BP245" s="26"/>
      <c r="BQ245" s="71"/>
      <c r="BR245" s="18">
        <f t="shared" si="221"/>
        <v>91.079999999999742</v>
      </c>
      <c r="BS245" s="24">
        <f t="shared" si="183"/>
        <v>46.872927175975803</v>
      </c>
      <c r="BT245" s="25">
        <f t="shared" si="179"/>
        <v>-4.861840534637639</v>
      </c>
      <c r="BU245" s="24">
        <f t="shared" si="184"/>
        <v>2.3320724246918312</v>
      </c>
      <c r="BV245" s="26">
        <f t="shared" si="180"/>
        <v>3.5786026295058271</v>
      </c>
      <c r="BW245" s="90"/>
      <c r="BX245" s="18">
        <f t="shared" si="222"/>
        <v>91.079999999999742</v>
      </c>
      <c r="BY245" s="24">
        <f t="shared" si="185"/>
        <v>46.872927175975803</v>
      </c>
      <c r="BZ245" s="25">
        <f t="shared" si="181"/>
        <v>-4.861840534637639</v>
      </c>
      <c r="CA245" s="24">
        <f t="shared" si="186"/>
        <v>2.3320724246918312</v>
      </c>
      <c r="CB245" s="26">
        <f t="shared" si="182"/>
        <v>3.5786026295058271</v>
      </c>
      <c r="CC245" s="32"/>
      <c r="CD245" s="20">
        <f t="shared" si="223"/>
        <v>178.20000000000064</v>
      </c>
      <c r="CE245" s="61">
        <f t="shared" si="201"/>
        <v>1.1966538339567005E-13</v>
      </c>
      <c r="CF245" s="61">
        <f t="shared" si="202"/>
        <v>4.268724347134214E-5</v>
      </c>
      <c r="CG245" s="61">
        <f t="shared" si="203"/>
        <v>1.1853341312158745E-2</v>
      </c>
      <c r="CH245" s="24">
        <f t="shared" si="204"/>
        <v>0.2816026826862118</v>
      </c>
      <c r="CI245" s="60">
        <f t="shared" si="205"/>
        <v>2.4534684976961052</v>
      </c>
      <c r="CJ245" s="60">
        <f t="shared" si="206"/>
        <v>8.9410470203679999</v>
      </c>
      <c r="CK245" s="60">
        <f t="shared" si="207"/>
        <v>0</v>
      </c>
      <c r="CL245" s="60">
        <f t="shared" si="208"/>
        <v>3.789145600716282</v>
      </c>
      <c r="CM245" s="61">
        <f t="shared" si="209"/>
        <v>15.477159830022348</v>
      </c>
      <c r="CN245" s="35"/>
    </row>
    <row r="246" spans="2:92" x14ac:dyDescent="0.65">
      <c r="B246" s="44">
        <v>44096</v>
      </c>
      <c r="C246" s="38">
        <f t="shared" si="193"/>
        <v>298</v>
      </c>
      <c r="D246" s="46">
        <v>79438</v>
      </c>
      <c r="E246" s="101">
        <f t="shared" si="171"/>
        <v>4.2818179858131564E-2</v>
      </c>
      <c r="F246" s="38">
        <f t="shared" si="177"/>
        <v>4579</v>
      </c>
      <c r="G246" s="46">
        <v>1855240</v>
      </c>
      <c r="H246" s="46">
        <f t="shared" si="178"/>
        <v>8</v>
      </c>
      <c r="I246" s="46">
        <v>1508</v>
      </c>
      <c r="J246" s="100">
        <f t="shared" si="196"/>
        <v>1.8983358090586371E-2</v>
      </c>
      <c r="W246" s="47"/>
      <c r="X246" s="47"/>
      <c r="Y246" s="47"/>
      <c r="Z246" s="47"/>
      <c r="AA246" s="47"/>
      <c r="AB246" s="49">
        <f t="shared" si="210"/>
        <v>179.10000000000065</v>
      </c>
      <c r="AC246" s="24">
        <f t="shared" si="211"/>
        <v>18.138706446752597</v>
      </c>
      <c r="AD246" s="25">
        <f t="shared" si="212"/>
        <v>-6.0617602373640169E-14</v>
      </c>
      <c r="AE246" s="24">
        <f t="shared" si="213"/>
        <v>1.8110216174034663E-13</v>
      </c>
      <c r="AF246" s="26">
        <f t="shared" si="214"/>
        <v>-4.6322949404447539E-14</v>
      </c>
      <c r="AG246" s="32"/>
      <c r="AH246" s="49">
        <f t="shared" si="215"/>
        <v>73.629999999999924</v>
      </c>
      <c r="AI246" s="77">
        <f t="shared" si="187"/>
        <v>6.9270903591861863</v>
      </c>
      <c r="AJ246" s="25">
        <f t="shared" si="188"/>
        <v>-9.1145184988200707E-6</v>
      </c>
      <c r="AK246" s="24">
        <f t="shared" si="189"/>
        <v>5.5132577588931307E-5</v>
      </c>
      <c r="AL246" s="26">
        <f t="shared" si="190"/>
        <v>-2.0333849374140713E-5</v>
      </c>
      <c r="AM246" s="35"/>
      <c r="AN246" s="49">
        <f t="shared" si="216"/>
        <v>99.5</v>
      </c>
      <c r="AO246" s="24">
        <f t="shared" si="194"/>
        <v>29.332429408370025</v>
      </c>
      <c r="AP246" s="25">
        <f t="shared" si="191"/>
        <v>-8.1977281729167916E-3</v>
      </c>
      <c r="AQ246" s="24">
        <f t="shared" si="195"/>
        <v>1.4189665225624556E-2</v>
      </c>
      <c r="AR246" s="26">
        <f t="shared" si="192"/>
        <v>-2.6692884384929179E-3</v>
      </c>
      <c r="AS246" s="5"/>
      <c r="AT246" s="49">
        <f t="shared" si="217"/>
        <v>47.760000000000041</v>
      </c>
      <c r="AU246" s="24">
        <f t="shared" si="172"/>
        <v>3.1137162428229139</v>
      </c>
      <c r="AV246" s="25">
        <f t="shared" si="173"/>
        <v>-3.0180536542771027E-2</v>
      </c>
      <c r="AW246" s="24">
        <f t="shared" si="174"/>
        <v>0.33900813944414743</v>
      </c>
      <c r="AX246" s="26">
        <f t="shared" si="175"/>
        <v>-0.13718960337118311</v>
      </c>
      <c r="AY246" s="29"/>
      <c r="AZ246" s="18">
        <f t="shared" si="218"/>
        <v>47.760000000000041</v>
      </c>
      <c r="BA246" s="24">
        <f t="shared" si="169"/>
        <v>2.205083131742678E-3</v>
      </c>
      <c r="BB246" s="25">
        <f t="shared" si="167"/>
        <v>-5.0755674958162544E-4</v>
      </c>
      <c r="BC246" s="24">
        <f t="shared" si="170"/>
        <v>2.8487758529792613</v>
      </c>
      <c r="BD246" s="26">
        <f t="shared" si="168"/>
        <v>-1.2273736901315979</v>
      </c>
      <c r="BE246" s="35"/>
      <c r="BF246" s="18">
        <f t="shared" si="219"/>
        <v>39.800000000000026</v>
      </c>
      <c r="BG246" s="24">
        <f t="shared" si="199"/>
        <v>42.996959045918565</v>
      </c>
      <c r="BH246" s="25">
        <f t="shared" si="197"/>
        <v>-9.1577006369479932</v>
      </c>
      <c r="BI246" s="24">
        <f t="shared" si="200"/>
        <v>5.1848649689901416</v>
      </c>
      <c r="BJ246" s="26">
        <f t="shared" si="198"/>
        <v>6.6523429966717256</v>
      </c>
      <c r="BK246" s="71"/>
      <c r="BL246" s="18">
        <f t="shared" si="220"/>
        <v>91.539999999999736</v>
      </c>
      <c r="BM246" s="24"/>
      <c r="BN246" s="25"/>
      <c r="BO246" s="24"/>
      <c r="BP246" s="26"/>
      <c r="BQ246" s="71"/>
      <c r="BR246" s="18">
        <f t="shared" si="221"/>
        <v>91.539999999999736</v>
      </c>
      <c r="BS246" s="24">
        <f t="shared" si="183"/>
        <v>46.304509659131057</v>
      </c>
      <c r="BT246" s="25">
        <f t="shared" ref="BT246:BT277" si="224">-$BU$39*BS245*BU245</f>
        <v>-5.684175168447438</v>
      </c>
      <c r="BU246" s="24">
        <f t="shared" si="184"/>
        <v>2.7489052339316062</v>
      </c>
      <c r="BV246" s="26">
        <f t="shared" ref="BV246:BV277" si="225">$BU$39*BS245*BU245-$BU$40*BU245</f>
        <v>4.1683280923977479</v>
      </c>
      <c r="BW246" s="90"/>
      <c r="BX246" s="18">
        <f t="shared" si="222"/>
        <v>91.539999999999736</v>
      </c>
      <c r="BY246" s="24">
        <f t="shared" si="185"/>
        <v>46.304509659131057</v>
      </c>
      <c r="BZ246" s="25">
        <f t="shared" ref="BZ246:BZ277" si="226">-$BU$39*BY245*CA245</f>
        <v>-5.684175168447438</v>
      </c>
      <c r="CA246" s="24">
        <f t="shared" si="186"/>
        <v>2.7489052339316062</v>
      </c>
      <c r="CB246" s="26">
        <f t="shared" ref="CB246:CB277" si="227">$BU$39*BY245*CA245-$BU$40*CA245</f>
        <v>4.1683280923977479</v>
      </c>
      <c r="CC246" s="32"/>
      <c r="CD246" s="20">
        <f t="shared" si="223"/>
        <v>179.10000000000065</v>
      </c>
      <c r="CE246" s="61">
        <f t="shared" si="201"/>
        <v>9.727270379564464E-14</v>
      </c>
      <c r="CF246" s="61">
        <f t="shared" si="202"/>
        <v>3.7561506492748623E-5</v>
      </c>
      <c r="CG246" s="61">
        <f t="shared" si="203"/>
        <v>1.0833092707903117E-2</v>
      </c>
      <c r="CH246" s="24">
        <f t="shared" si="204"/>
        <v>0.25663891627848162</v>
      </c>
      <c r="CI246" s="60">
        <f t="shared" si="205"/>
        <v>2.2768839784829509</v>
      </c>
      <c r="CJ246" s="60">
        <f t="shared" si="206"/>
        <v>11.349185895754173</v>
      </c>
      <c r="CK246" s="60">
        <f t="shared" si="207"/>
        <v>0.01</v>
      </c>
      <c r="CL246" s="60">
        <f t="shared" si="208"/>
        <v>4.4270581701152425</v>
      </c>
      <c r="CM246" s="61">
        <f t="shared" si="209"/>
        <v>18.33063761484534</v>
      </c>
      <c r="CN246" s="72">
        <f>L83</f>
        <v>44312</v>
      </c>
    </row>
    <row r="247" spans="2:92" x14ac:dyDescent="0.65">
      <c r="B247" s="44">
        <v>44097</v>
      </c>
      <c r="C247" s="38">
        <f t="shared" si="193"/>
        <v>330</v>
      </c>
      <c r="D247" s="46">
        <v>79768</v>
      </c>
      <c r="E247" s="101">
        <f t="shared" si="171"/>
        <v>4.2893101173150622E-2</v>
      </c>
      <c r="F247" s="38">
        <f t="shared" si="177"/>
        <v>4453</v>
      </c>
      <c r="G247" s="46">
        <v>1859693</v>
      </c>
      <c r="H247" s="46">
        <f t="shared" si="178"/>
        <v>4</v>
      </c>
      <c r="I247" s="46">
        <v>1512</v>
      </c>
      <c r="J247" s="100">
        <f t="shared" si="196"/>
        <v>1.8954969411292748E-2</v>
      </c>
      <c r="W247" s="47"/>
      <c r="X247" s="47"/>
      <c r="Y247" s="47"/>
      <c r="Z247" s="47"/>
      <c r="AA247" s="47"/>
      <c r="AB247" s="49">
        <f t="shared" si="210"/>
        <v>180.00000000000065</v>
      </c>
      <c r="AC247" s="24">
        <f t="shared" si="211"/>
        <v>18.138706446752554</v>
      </c>
      <c r="AD247" s="25">
        <f t="shared" si="212"/>
        <v>-4.9274384230206848E-14</v>
      </c>
      <c r="AE247" s="24">
        <f t="shared" si="213"/>
        <v>1.4721297367570306E-13</v>
      </c>
      <c r="AF247" s="26">
        <f t="shared" si="214"/>
        <v>-3.7654653405159527E-14</v>
      </c>
      <c r="AG247" s="32"/>
      <c r="AH247" s="49">
        <f t="shared" si="215"/>
        <v>73.999999999999929</v>
      </c>
      <c r="AI247" s="77">
        <f t="shared" si="187"/>
        <v>6.9270873917583327</v>
      </c>
      <c r="AJ247" s="25">
        <f t="shared" si="188"/>
        <v>-8.0200752805607796E-6</v>
      </c>
      <c r="AK247" s="24">
        <f t="shared" si="189"/>
        <v>4.8512450200023642E-5</v>
      </c>
      <c r="AL247" s="26">
        <f t="shared" si="190"/>
        <v>-1.7892236186236934E-5</v>
      </c>
      <c r="AM247" s="35"/>
      <c r="AN247" s="49">
        <f t="shared" si="216"/>
        <v>100</v>
      </c>
      <c r="AO247" s="24">
        <f t="shared" si="194"/>
        <v>29.328683452187995</v>
      </c>
      <c r="AP247" s="25">
        <f t="shared" si="191"/>
        <v>-7.4919123640626332E-3</v>
      </c>
      <c r="AQ247" s="24">
        <f t="shared" si="195"/>
        <v>1.2969238578687278E-2</v>
      </c>
      <c r="AR247" s="26">
        <f t="shared" si="192"/>
        <v>-2.4408532938745555E-3</v>
      </c>
      <c r="AS247" s="5"/>
      <c r="AT247" s="49">
        <f t="shared" si="217"/>
        <v>48.000000000000043</v>
      </c>
      <c r="AU247" s="24">
        <f t="shared" si="172"/>
        <v>3.1071294538854386</v>
      </c>
      <c r="AV247" s="25">
        <f t="shared" si="173"/>
        <v>-2.7444953906146846E-2</v>
      </c>
      <c r="AW247" s="24">
        <f t="shared" si="174"/>
        <v>0.30898204932165474</v>
      </c>
      <c r="AX247" s="26">
        <f t="shared" si="175"/>
        <v>-0.1251087088437195</v>
      </c>
      <c r="AY247" s="29"/>
      <c r="AZ247" s="18">
        <f t="shared" si="218"/>
        <v>48.000000000000043</v>
      </c>
      <c r="BA247" s="24">
        <f t="shared" si="169"/>
        <v>2.1236711647120931E-3</v>
      </c>
      <c r="BB247" s="25">
        <f t="shared" si="167"/>
        <v>-4.5228870572547076E-4</v>
      </c>
      <c r="BC247" s="24">
        <f t="shared" si="170"/>
        <v>2.6437454035317849</v>
      </c>
      <c r="BD247" s="26">
        <f t="shared" si="168"/>
        <v>-1.139058052485979</v>
      </c>
      <c r="BE247" s="35"/>
      <c r="BF247" s="18">
        <f t="shared" si="219"/>
        <v>40.000000000000028</v>
      </c>
      <c r="BG247" s="24">
        <f t="shared" si="199"/>
        <v>40.63386472257752</v>
      </c>
      <c r="BH247" s="25">
        <f t="shared" si="197"/>
        <v>-11.815471616705208</v>
      </c>
      <c r="BI247" s="24">
        <f t="shared" si="200"/>
        <v>6.8739268463624654</v>
      </c>
      <c r="BJ247" s="26">
        <f t="shared" si="198"/>
        <v>8.4453093868616165</v>
      </c>
      <c r="BK247" s="71"/>
      <c r="BL247" s="18">
        <f t="shared" si="220"/>
        <v>91.99999999999973</v>
      </c>
      <c r="BM247" s="24"/>
      <c r="BN247" s="25"/>
      <c r="BO247" s="24"/>
      <c r="BP247" s="26"/>
      <c r="BQ247" s="71"/>
      <c r="BR247" s="18">
        <f t="shared" si="221"/>
        <v>91.99999999999973</v>
      </c>
      <c r="BS247" s="24">
        <f t="shared" ref="BS247:BS278" si="228">BS246+BT247*$BS$45</f>
        <v>45.642618772556624</v>
      </c>
      <c r="BT247" s="25">
        <f t="shared" si="224"/>
        <v>-6.6189088657443431</v>
      </c>
      <c r="BU247" s="24">
        <f t="shared" ref="BU247:BU278" si="229">BU246+BV247*$BS$45</f>
        <v>3.2321172803004861</v>
      </c>
      <c r="BV247" s="26">
        <f t="shared" si="225"/>
        <v>4.8321204636887991</v>
      </c>
      <c r="BW247" s="90"/>
      <c r="BX247" s="18">
        <f t="shared" si="222"/>
        <v>91.99999999999973</v>
      </c>
      <c r="BY247" s="24">
        <f t="shared" ref="BY247:BY278" si="230">BY246+BZ247*$BS$45</f>
        <v>45.642618772556624</v>
      </c>
      <c r="BZ247" s="25">
        <f t="shared" si="226"/>
        <v>-6.6189088657443431</v>
      </c>
      <c r="CA247" s="24">
        <f t="shared" ref="CA247:CA278" si="231">CA246+CB247*$BS$45</f>
        <v>3.2321172803004861</v>
      </c>
      <c r="CB247" s="26">
        <f t="shared" si="227"/>
        <v>4.8321204636887991</v>
      </c>
      <c r="CC247" s="32"/>
      <c r="CD247" s="20">
        <f t="shared" si="223"/>
        <v>180.00000000000065</v>
      </c>
      <c r="CE247" s="61">
        <f t="shared" si="201"/>
        <v>7.9070309518246071E-14</v>
      </c>
      <c r="CF247" s="61">
        <f t="shared" si="202"/>
        <v>3.3051249662627661E-5</v>
      </c>
      <c r="CG247" s="61">
        <f t="shared" si="203"/>
        <v>9.9003545995539968E-3</v>
      </c>
      <c r="CH247" s="24">
        <f t="shared" si="204"/>
        <v>0.23387943346381651</v>
      </c>
      <c r="CI247" s="60">
        <f t="shared" si="205"/>
        <v>2.113006926756599</v>
      </c>
      <c r="CJ247" s="60">
        <f t="shared" si="206"/>
        <v>13.976388353012133</v>
      </c>
      <c r="CK247" s="60">
        <f t="shared" si="207"/>
        <v>1.6440000000000003E-2</v>
      </c>
      <c r="CL247" s="60">
        <f t="shared" si="208"/>
        <v>5.1520099214774016</v>
      </c>
      <c r="CM247" s="61">
        <f t="shared" si="209"/>
        <v>21.501658040559246</v>
      </c>
      <c r="CN247" s="35"/>
    </row>
    <row r="248" spans="2:92" x14ac:dyDescent="0.65">
      <c r="B248" s="44">
        <v>44098</v>
      </c>
      <c r="C248" s="38">
        <f t="shared" si="193"/>
        <v>273</v>
      </c>
      <c r="D248" s="46">
        <v>80041</v>
      </c>
      <c r="E248" s="101">
        <f t="shared" si="171"/>
        <v>4.2391094803607331E-2</v>
      </c>
      <c r="F248" s="38">
        <f t="shared" si="177"/>
        <v>28463</v>
      </c>
      <c r="G248" s="46">
        <v>1888156</v>
      </c>
      <c r="H248" s="46">
        <f t="shared" si="178"/>
        <v>8</v>
      </c>
      <c r="I248" s="46">
        <v>1520</v>
      </c>
      <c r="J248" s="100">
        <f t="shared" si="196"/>
        <v>1.8990267487912445E-2</v>
      </c>
      <c r="W248" s="47"/>
      <c r="X248" s="47"/>
      <c r="Y248" s="47"/>
      <c r="Z248" s="47"/>
      <c r="AA248" s="47"/>
      <c r="AB248" s="49">
        <f t="shared" si="210"/>
        <v>180.90000000000066</v>
      </c>
      <c r="AC248" s="24">
        <f t="shared" si="211"/>
        <v>18.138706446752519</v>
      </c>
      <c r="AD248" s="25">
        <f t="shared" si="212"/>
        <v>-4.0053793719856335E-14</v>
      </c>
      <c r="AE248" s="24">
        <f t="shared" si="213"/>
        <v>1.1966538339567005E-13</v>
      </c>
      <c r="AF248" s="26">
        <f t="shared" si="214"/>
        <v>-3.0608433644481127E-14</v>
      </c>
      <c r="AG248" s="32"/>
      <c r="AH248" s="49">
        <f t="shared" si="215"/>
        <v>74.369999999999933</v>
      </c>
      <c r="AI248" s="77">
        <f t="shared" si="187"/>
        <v>6.9270847806499711</v>
      </c>
      <c r="AJ248" s="25">
        <f t="shared" si="188"/>
        <v>-7.0570496246016441E-6</v>
      </c>
      <c r="AK248" s="24">
        <f t="shared" si="189"/>
        <v>4.268724347134214E-5</v>
      </c>
      <c r="AL248" s="26">
        <f t="shared" si="190"/>
        <v>-1.5743801969409468E-5</v>
      </c>
      <c r="AM248" s="35"/>
      <c r="AN248" s="49">
        <f t="shared" si="216"/>
        <v>100.5</v>
      </c>
      <c r="AO248" s="24">
        <f t="shared" si="194"/>
        <v>29.325260115951984</v>
      </c>
      <c r="AP248" s="25">
        <f t="shared" si="191"/>
        <v>-6.8466724720240265E-3</v>
      </c>
      <c r="AQ248" s="24">
        <f t="shared" si="195"/>
        <v>1.1853341312158745E-2</v>
      </c>
      <c r="AR248" s="26">
        <f t="shared" si="192"/>
        <v>-2.2317945330570669E-3</v>
      </c>
      <c r="AS248" s="5"/>
      <c r="AT248" s="49">
        <f t="shared" si="217"/>
        <v>48.240000000000045</v>
      </c>
      <c r="AU248" s="24">
        <f t="shared" si="172"/>
        <v>3.1011387591941428</v>
      </c>
      <c r="AV248" s="25">
        <f t="shared" si="173"/>
        <v>-2.4961227880399114E-2</v>
      </c>
      <c r="AW248" s="24">
        <f t="shared" si="174"/>
        <v>0.2816026826862118</v>
      </c>
      <c r="AX248" s="26">
        <f t="shared" si="175"/>
        <v>-0.11408069431434553</v>
      </c>
      <c r="AY248" s="29"/>
      <c r="AZ248" s="18">
        <f t="shared" si="218"/>
        <v>48.240000000000045</v>
      </c>
      <c r="BA248" s="24">
        <f t="shared" si="169"/>
        <v>2.0509079461031384E-3</v>
      </c>
      <c r="BB248" s="25">
        <f t="shared" si="167"/>
        <v>-4.0424010338308231E-4</v>
      </c>
      <c r="BC248" s="24">
        <f t="shared" si="170"/>
        <v>2.4534684976961052</v>
      </c>
      <c r="BD248" s="26">
        <f t="shared" si="168"/>
        <v>-1.0570939213093309</v>
      </c>
      <c r="BE248" s="35"/>
      <c r="BF248" s="18">
        <f t="shared" si="219"/>
        <v>40.200000000000031</v>
      </c>
      <c r="BG248" s="24">
        <f t="shared" si="199"/>
        <v>37.673134058544868</v>
      </c>
      <c r="BH248" s="25">
        <f t="shared" si="197"/>
        <v>-14.803653320163274</v>
      </c>
      <c r="BI248" s="24">
        <f t="shared" si="200"/>
        <v>8.9410470203679999</v>
      </c>
      <c r="BJ248" s="26">
        <f t="shared" si="198"/>
        <v>10.335600870027672</v>
      </c>
      <c r="BK248" s="71"/>
      <c r="BL248" s="18">
        <f t="shared" si="220"/>
        <v>92.459999999999724</v>
      </c>
      <c r="BM248" s="24"/>
      <c r="BN248" s="25"/>
      <c r="BO248" s="24"/>
      <c r="BP248" s="26"/>
      <c r="BQ248" s="71"/>
      <c r="BR248" s="18">
        <f t="shared" si="221"/>
        <v>92.459999999999724</v>
      </c>
      <c r="BS248" s="24">
        <f t="shared" si="228"/>
        <v>44.875502828921299</v>
      </c>
      <c r="BT248" s="25">
        <f t="shared" si="224"/>
        <v>-7.6711594363532765</v>
      </c>
      <c r="BU248" s="24">
        <f t="shared" si="229"/>
        <v>3.789145600716282</v>
      </c>
      <c r="BV248" s="26">
        <f t="shared" si="225"/>
        <v>5.5702832041579606</v>
      </c>
      <c r="BW248" s="90"/>
      <c r="BX248" s="18">
        <f t="shared" si="222"/>
        <v>92.459999999999724</v>
      </c>
      <c r="BY248" s="24">
        <f t="shared" si="230"/>
        <v>44.875502828921299</v>
      </c>
      <c r="BZ248" s="25">
        <f t="shared" si="226"/>
        <v>-7.6711594363532765</v>
      </c>
      <c r="CA248" s="24">
        <f t="shared" si="231"/>
        <v>3.789145600716282</v>
      </c>
      <c r="CB248" s="26">
        <f t="shared" si="227"/>
        <v>5.5702832041579606</v>
      </c>
      <c r="CC248" s="32"/>
      <c r="CD248" s="20">
        <f t="shared" si="223"/>
        <v>180.90000000000066</v>
      </c>
      <c r="CE248" s="61">
        <f t="shared" si="201"/>
        <v>6.4274083101935638E-14</v>
      </c>
      <c r="CF248" s="61">
        <f t="shared" si="202"/>
        <v>2.9082568479270436E-5</v>
      </c>
      <c r="CG248" s="61">
        <f t="shared" si="203"/>
        <v>9.0476712701222841E-3</v>
      </c>
      <c r="CH248" s="24">
        <f t="shared" si="204"/>
        <v>0.21313109249742421</v>
      </c>
      <c r="CI248" s="60">
        <f t="shared" si="205"/>
        <v>1.9609232008509794</v>
      </c>
      <c r="CJ248" s="60">
        <f t="shared" si="206"/>
        <v>16.603958614854854</v>
      </c>
      <c r="CK248" s="60">
        <f t="shared" si="207"/>
        <v>2.7024436149288004E-2</v>
      </c>
      <c r="CL248" s="60">
        <f t="shared" si="208"/>
        <v>5.9685449845502738</v>
      </c>
      <c r="CM248" s="61">
        <f t="shared" si="209"/>
        <v>24.782659082741482</v>
      </c>
      <c r="CN248" s="35"/>
    </row>
    <row r="249" spans="2:92" x14ac:dyDescent="0.65">
      <c r="B249" s="44">
        <v>44099</v>
      </c>
      <c r="C249" s="38">
        <f t="shared" si="193"/>
        <v>456</v>
      </c>
      <c r="D249" s="46">
        <v>80497</v>
      </c>
      <c r="E249" s="101">
        <f t="shared" si="171"/>
        <v>4.2173576143431132E-2</v>
      </c>
      <c r="F249" s="38">
        <f t="shared" si="177"/>
        <v>20551</v>
      </c>
      <c r="G249" s="46">
        <v>1908707</v>
      </c>
      <c r="H249" s="46">
        <f t="shared" si="178"/>
        <v>12</v>
      </c>
      <c r="I249" s="46">
        <v>1532</v>
      </c>
      <c r="J249" s="100">
        <f t="shared" si="196"/>
        <v>1.9031765158950022E-2</v>
      </c>
      <c r="W249" s="47"/>
      <c r="X249" s="47"/>
      <c r="Y249" s="47"/>
      <c r="Z249" s="47"/>
      <c r="AA249" s="47"/>
      <c r="AB249" s="49">
        <f t="shared" si="210"/>
        <v>181.80000000000067</v>
      </c>
      <c r="AC249" s="24">
        <f t="shared" si="211"/>
        <v>18.13870644675249</v>
      </c>
      <c r="AD249" s="25">
        <f t="shared" si="212"/>
        <v>-3.2558628918782279E-14</v>
      </c>
      <c r="AE249" s="24">
        <f t="shared" si="213"/>
        <v>9.727270379564464E-14</v>
      </c>
      <c r="AF249" s="26">
        <f t="shared" si="214"/>
        <v>-2.4880755111139344E-14</v>
      </c>
      <c r="AG249" s="32"/>
      <c r="AH249" s="49">
        <f t="shared" si="215"/>
        <v>74.739999999999938</v>
      </c>
      <c r="AI249" s="77">
        <f t="shared" si="187"/>
        <v>6.9270824830753099</v>
      </c>
      <c r="AJ249" s="25">
        <f t="shared" si="188"/>
        <v>-6.2096612461429142E-6</v>
      </c>
      <c r="AK249" s="24">
        <f t="shared" si="189"/>
        <v>3.7561506492748623E-5</v>
      </c>
      <c r="AL249" s="26">
        <f t="shared" si="190"/>
        <v>-1.3853343185387891E-5</v>
      </c>
      <c r="AM249" s="35"/>
      <c r="AN249" s="49">
        <f t="shared" si="216"/>
        <v>101</v>
      </c>
      <c r="AO249" s="24">
        <f t="shared" si="194"/>
        <v>29.322131695096985</v>
      </c>
      <c r="AP249" s="25">
        <f t="shared" si="191"/>
        <v>-6.2568417099998662E-3</v>
      </c>
      <c r="AQ249" s="24">
        <f t="shared" si="195"/>
        <v>1.0833092707903117E-2</v>
      </c>
      <c r="AR249" s="26">
        <f t="shared" si="192"/>
        <v>-2.0404972085112548E-3</v>
      </c>
      <c r="AS249" s="5"/>
      <c r="AT249" s="49">
        <f t="shared" si="217"/>
        <v>48.480000000000047</v>
      </c>
      <c r="AU249" s="24">
        <f t="shared" si="172"/>
        <v>3.0956894358717624</v>
      </c>
      <c r="AV249" s="25">
        <f t="shared" si="173"/>
        <v>-2.2705513843252777E-2</v>
      </c>
      <c r="AW249" s="24">
        <f t="shared" si="174"/>
        <v>0.25663891627848162</v>
      </c>
      <c r="AX249" s="26">
        <f t="shared" si="175"/>
        <v>-0.10401569336554253</v>
      </c>
      <c r="AY249" s="29"/>
      <c r="AZ249" s="18">
        <f t="shared" si="218"/>
        <v>48.480000000000047</v>
      </c>
      <c r="BA249" s="24">
        <f t="shared" si="169"/>
        <v>1.9856953251379331E-3</v>
      </c>
      <c r="BB249" s="25">
        <f t="shared" si="167"/>
        <v>-3.6229233869558434E-4</v>
      </c>
      <c r="BC249" s="24">
        <f t="shared" si="170"/>
        <v>2.2768839784829509</v>
      </c>
      <c r="BD249" s="26">
        <f t="shared" si="168"/>
        <v>-0.98102510673974652</v>
      </c>
      <c r="BE249" s="35"/>
      <c r="BF249" s="18">
        <f t="shared" si="219"/>
        <v>40.400000000000034</v>
      </c>
      <c r="BG249" s="24">
        <f t="shared" si="199"/>
        <v>34.102659070510853</v>
      </c>
      <c r="BH249" s="25">
        <f t="shared" si="197"/>
        <v>-17.852374940170069</v>
      </c>
      <c r="BI249" s="24">
        <f t="shared" si="200"/>
        <v>11.349185895754173</v>
      </c>
      <c r="BJ249" s="26">
        <f t="shared" si="198"/>
        <v>12.040694376930869</v>
      </c>
      <c r="BK249" s="71"/>
      <c r="BL249" s="18">
        <f t="shared" si="220"/>
        <v>92.919999999999717</v>
      </c>
      <c r="BM249" s="24">
        <v>50</v>
      </c>
      <c r="BN249" s="25">
        <f t="shared" ref="BN249:BN280" si="232">-$BO$39*BM248*BO248</f>
        <v>0</v>
      </c>
      <c r="BO249" s="24">
        <v>0.01</v>
      </c>
      <c r="BP249" s="26">
        <f t="shared" ref="BP249:BP280" si="233">$BO$39*BM248*BO248-$BO$40*BO248</f>
        <v>0</v>
      </c>
      <c r="BQ249" s="71"/>
      <c r="BR249" s="18">
        <f t="shared" si="221"/>
        <v>92.919999999999717</v>
      </c>
      <c r="BS249" s="24">
        <f t="shared" si="228"/>
        <v>43.991295795475779</v>
      </c>
      <c r="BT249" s="25">
        <f t="shared" si="224"/>
        <v>-8.842070334455185</v>
      </c>
      <c r="BU249" s="24">
        <f t="shared" si="229"/>
        <v>4.4270581701152425</v>
      </c>
      <c r="BV249" s="26">
        <f t="shared" si="225"/>
        <v>6.3791256939896019</v>
      </c>
      <c r="BW249" s="90"/>
      <c r="BX249" s="18">
        <f t="shared" si="222"/>
        <v>92.919999999999717</v>
      </c>
      <c r="BY249" s="24">
        <f t="shared" si="230"/>
        <v>43.991295795475779</v>
      </c>
      <c r="BZ249" s="25">
        <f t="shared" si="226"/>
        <v>-8.842070334455185</v>
      </c>
      <c r="CA249" s="24">
        <f t="shared" si="231"/>
        <v>4.4270581701152425</v>
      </c>
      <c r="CB249" s="26">
        <f t="shared" si="227"/>
        <v>6.3791256939896019</v>
      </c>
      <c r="CC249" s="32"/>
      <c r="CD249" s="20">
        <f t="shared" si="223"/>
        <v>181.80000000000067</v>
      </c>
      <c r="CE249" s="61">
        <f t="shared" si="201"/>
        <v>5.2246636996421908E-14</v>
      </c>
      <c r="CF249" s="61">
        <f t="shared" si="202"/>
        <v>2.5590432576642577E-5</v>
      </c>
      <c r="CG249" s="61">
        <f t="shared" si="203"/>
        <v>8.2682138807250206E-3</v>
      </c>
      <c r="CH249" s="24">
        <f t="shared" si="204"/>
        <v>0.19421741751459784</v>
      </c>
      <c r="CI249" s="60">
        <f t="shared" si="205"/>
        <v>1.8197843637399795</v>
      </c>
      <c r="CJ249" s="60">
        <f t="shared" si="206"/>
        <v>18.943272976529538</v>
      </c>
      <c r="CK249" s="60">
        <f t="shared" si="207"/>
        <v>4.4415466687408325E-2</v>
      </c>
      <c r="CL249" s="60">
        <f t="shared" si="208"/>
        <v>6.878755744497445</v>
      </c>
      <c r="CM249" s="61">
        <f t="shared" si="209"/>
        <v>27.888739773282325</v>
      </c>
      <c r="CN249" s="72">
        <f>L84</f>
        <v>44319</v>
      </c>
    </row>
    <row r="250" spans="2:92" x14ac:dyDescent="0.65">
      <c r="B250" s="44">
        <v>44100</v>
      </c>
      <c r="C250" s="38">
        <f t="shared" si="193"/>
        <v>558</v>
      </c>
      <c r="D250" s="46">
        <v>81055</v>
      </c>
      <c r="E250" s="101">
        <f t="shared" si="171"/>
        <v>4.1806205504668542E-2</v>
      </c>
      <c r="F250" s="38">
        <f t="shared" si="177"/>
        <v>30120</v>
      </c>
      <c r="G250" s="46">
        <v>1938827</v>
      </c>
      <c r="H250" s="46">
        <f t="shared" si="178"/>
        <v>8</v>
      </c>
      <c r="I250" s="46">
        <v>1540</v>
      </c>
      <c r="J250" s="100">
        <f t="shared" si="196"/>
        <v>1.8999444821417556E-2</v>
      </c>
      <c r="W250" s="47"/>
      <c r="X250" s="47"/>
      <c r="Y250" s="47"/>
      <c r="Z250" s="47"/>
      <c r="AA250" s="47"/>
      <c r="AB250" s="49">
        <f t="shared" si="210"/>
        <v>182.70000000000067</v>
      </c>
      <c r="AC250" s="24">
        <f t="shared" si="211"/>
        <v>18.138706446752465</v>
      </c>
      <c r="AD250" s="25">
        <f t="shared" si="212"/>
        <v>-2.6466015291466567E-14</v>
      </c>
      <c r="AE250" s="24">
        <f t="shared" si="213"/>
        <v>7.9070309518246071E-14</v>
      </c>
      <c r="AF250" s="26">
        <f t="shared" si="214"/>
        <v>-2.0224882530442855E-14</v>
      </c>
      <c r="AG250" s="32"/>
      <c r="AH250" s="49">
        <f t="shared" si="215"/>
        <v>75.109999999999943</v>
      </c>
      <c r="AI250" s="77">
        <f t="shared" si="187"/>
        <v>6.9270804613861614</v>
      </c>
      <c r="AJ250" s="25">
        <f t="shared" si="188"/>
        <v>-5.4640247269406096E-6</v>
      </c>
      <c r="AK250" s="24">
        <f t="shared" si="189"/>
        <v>3.3051249662627661E-5</v>
      </c>
      <c r="AL250" s="26">
        <f t="shared" si="190"/>
        <v>-1.2189883324651242E-5</v>
      </c>
      <c r="AM250" s="35"/>
      <c r="AN250" s="49">
        <f t="shared" si="216"/>
        <v>101.5</v>
      </c>
      <c r="AO250" s="24">
        <f t="shared" si="194"/>
        <v>29.319272850757567</v>
      </c>
      <c r="AP250" s="25">
        <f t="shared" si="191"/>
        <v>-5.7176886788339399E-3</v>
      </c>
      <c r="AQ250" s="24">
        <f t="shared" si="195"/>
        <v>9.9003545995539968E-3</v>
      </c>
      <c r="AR250" s="26">
        <f t="shared" si="192"/>
        <v>-1.8654762166982414E-3</v>
      </c>
      <c r="AS250" s="5"/>
      <c r="AT250" s="49">
        <f t="shared" si="217"/>
        <v>48.720000000000049</v>
      </c>
      <c r="AU250" s="24">
        <f t="shared" si="172"/>
        <v>3.0907319157283513</v>
      </c>
      <c r="AV250" s="25">
        <f t="shared" si="173"/>
        <v>-2.0656333930878703E-2</v>
      </c>
      <c r="AW250" s="24">
        <f t="shared" si="174"/>
        <v>0.23387943346381651</v>
      </c>
      <c r="AX250" s="26">
        <f t="shared" si="175"/>
        <v>-9.4831178394438026E-2</v>
      </c>
      <c r="AY250" s="29"/>
      <c r="AZ250" s="18">
        <f t="shared" si="218"/>
        <v>48.720000000000049</v>
      </c>
      <c r="BA250" s="24">
        <f t="shared" si="169"/>
        <v>1.9271006007173955E-3</v>
      </c>
      <c r="BB250" s="25">
        <f t="shared" si="167"/>
        <v>-3.2552624678076382E-4</v>
      </c>
      <c r="BC250" s="24">
        <f t="shared" si="170"/>
        <v>2.113006926756599</v>
      </c>
      <c r="BD250" s="26">
        <f t="shared" si="168"/>
        <v>-0.91042806514639962</v>
      </c>
      <c r="BE250" s="35"/>
      <c r="BF250" s="18">
        <f t="shared" si="219"/>
        <v>40.600000000000037</v>
      </c>
      <c r="BG250" s="24">
        <f t="shared" si="199"/>
        <v>30.000062446804851</v>
      </c>
      <c r="BH250" s="25">
        <f t="shared" si="197"/>
        <v>-20.512983118530009</v>
      </c>
      <c r="BI250" s="24">
        <f t="shared" si="200"/>
        <v>13.976388353012133</v>
      </c>
      <c r="BJ250" s="26">
        <f t="shared" si="198"/>
        <v>13.136012286289796</v>
      </c>
      <c r="BK250" s="71"/>
      <c r="BL250" s="18">
        <f t="shared" si="220"/>
        <v>93.379999999999711</v>
      </c>
      <c r="BM250" s="24">
        <f t="shared" ref="BM250:BM281" si="234">BM249+BN250*$BM$45</f>
        <v>49.990569999999998</v>
      </c>
      <c r="BN250" s="25">
        <f t="shared" si="232"/>
        <v>-2.0500000000000004E-2</v>
      </c>
      <c r="BO250" s="24">
        <f t="shared" ref="BO250:BO281" si="235">BO249+BP250*$BM$45</f>
        <v>1.6440000000000003E-2</v>
      </c>
      <c r="BP250" s="26">
        <f t="shared" si="233"/>
        <v>1.4000000000000004E-2</v>
      </c>
      <c r="BQ250" s="71"/>
      <c r="BR250" s="18">
        <f t="shared" si="221"/>
        <v>93.379999999999711</v>
      </c>
      <c r="BS250" s="24">
        <f t="shared" si="228"/>
        <v>42.978585263056125</v>
      </c>
      <c r="BT250" s="25">
        <f t="shared" si="224"/>
        <v>-10.127105324196501</v>
      </c>
      <c r="BU250" s="24">
        <f t="shared" si="229"/>
        <v>5.1520099214774016</v>
      </c>
      <c r="BV250" s="26">
        <f t="shared" si="225"/>
        <v>7.2495175136215932</v>
      </c>
      <c r="BW250" s="90"/>
      <c r="BX250" s="18">
        <f t="shared" si="222"/>
        <v>93.379999999999711</v>
      </c>
      <c r="BY250" s="24">
        <f t="shared" si="230"/>
        <v>42.978585263056125</v>
      </c>
      <c r="BZ250" s="25">
        <f t="shared" si="226"/>
        <v>-10.127105324196501</v>
      </c>
      <c r="CA250" s="24">
        <f t="shared" si="231"/>
        <v>5.1520099214774016</v>
      </c>
      <c r="CB250" s="26">
        <f t="shared" si="227"/>
        <v>7.2495175136215932</v>
      </c>
      <c r="CC250" s="32"/>
      <c r="CD250" s="20">
        <f t="shared" si="223"/>
        <v>182.70000000000067</v>
      </c>
      <c r="CE250" s="61">
        <f t="shared" si="201"/>
        <v>4.246985636662743E-14</v>
      </c>
      <c r="CF250" s="61">
        <f t="shared" si="202"/>
        <v>2.2517620163936438E-5</v>
      </c>
      <c r="CG250" s="61">
        <f t="shared" si="203"/>
        <v>7.5557291463436652E-3</v>
      </c>
      <c r="CH250" s="24">
        <f t="shared" si="204"/>
        <v>0.17697720519274468</v>
      </c>
      <c r="CI250" s="60">
        <f t="shared" si="205"/>
        <v>1.6888029710525865</v>
      </c>
      <c r="CJ250" s="60">
        <f t="shared" si="206"/>
        <v>20.709012708398255</v>
      </c>
      <c r="CK250" s="60">
        <f t="shared" si="207"/>
        <v>7.2976807262030208E-2</v>
      </c>
      <c r="CL250" s="60">
        <f t="shared" si="208"/>
        <v>7.8813400178467887</v>
      </c>
      <c r="CM250" s="61">
        <f t="shared" si="209"/>
        <v>30.536687956518954</v>
      </c>
      <c r="CN250" s="35"/>
    </row>
    <row r="251" spans="2:92" x14ac:dyDescent="0.65">
      <c r="B251" s="44">
        <v>44101</v>
      </c>
      <c r="C251" s="38">
        <f t="shared" si="193"/>
        <v>635</v>
      </c>
      <c r="D251" s="46">
        <v>81690</v>
      </c>
      <c r="E251" s="101">
        <f t="shared" si="171"/>
        <v>4.1865492307747498E-2</v>
      </c>
      <c r="F251" s="38">
        <f t="shared" si="177"/>
        <v>12422</v>
      </c>
      <c r="G251" s="46">
        <v>1951249</v>
      </c>
      <c r="H251" s="46">
        <f t="shared" si="178"/>
        <v>5</v>
      </c>
      <c r="I251" s="46">
        <v>1545</v>
      </c>
      <c r="J251" s="100">
        <f t="shared" si="196"/>
        <v>1.8912963643040764E-2</v>
      </c>
      <c r="W251" s="47"/>
      <c r="X251" s="47"/>
      <c r="Y251" s="47"/>
      <c r="Z251" s="47"/>
      <c r="AA251" s="47"/>
      <c r="AB251" s="49">
        <f t="shared" si="210"/>
        <v>183.60000000000068</v>
      </c>
      <c r="AC251" s="24">
        <f t="shared" si="211"/>
        <v>18.138706446752447</v>
      </c>
      <c r="AD251" s="25">
        <f t="shared" si="212"/>
        <v>-2.1513496995079843E-14</v>
      </c>
      <c r="AE251" s="24">
        <f t="shared" si="213"/>
        <v>6.4274083101935638E-14</v>
      </c>
      <c r="AF251" s="26">
        <f t="shared" si="214"/>
        <v>-1.6440251573678267E-14</v>
      </c>
      <c r="AG251" s="32"/>
      <c r="AH251" s="49">
        <f t="shared" si="215"/>
        <v>75.479999999999947</v>
      </c>
      <c r="AI251" s="77">
        <f t="shared" si="187"/>
        <v>6.9270786824550283</v>
      </c>
      <c r="AJ251" s="25">
        <f t="shared" si="188"/>
        <v>-4.8079219810100646E-6</v>
      </c>
      <c r="AK251" s="24">
        <f t="shared" si="189"/>
        <v>2.9082568479270436E-5</v>
      </c>
      <c r="AL251" s="26">
        <f t="shared" si="190"/>
        <v>-1.0726165360424933E-5</v>
      </c>
      <c r="AM251" s="35"/>
      <c r="AN251" s="49">
        <f t="shared" si="216"/>
        <v>102</v>
      </c>
      <c r="AO251" s="24">
        <f t="shared" si="194"/>
        <v>29.316660409977157</v>
      </c>
      <c r="AP251" s="25">
        <f t="shared" si="191"/>
        <v>-5.2248815608243728E-3</v>
      </c>
      <c r="AQ251" s="24">
        <f t="shared" si="195"/>
        <v>9.0476712701222841E-3</v>
      </c>
      <c r="AR251" s="26">
        <f t="shared" si="192"/>
        <v>-1.7053666588634246E-3</v>
      </c>
      <c r="AS251" s="5"/>
      <c r="AT251" s="49">
        <f t="shared" si="217"/>
        <v>48.960000000000051</v>
      </c>
      <c r="AU251" s="24">
        <f t="shared" si="172"/>
        <v>3.0862212778806515</v>
      </c>
      <c r="AV251" s="25">
        <f t="shared" si="173"/>
        <v>-1.8794324365416157E-2</v>
      </c>
      <c r="AW251" s="24">
        <f t="shared" si="174"/>
        <v>0.21313109249742421</v>
      </c>
      <c r="AX251" s="26">
        <f t="shared" si="175"/>
        <v>-8.6451420693301279E-2</v>
      </c>
      <c r="AY251" s="29"/>
      <c r="AZ251" s="18">
        <f t="shared" si="218"/>
        <v>48.960000000000051</v>
      </c>
      <c r="BA251" s="24">
        <f t="shared" si="169"/>
        <v>1.8743277798617657E-3</v>
      </c>
      <c r="BB251" s="25">
        <f t="shared" si="167"/>
        <v>-2.9318233808683144E-4</v>
      </c>
      <c r="BC251" s="24">
        <f t="shared" si="170"/>
        <v>1.9609232008509794</v>
      </c>
      <c r="BD251" s="26">
        <f t="shared" si="168"/>
        <v>-0.84490958836455277</v>
      </c>
      <c r="BE251" s="35"/>
      <c r="BF251" s="18">
        <f t="shared" si="219"/>
        <v>40.80000000000004</v>
      </c>
      <c r="BG251" s="24">
        <f t="shared" si="199"/>
        <v>25.555561699070555</v>
      </c>
      <c r="BH251" s="25">
        <f t="shared" si="197"/>
        <v>-22.222503738671477</v>
      </c>
      <c r="BI251" s="24">
        <f t="shared" si="200"/>
        <v>16.603958614854854</v>
      </c>
      <c r="BJ251" s="26">
        <f t="shared" si="198"/>
        <v>13.137851309213591</v>
      </c>
      <c r="BK251" s="71"/>
      <c r="BL251" s="18">
        <f t="shared" si="220"/>
        <v>93.839999999999705</v>
      </c>
      <c r="BM251" s="24">
        <f t="shared" si="234"/>
        <v>49.975070003850711</v>
      </c>
      <c r="BN251" s="25">
        <f t="shared" si="232"/>
        <v>-3.3695643802800004E-2</v>
      </c>
      <c r="BO251" s="24">
        <f t="shared" si="235"/>
        <v>2.7024436149288004E-2</v>
      </c>
      <c r="BP251" s="26">
        <f t="shared" si="233"/>
        <v>2.3009643802800003E-2</v>
      </c>
      <c r="BQ251" s="71"/>
      <c r="BR251" s="18">
        <f t="shared" si="221"/>
        <v>93.839999999999705</v>
      </c>
      <c r="BS251" s="24">
        <f t="shared" si="228"/>
        <v>41.827169555087224</v>
      </c>
      <c r="BT251" s="25">
        <f t="shared" si="224"/>
        <v>-11.514157079689035</v>
      </c>
      <c r="BU251" s="24">
        <f t="shared" si="229"/>
        <v>5.9685449845502738</v>
      </c>
      <c r="BV251" s="26">
        <f t="shared" si="225"/>
        <v>8.1653506307287245</v>
      </c>
      <c r="BW251" s="90"/>
      <c r="BX251" s="18">
        <f t="shared" si="222"/>
        <v>93.839999999999705</v>
      </c>
      <c r="BY251" s="24">
        <f t="shared" si="230"/>
        <v>41.827169555087224</v>
      </c>
      <c r="BZ251" s="25">
        <f t="shared" si="226"/>
        <v>-11.514157079689035</v>
      </c>
      <c r="CA251" s="24">
        <f t="shared" si="231"/>
        <v>5.9685449845502738</v>
      </c>
      <c r="CB251" s="26">
        <f t="shared" si="227"/>
        <v>8.1653506307287245</v>
      </c>
      <c r="CC251" s="32"/>
      <c r="CD251" s="20">
        <f t="shared" si="223"/>
        <v>183.60000000000068</v>
      </c>
      <c r="CE251" s="61">
        <f t="shared" si="201"/>
        <v>3.4522579892089303E-14</v>
      </c>
      <c r="CF251" s="61">
        <f t="shared" si="202"/>
        <v>1.9813780410385659E-5</v>
      </c>
      <c r="CG251" s="61">
        <f t="shared" si="203"/>
        <v>6.9044919817816946E-3</v>
      </c>
      <c r="CH251" s="24">
        <f t="shared" si="204"/>
        <v>0.1612632399921311</v>
      </c>
      <c r="CI251" s="60">
        <f t="shared" si="205"/>
        <v>1.5672481948705175</v>
      </c>
      <c r="CJ251" s="60">
        <f t="shared" si="206"/>
        <v>21.711148661586645</v>
      </c>
      <c r="CK251" s="60">
        <f t="shared" si="207"/>
        <v>0.11984691330981065</v>
      </c>
      <c r="CL251" s="60">
        <f t="shared" si="208"/>
        <v>8.9706386206267776</v>
      </c>
      <c r="CM251" s="61">
        <f t="shared" si="209"/>
        <v>32.537069936148107</v>
      </c>
      <c r="CN251" s="35"/>
    </row>
    <row r="252" spans="2:92" x14ac:dyDescent="0.65">
      <c r="B252" s="44">
        <v>44102</v>
      </c>
      <c r="C252" s="38">
        <f t="shared" si="193"/>
        <v>441</v>
      </c>
      <c r="D252" s="46">
        <v>82131</v>
      </c>
      <c r="E252" s="101">
        <f t="shared" si="171"/>
        <v>4.1946952281773038E-2</v>
      </c>
      <c r="F252" s="38">
        <f t="shared" si="177"/>
        <v>6724</v>
      </c>
      <c r="G252" s="46">
        <v>1957973</v>
      </c>
      <c r="H252" s="46">
        <f t="shared" si="178"/>
        <v>3</v>
      </c>
      <c r="I252" s="46">
        <v>1548</v>
      </c>
      <c r="J252" s="100">
        <f t="shared" si="196"/>
        <v>1.8847938050188116E-2</v>
      </c>
      <c r="W252" s="47"/>
      <c r="X252" s="47"/>
      <c r="Y252" s="47"/>
      <c r="Z252" s="47"/>
      <c r="AA252" s="47"/>
      <c r="AB252" s="49">
        <f t="shared" si="210"/>
        <v>184.50000000000068</v>
      </c>
      <c r="AC252" s="24">
        <f t="shared" si="211"/>
        <v>18.138706446752433</v>
      </c>
      <c r="AD252" s="25">
        <f t="shared" si="212"/>
        <v>-1.7487730882802736E-14</v>
      </c>
      <c r="AE252" s="24">
        <f t="shared" si="213"/>
        <v>5.2246636996421908E-14</v>
      </c>
      <c r="AF252" s="26">
        <f t="shared" si="214"/>
        <v>-1.3363829006126367E-14</v>
      </c>
      <c r="AG252" s="32"/>
      <c r="AH252" s="49">
        <f t="shared" si="215"/>
        <v>75.849999999999952</v>
      </c>
      <c r="AI252" s="77">
        <f t="shared" si="187"/>
        <v>6.9270771171322725</v>
      </c>
      <c r="AJ252" s="25">
        <f t="shared" si="188"/>
        <v>-4.2306020430196483E-6</v>
      </c>
      <c r="AK252" s="24">
        <f t="shared" si="189"/>
        <v>2.5590432576642577E-5</v>
      </c>
      <c r="AL252" s="26">
        <f t="shared" si="190"/>
        <v>-9.4382051422374563E-6</v>
      </c>
      <c r="AM252" s="35"/>
      <c r="AN252" s="49">
        <f t="shared" si="216"/>
        <v>102.5</v>
      </c>
      <c r="AO252" s="24">
        <f t="shared" si="194"/>
        <v>29.31427318242201</v>
      </c>
      <c r="AP252" s="25">
        <f t="shared" si="191"/>
        <v>-4.77445511029107E-3</v>
      </c>
      <c r="AQ252" s="24">
        <f t="shared" si="195"/>
        <v>8.2682138807250206E-3</v>
      </c>
      <c r="AR252" s="26">
        <f t="shared" si="192"/>
        <v>-1.5589147787945287E-3</v>
      </c>
      <c r="AS252" s="5"/>
      <c r="AT252" s="49">
        <f t="shared" si="217"/>
        <v>49.200000000000053</v>
      </c>
      <c r="AU252" s="24">
        <f t="shared" si="172"/>
        <v>3.0821167948737562</v>
      </c>
      <c r="AV252" s="25">
        <f t="shared" si="173"/>
        <v>-1.7102012528730996E-2</v>
      </c>
      <c r="AW252" s="24">
        <f t="shared" si="174"/>
        <v>0.19421741751459784</v>
      </c>
      <c r="AX252" s="26">
        <f t="shared" si="175"/>
        <v>-7.8806979095109891E-2</v>
      </c>
      <c r="AY252" s="29"/>
      <c r="AZ252" s="18">
        <f t="shared" si="218"/>
        <v>49.200000000000053</v>
      </c>
      <c r="BA252" s="24">
        <f t="shared" si="169"/>
        <v>1.8266944295910511E-3</v>
      </c>
      <c r="BB252" s="25">
        <f t="shared" si="167"/>
        <v>-2.6462972372619194E-4</v>
      </c>
      <c r="BC252" s="24">
        <f t="shared" si="170"/>
        <v>1.8197843637399795</v>
      </c>
      <c r="BD252" s="26">
        <f t="shared" si="168"/>
        <v>-0.78410465061666557</v>
      </c>
      <c r="BE252" s="35"/>
      <c r="BF252" s="18">
        <f t="shared" si="219"/>
        <v>41.000000000000043</v>
      </c>
      <c r="BG252" s="24">
        <f t="shared" si="199"/>
        <v>21.057732717464738</v>
      </c>
      <c r="BH252" s="25">
        <f t="shared" si="197"/>
        <v>-22.489144908029076</v>
      </c>
      <c r="BI252" s="24">
        <f t="shared" si="200"/>
        <v>18.943272976529538</v>
      </c>
      <c r="BJ252" s="26">
        <f t="shared" si="198"/>
        <v>11.69657180837342</v>
      </c>
      <c r="BK252" s="71"/>
      <c r="BL252" s="18">
        <f t="shared" si="220"/>
        <v>94.299999999999699</v>
      </c>
      <c r="BM252" s="24">
        <f t="shared" si="234"/>
        <v>49.949598666903952</v>
      </c>
      <c r="BN252" s="25">
        <f t="shared" si="232"/>
        <v>-5.5372471623385738E-2</v>
      </c>
      <c r="BO252" s="24">
        <f t="shared" si="235"/>
        <v>4.4415466687408325E-2</v>
      </c>
      <c r="BP252" s="26">
        <f t="shared" si="233"/>
        <v>3.7806588126348531E-2</v>
      </c>
      <c r="BQ252" s="71"/>
      <c r="BR252" s="18">
        <f t="shared" si="221"/>
        <v>94.299999999999699</v>
      </c>
      <c r="BS252" s="24">
        <f t="shared" si="228"/>
        <v>40.529003371144285</v>
      </c>
      <c r="BT252" s="25">
        <f t="shared" si="224"/>
        <v>-12.981661839429387</v>
      </c>
      <c r="BU252" s="24">
        <f t="shared" si="229"/>
        <v>6.878755744497445</v>
      </c>
      <c r="BV252" s="26">
        <f t="shared" si="225"/>
        <v>9.1021075994717098</v>
      </c>
      <c r="BW252" s="90"/>
      <c r="BX252" s="18">
        <f t="shared" si="222"/>
        <v>94.299999999999699</v>
      </c>
      <c r="BY252" s="24">
        <f t="shared" si="230"/>
        <v>40.529003371144285</v>
      </c>
      <c r="BZ252" s="25">
        <f t="shared" si="226"/>
        <v>-12.981661839429387</v>
      </c>
      <c r="CA252" s="24">
        <f t="shared" si="231"/>
        <v>6.878755744497445</v>
      </c>
      <c r="CB252" s="26">
        <f t="shared" si="227"/>
        <v>9.1021075994717098</v>
      </c>
      <c r="CC252" s="32"/>
      <c r="CD252" s="20">
        <f t="shared" si="223"/>
        <v>184.50000000000068</v>
      </c>
      <c r="CE252" s="61">
        <f t="shared" si="201"/>
        <v>2.8062457101743454E-14</v>
      </c>
      <c r="CF252" s="61">
        <f t="shared" si="202"/>
        <v>1.7434608412936876E-5</v>
      </c>
      <c r="CG252" s="61">
        <f t="shared" si="203"/>
        <v>6.3092618503720558E-3</v>
      </c>
      <c r="CH252" s="24">
        <f t="shared" si="204"/>
        <v>0.14694111096171228</v>
      </c>
      <c r="CI252" s="60">
        <f t="shared" si="205"/>
        <v>1.4544417598427539</v>
      </c>
      <c r="CJ252" s="60">
        <f t="shared" si="206"/>
        <v>21.911578058631978</v>
      </c>
      <c r="CK252" s="60">
        <f t="shared" si="207"/>
        <v>0.19666456640651253</v>
      </c>
      <c r="CL252" s="60">
        <f t="shared" si="208"/>
        <v>10.135782071732656</v>
      </c>
      <c r="CM252" s="61">
        <f t="shared" si="209"/>
        <v>33.85173426403442</v>
      </c>
      <c r="CN252" s="72">
        <f>L85</f>
        <v>44326</v>
      </c>
    </row>
    <row r="253" spans="2:92" x14ac:dyDescent="0.65">
      <c r="B253" s="44">
        <v>44103</v>
      </c>
      <c r="C253" s="38">
        <f t="shared" si="193"/>
        <v>363</v>
      </c>
      <c r="D253" s="46">
        <v>82494</v>
      </c>
      <c r="E253" s="101">
        <f t="shared" si="171"/>
        <v>4.1665130416292703E-2</v>
      </c>
      <c r="F253" s="38">
        <f t="shared" si="177"/>
        <v>21956</v>
      </c>
      <c r="G253" s="46">
        <v>1979929</v>
      </c>
      <c r="H253" s="46">
        <f t="shared" si="178"/>
        <v>9</v>
      </c>
      <c r="I253" s="46">
        <v>1557</v>
      </c>
      <c r="J253" s="100">
        <f t="shared" si="196"/>
        <v>1.8874099934540693E-2</v>
      </c>
      <c r="W253" s="47"/>
      <c r="X253" s="47"/>
      <c r="Y253" s="47"/>
      <c r="Z253" s="47"/>
      <c r="AA253" s="47"/>
      <c r="AB253" s="49">
        <f t="shared" si="210"/>
        <v>185.40000000000069</v>
      </c>
      <c r="AC253" s="24">
        <f t="shared" si="211"/>
        <v>18.138706446752419</v>
      </c>
      <c r="AD253" s="25">
        <f t="shared" si="212"/>
        <v>-1.4215296169621982E-14</v>
      </c>
      <c r="AE253" s="24">
        <f t="shared" si="213"/>
        <v>4.246985636662743E-14</v>
      </c>
      <c r="AF253" s="26">
        <f t="shared" si="214"/>
        <v>-1.0863089588660531E-14</v>
      </c>
      <c r="AG253" s="32"/>
      <c r="AH253" s="49">
        <f t="shared" si="215"/>
        <v>76.219999999999956</v>
      </c>
      <c r="AI253" s="77">
        <f t="shared" si="187"/>
        <v>6.9270757397684601</v>
      </c>
      <c r="AJ253" s="25">
        <f t="shared" si="188"/>
        <v>-3.7226048983027185E-6</v>
      </c>
      <c r="AK253" s="24">
        <f t="shared" si="189"/>
        <v>2.2517620163936438E-5</v>
      </c>
      <c r="AL253" s="26">
        <f t="shared" si="190"/>
        <v>-8.3048984127192924E-6</v>
      </c>
      <c r="AM253" s="35"/>
      <c r="AN253" s="49">
        <f t="shared" si="216"/>
        <v>103</v>
      </c>
      <c r="AO253" s="24">
        <f t="shared" si="194"/>
        <v>29.312091792298137</v>
      </c>
      <c r="AP253" s="25">
        <f t="shared" si="191"/>
        <v>-4.3627802477448031E-3</v>
      </c>
      <c r="AQ253" s="24">
        <f t="shared" si="195"/>
        <v>7.5557291463436652E-3</v>
      </c>
      <c r="AR253" s="26">
        <f t="shared" si="192"/>
        <v>-1.4249694687627108E-3</v>
      </c>
      <c r="AS253" s="5"/>
      <c r="AT253" s="49">
        <f t="shared" si="217"/>
        <v>49.440000000000055</v>
      </c>
      <c r="AU253" s="24">
        <f t="shared" si="172"/>
        <v>3.078381526104033</v>
      </c>
      <c r="AV253" s="25">
        <f t="shared" si="173"/>
        <v>-1.5563619873847511E-2</v>
      </c>
      <c r="AW253" s="24">
        <f t="shared" si="174"/>
        <v>0.17697720519274468</v>
      </c>
      <c r="AX253" s="26">
        <f t="shared" si="175"/>
        <v>-7.1834218007721523E-2</v>
      </c>
      <c r="AY253" s="29"/>
      <c r="AZ253" s="18">
        <f t="shared" si="218"/>
        <v>49.440000000000055</v>
      </c>
      <c r="BA253" s="24">
        <f t="shared" si="169"/>
        <v>1.7836129277055538E-3</v>
      </c>
      <c r="BB253" s="25">
        <f t="shared" ref="BB253:BB316" si="236">-$BC$39*BA252*BC252</f>
        <v>-2.3934167714165155E-4</v>
      </c>
      <c r="BC253" s="24">
        <f t="shared" si="170"/>
        <v>1.6888029710525865</v>
      </c>
      <c r="BD253" s="26">
        <f t="shared" ref="BD253:BD316" si="237">$BC$39*BA252*BC252-$BC$40*BC252</f>
        <v>-0.72767440381885018</v>
      </c>
      <c r="BE253" s="35"/>
      <c r="BF253" s="18">
        <f t="shared" si="219"/>
        <v>41.200000000000045</v>
      </c>
      <c r="BG253" s="24">
        <f t="shared" si="199"/>
        <v>16.82936749864718</v>
      </c>
      <c r="BH253" s="25">
        <f t="shared" si="197"/>
        <v>-21.141826094087779</v>
      </c>
      <c r="BI253" s="24">
        <f t="shared" si="200"/>
        <v>20.709012708398255</v>
      </c>
      <c r="BJ253" s="26">
        <f t="shared" si="198"/>
        <v>8.8286986593435781</v>
      </c>
      <c r="BK253" s="71"/>
      <c r="BL253" s="18">
        <f t="shared" si="220"/>
        <v>94.759999999999692</v>
      </c>
      <c r="BM253" s="24">
        <f t="shared" si="234"/>
        <v>49.907757101789798</v>
      </c>
      <c r="BN253" s="25">
        <f t="shared" si="232"/>
        <v>-9.0959924161210806E-2</v>
      </c>
      <c r="BO253" s="24">
        <f t="shared" si="235"/>
        <v>7.2976807262030208E-2</v>
      </c>
      <c r="BP253" s="26">
        <f t="shared" si="233"/>
        <v>6.208987081439539E-2</v>
      </c>
      <c r="BQ253" s="71"/>
      <c r="BR253" s="18">
        <f t="shared" si="221"/>
        <v>94.759999999999692</v>
      </c>
      <c r="BS253" s="24">
        <f t="shared" si="228"/>
        <v>39.079299974402609</v>
      </c>
      <c r="BT253" s="25">
        <f t="shared" si="224"/>
        <v>-14.497033967416781</v>
      </c>
      <c r="BU253" s="24">
        <f t="shared" si="229"/>
        <v>7.8813400178467887</v>
      </c>
      <c r="BV253" s="26">
        <f t="shared" si="225"/>
        <v>10.025842733493441</v>
      </c>
      <c r="BW253" s="90"/>
      <c r="BX253" s="18">
        <f t="shared" si="222"/>
        <v>94.759999999999692</v>
      </c>
      <c r="BY253" s="24">
        <f t="shared" si="230"/>
        <v>39.079299974402609</v>
      </c>
      <c r="BZ253" s="25">
        <f t="shared" si="226"/>
        <v>-14.497033967416781</v>
      </c>
      <c r="CA253" s="24">
        <f t="shared" si="231"/>
        <v>7.8813400178467887</v>
      </c>
      <c r="CB253" s="26">
        <f t="shared" si="227"/>
        <v>10.025842733493441</v>
      </c>
      <c r="CC253" s="32"/>
      <c r="CD253" s="20">
        <f t="shared" si="223"/>
        <v>185.40000000000069</v>
      </c>
      <c r="CE253" s="61">
        <f t="shared" si="201"/>
        <v>2.2811200699622222E-14</v>
      </c>
      <c r="CF253" s="61">
        <f t="shared" si="202"/>
        <v>1.5341119228850738E-5</v>
      </c>
      <c r="CG253" s="61">
        <f t="shared" si="203"/>
        <v>5.7652425588738529E-3</v>
      </c>
      <c r="CH253" s="24">
        <f t="shared" si="204"/>
        <v>0.1338881232643282</v>
      </c>
      <c r="CI253" s="60">
        <f t="shared" si="205"/>
        <v>1.3497541696835562</v>
      </c>
      <c r="CJ253" s="60">
        <f t="shared" si="206"/>
        <v>21.411755689807606</v>
      </c>
      <c r="CK253" s="60">
        <f t="shared" si="207"/>
        <v>0.322301794952432</v>
      </c>
      <c r="CL253" s="60">
        <f t="shared" si="208"/>
        <v>11.360116559295902</v>
      </c>
      <c r="CM253" s="61">
        <f t="shared" si="209"/>
        <v>34.583596920681948</v>
      </c>
      <c r="CN253" s="35"/>
    </row>
    <row r="254" spans="2:92" x14ac:dyDescent="0.65">
      <c r="B254" s="44">
        <v>44104</v>
      </c>
      <c r="C254" s="38">
        <f t="shared" si="193"/>
        <v>519</v>
      </c>
      <c r="D254" s="46">
        <v>83013</v>
      </c>
      <c r="E254" s="101">
        <f t="shared" si="171"/>
        <v>3.9816412728896529E-2</v>
      </c>
      <c r="F254" s="38">
        <f t="shared" si="177"/>
        <v>104965</v>
      </c>
      <c r="G254" s="46">
        <v>2084894</v>
      </c>
      <c r="H254" s="46">
        <f t="shared" si="178"/>
        <v>7</v>
      </c>
      <c r="I254" s="46">
        <v>1564</v>
      </c>
      <c r="J254" s="100">
        <f t="shared" si="196"/>
        <v>1.8840422584414488E-2</v>
      </c>
      <c r="W254" s="47"/>
      <c r="X254" s="47"/>
      <c r="Y254" s="47"/>
      <c r="Z254" s="47"/>
      <c r="AA254" s="47"/>
      <c r="AB254" s="49">
        <f t="shared" si="210"/>
        <v>186.30000000000069</v>
      </c>
      <c r="AC254" s="24">
        <f t="shared" si="211"/>
        <v>18.138706446752408</v>
      </c>
      <c r="AD254" s="25">
        <f t="shared" si="212"/>
        <v>-1.1555223862049912E-14</v>
      </c>
      <c r="AE254" s="24">
        <f t="shared" si="213"/>
        <v>3.4522579892089303E-14</v>
      </c>
      <c r="AF254" s="26">
        <f t="shared" si="214"/>
        <v>-8.8303071939312538E-15</v>
      </c>
      <c r="AG254" s="32"/>
      <c r="AH254" s="49">
        <f t="shared" si="215"/>
        <v>76.589999999999961</v>
      </c>
      <c r="AI254" s="77">
        <f t="shared" si="187"/>
        <v>6.9270745277940673</v>
      </c>
      <c r="AJ254" s="25">
        <f t="shared" si="188"/>
        <v>-3.2756064674534293E-6</v>
      </c>
      <c r="AK254" s="24">
        <f t="shared" si="189"/>
        <v>1.9813780410385659E-5</v>
      </c>
      <c r="AL254" s="26">
        <f t="shared" si="190"/>
        <v>-7.3076750095966964E-6</v>
      </c>
      <c r="AM254" s="35"/>
      <c r="AN254" s="49">
        <f t="shared" si="216"/>
        <v>103.5</v>
      </c>
      <c r="AO254" s="24">
        <f t="shared" si="194"/>
        <v>29.31009852426148</v>
      </c>
      <c r="AP254" s="25">
        <f t="shared" si="191"/>
        <v>-3.9865360733166233E-3</v>
      </c>
      <c r="AQ254" s="24">
        <f t="shared" si="195"/>
        <v>6.9044919817816946E-3</v>
      </c>
      <c r="AR254" s="26">
        <f t="shared" si="192"/>
        <v>-1.3024743291239422E-3</v>
      </c>
      <c r="AS254" s="5"/>
      <c r="AT254" s="49">
        <f t="shared" si="217"/>
        <v>49.680000000000057</v>
      </c>
      <c r="AU254" s="24">
        <f t="shared" si="172"/>
        <v>3.0749819531438303</v>
      </c>
      <c r="AV254" s="25">
        <f t="shared" si="173"/>
        <v>-1.4164887334178566E-2</v>
      </c>
      <c r="AW254" s="24">
        <f t="shared" si="174"/>
        <v>0.1612632399921311</v>
      </c>
      <c r="AX254" s="26">
        <f t="shared" si="175"/>
        <v>-6.5474855002556551E-2</v>
      </c>
      <c r="AY254" s="29"/>
      <c r="AZ254" s="18">
        <f t="shared" si="218"/>
        <v>49.680000000000057</v>
      </c>
      <c r="BA254" s="24">
        <f t="shared" ref="BA254:BA317" si="238">BA253+BB254*$BA$45</f>
        <v>1.7445751939882943E-3</v>
      </c>
      <c r="BB254" s="25">
        <f t="shared" si="236"/>
        <v>-2.1687629842921977E-4</v>
      </c>
      <c r="BC254" s="24">
        <f t="shared" ref="BC254:BC317" si="239">BC253+BD254*$BA$45</f>
        <v>1.5672481948705175</v>
      </c>
      <c r="BD254" s="26">
        <f t="shared" si="237"/>
        <v>-0.67530431212260533</v>
      </c>
      <c r="BE254" s="35"/>
      <c r="BF254" s="18">
        <f t="shared" si="219"/>
        <v>41.400000000000048</v>
      </c>
      <c r="BG254" s="24">
        <f t="shared" si="199"/>
        <v>13.135059893367016</v>
      </c>
      <c r="BH254" s="25">
        <f t="shared" si="197"/>
        <v>-18.471538026400818</v>
      </c>
      <c r="BI254" s="24">
        <f t="shared" si="200"/>
        <v>21.711148661586645</v>
      </c>
      <c r="BJ254" s="26">
        <f t="shared" si="198"/>
        <v>5.0106797659419513</v>
      </c>
      <c r="BK254" s="71"/>
      <c r="BL254" s="18">
        <f t="shared" si="220"/>
        <v>95.219999999999686</v>
      </c>
      <c r="BM254" s="24">
        <f t="shared" si="234"/>
        <v>49.83906693037067</v>
      </c>
      <c r="BN254" s="25">
        <f t="shared" si="232"/>
        <v>-0.14932645960679886</v>
      </c>
      <c r="BO254" s="24">
        <f t="shared" si="235"/>
        <v>0.11984691330981065</v>
      </c>
      <c r="BP254" s="26">
        <f t="shared" si="233"/>
        <v>0.10189153488647923</v>
      </c>
      <c r="BQ254" s="71"/>
      <c r="BR254" s="18">
        <f t="shared" si="221"/>
        <v>95.219999999999686</v>
      </c>
      <c r="BS254" s="24">
        <f t="shared" si="228"/>
        <v>37.477714270462577</v>
      </c>
      <c r="BT254" s="25">
        <f t="shared" si="224"/>
        <v>-16.015857039400309</v>
      </c>
      <c r="BU254" s="24">
        <f t="shared" si="229"/>
        <v>8.9706386206267776</v>
      </c>
      <c r="BV254" s="26">
        <f t="shared" si="225"/>
        <v>10.892986027799896</v>
      </c>
      <c r="BW254" s="90"/>
      <c r="BX254" s="18">
        <f t="shared" si="222"/>
        <v>95.219999999999686</v>
      </c>
      <c r="BY254" s="24">
        <f t="shared" si="230"/>
        <v>37.477714270462577</v>
      </c>
      <c r="BZ254" s="25">
        <f t="shared" si="226"/>
        <v>-16.015857039400309</v>
      </c>
      <c r="CA254" s="24">
        <f t="shared" si="231"/>
        <v>8.9706386206267776</v>
      </c>
      <c r="CB254" s="26">
        <f t="shared" si="227"/>
        <v>10.892986027799896</v>
      </c>
      <c r="CC254" s="32"/>
      <c r="CD254" s="20">
        <f t="shared" si="223"/>
        <v>186.30000000000069</v>
      </c>
      <c r="CE254" s="61">
        <f t="shared" si="201"/>
        <v>1.8542598585428825E-14</v>
      </c>
      <c r="CF254" s="61">
        <f t="shared" si="202"/>
        <v>1.3499009078345874E-5</v>
      </c>
      <c r="CG254" s="61">
        <f t="shared" si="203"/>
        <v>5.2680452539007891E-3</v>
      </c>
      <c r="CH254" s="24">
        <f t="shared" si="204"/>
        <v>0.12199229780740958</v>
      </c>
      <c r="CI254" s="60">
        <f t="shared" si="205"/>
        <v>1.2526012035797605</v>
      </c>
      <c r="CJ254" s="60">
        <f t="shared" si="206"/>
        <v>20.390266837220949</v>
      </c>
      <c r="CK254" s="60">
        <f t="shared" si="207"/>
        <v>0.52707999541481743</v>
      </c>
      <c r="CL254" s="60">
        <f t="shared" si="208"/>
        <v>12.621099252665504</v>
      </c>
      <c r="CM254" s="61">
        <f t="shared" si="209"/>
        <v>34.918321130951433</v>
      </c>
      <c r="CN254" s="35"/>
    </row>
    <row r="255" spans="2:92" x14ac:dyDescent="0.65">
      <c r="B255" s="44">
        <v>44105</v>
      </c>
      <c r="C255" s="38">
        <f t="shared" si="193"/>
        <v>550</v>
      </c>
      <c r="D255" s="46">
        <v>83563</v>
      </c>
      <c r="E255" s="101">
        <f t="shared" si="171"/>
        <v>3.9679234630427981E-2</v>
      </c>
      <c r="F255" s="38">
        <f t="shared" si="177"/>
        <v>21069</v>
      </c>
      <c r="G255" s="46">
        <v>2105963</v>
      </c>
      <c r="H255" s="46">
        <f t="shared" si="178"/>
        <v>7</v>
      </c>
      <c r="I255" s="46">
        <v>1571</v>
      </c>
      <c r="J255" s="100">
        <f t="shared" si="196"/>
        <v>1.8800186685494776E-2</v>
      </c>
      <c r="W255" s="47"/>
      <c r="X255" s="47"/>
      <c r="Y255" s="47"/>
      <c r="Z255" s="47"/>
      <c r="AA255" s="47"/>
      <c r="AB255" s="49">
        <f t="shared" si="210"/>
        <v>187.2000000000007</v>
      </c>
      <c r="AC255" s="24">
        <f t="shared" si="211"/>
        <v>18.138706446752401</v>
      </c>
      <c r="AD255" s="25">
        <f t="shared" si="212"/>
        <v>-9.392924136707478E-15</v>
      </c>
      <c r="AE255" s="24">
        <f t="shared" si="213"/>
        <v>2.8062457101743454E-14</v>
      </c>
      <c r="AF255" s="26">
        <f t="shared" si="214"/>
        <v>-7.1779142114953876E-15</v>
      </c>
      <c r="AG255" s="32"/>
      <c r="AH255" s="49">
        <f t="shared" si="215"/>
        <v>76.959999999999965</v>
      </c>
      <c r="AI255" s="77">
        <f t="shared" si="187"/>
        <v>6.927073461349651</v>
      </c>
      <c r="AJ255" s="25">
        <f t="shared" si="188"/>
        <v>-2.8822822051818394E-6</v>
      </c>
      <c r="AK255" s="24">
        <f t="shared" si="189"/>
        <v>1.7434608412936876E-5</v>
      </c>
      <c r="AL255" s="26">
        <f t="shared" si="190"/>
        <v>-6.4301945876994195E-6</v>
      </c>
      <c r="AM255" s="35"/>
      <c r="AN255" s="49">
        <f t="shared" si="216"/>
        <v>104</v>
      </c>
      <c r="AO255" s="24">
        <f t="shared" si="194"/>
        <v>29.308277182199266</v>
      </c>
      <c r="AP255" s="25">
        <f t="shared" si="191"/>
        <v>-3.6426841244279078E-3</v>
      </c>
      <c r="AQ255" s="24">
        <f t="shared" si="195"/>
        <v>6.3092618503720558E-3</v>
      </c>
      <c r="AR255" s="26">
        <f t="shared" si="192"/>
        <v>-1.190460262819278E-3</v>
      </c>
      <c r="AS255" s="5"/>
      <c r="AT255" s="49">
        <f t="shared" si="217"/>
        <v>49.920000000000059</v>
      </c>
      <c r="AU255" s="24">
        <f t="shared" si="172"/>
        <v>3.0718876522550991</v>
      </c>
      <c r="AV255" s="25">
        <f t="shared" si="173"/>
        <v>-1.2892920369713942E-2</v>
      </c>
      <c r="AW255" s="24">
        <f t="shared" si="174"/>
        <v>0.14694111096171228</v>
      </c>
      <c r="AX255" s="26">
        <f t="shared" si="175"/>
        <v>-5.9675537626745059E-2</v>
      </c>
      <c r="AY255" s="29"/>
      <c r="AZ255" s="18">
        <f t="shared" si="218"/>
        <v>49.920000000000059</v>
      </c>
      <c r="BA255" s="24">
        <f t="shared" si="238"/>
        <v>1.7091401910745156E-3</v>
      </c>
      <c r="BB255" s="25">
        <f t="shared" si="236"/>
        <v>-1.9686112729877064E-4</v>
      </c>
      <c r="BC255" s="24">
        <f t="shared" si="239"/>
        <v>1.4544417598427539</v>
      </c>
      <c r="BD255" s="26">
        <f t="shared" si="237"/>
        <v>-0.62670241682090821</v>
      </c>
      <c r="BE255" s="35"/>
      <c r="BF255" s="18">
        <f t="shared" si="219"/>
        <v>41.600000000000051</v>
      </c>
      <c r="BG255" s="24">
        <f t="shared" si="199"/>
        <v>10.112181170315417</v>
      </c>
      <c r="BH255" s="25">
        <f t="shared" si="197"/>
        <v>-15.114393615257992</v>
      </c>
      <c r="BI255" s="24">
        <f t="shared" si="200"/>
        <v>21.911578058631978</v>
      </c>
      <c r="BJ255" s="26">
        <f t="shared" si="198"/>
        <v>1.0021469852266716</v>
      </c>
      <c r="BK255" s="71"/>
      <c r="BL255" s="18">
        <f t="shared" si="220"/>
        <v>95.67999999999968</v>
      </c>
      <c r="BM255" s="24">
        <f t="shared" si="234"/>
        <v>49.726415050194333</v>
      </c>
      <c r="BN255" s="25">
        <f t="shared" si="232"/>
        <v>-0.2448953916876854</v>
      </c>
      <c r="BO255" s="24">
        <f t="shared" si="235"/>
        <v>0.19666456640651253</v>
      </c>
      <c r="BP255" s="26">
        <f t="shared" si="233"/>
        <v>0.16699489803630846</v>
      </c>
      <c r="BQ255" s="71"/>
      <c r="BR255" s="18">
        <f t="shared" si="221"/>
        <v>95.67999999999968</v>
      </c>
      <c r="BS255" s="24">
        <f t="shared" si="228"/>
        <v>35.729479309015957</v>
      </c>
      <c r="BT255" s="25">
        <f t="shared" si="224"/>
        <v>-17.482349614466198</v>
      </c>
      <c r="BU255" s="24">
        <f t="shared" si="229"/>
        <v>10.135782071732656</v>
      </c>
      <c r="BV255" s="26">
        <f t="shared" si="225"/>
        <v>11.651434511058792</v>
      </c>
      <c r="BW255" s="90"/>
      <c r="BX255" s="18">
        <f t="shared" si="222"/>
        <v>95.67999999999968</v>
      </c>
      <c r="BY255" s="24">
        <f t="shared" si="230"/>
        <v>35.729479309015957</v>
      </c>
      <c r="BZ255" s="25">
        <f t="shared" si="226"/>
        <v>-17.482349614466198</v>
      </c>
      <c r="CA255" s="24">
        <f t="shared" si="231"/>
        <v>10.135782071732656</v>
      </c>
      <c r="CB255" s="26">
        <f t="shared" si="227"/>
        <v>11.651434511058792</v>
      </c>
      <c r="CC255" s="32"/>
      <c r="CD255" s="20">
        <f t="shared" si="223"/>
        <v>187.2000000000007</v>
      </c>
      <c r="CE255" s="61">
        <f t="shared" si="201"/>
        <v>1.5072769155287877E-14</v>
      </c>
      <c r="CF255" s="61">
        <f t="shared" si="202"/>
        <v>1.1878093250584433E-5</v>
      </c>
      <c r="CG255" s="61">
        <f t="shared" si="203"/>
        <v>4.8136543877458134E-3</v>
      </c>
      <c r="CH255" s="24">
        <f t="shared" si="204"/>
        <v>0.11115145264173845</v>
      </c>
      <c r="CI255" s="60">
        <f t="shared" si="205"/>
        <v>1.1624406634152507</v>
      </c>
      <c r="CJ255" s="60">
        <f t="shared" si="206"/>
        <v>19.036668463819556</v>
      </c>
      <c r="CK255" s="60">
        <f t="shared" si="207"/>
        <v>0.85897279631420043</v>
      </c>
      <c r="CL255" s="60">
        <f t="shared" si="208"/>
        <v>13.890832692041659</v>
      </c>
      <c r="CM255" s="61">
        <f t="shared" si="209"/>
        <v>35.064891600713416</v>
      </c>
      <c r="CN255" s="72">
        <f>L86</f>
        <v>44333</v>
      </c>
    </row>
    <row r="256" spans="2:92" x14ac:dyDescent="0.65">
      <c r="B256" s="44">
        <v>44106</v>
      </c>
      <c r="C256" s="38">
        <f t="shared" si="193"/>
        <v>652</v>
      </c>
      <c r="D256" s="46">
        <v>84215</v>
      </c>
      <c r="E256" s="101">
        <f t="shared" si="171"/>
        <v>3.9616382266688371E-2</v>
      </c>
      <c r="F256" s="38">
        <f t="shared" si="177"/>
        <v>19799</v>
      </c>
      <c r="G256" s="46">
        <v>2125762</v>
      </c>
      <c r="H256" s="46">
        <f t="shared" si="178"/>
        <v>7</v>
      </c>
      <c r="I256" s="46">
        <v>1578</v>
      </c>
      <c r="J256" s="100">
        <f t="shared" si="196"/>
        <v>1.8737754556789169E-2</v>
      </c>
      <c r="W256" s="47"/>
      <c r="X256" s="47"/>
      <c r="Y256" s="47"/>
      <c r="Z256" s="47"/>
      <c r="AA256" s="47"/>
      <c r="AB256" s="49">
        <f t="shared" si="210"/>
        <v>188.1000000000007</v>
      </c>
      <c r="AC256" s="24">
        <f t="shared" si="211"/>
        <v>18.138706446752394</v>
      </c>
      <c r="AD256" s="25">
        <f t="shared" si="212"/>
        <v>-7.6352500731466001E-15</v>
      </c>
      <c r="AE256" s="24">
        <f t="shared" si="213"/>
        <v>2.2811200699622222E-14</v>
      </c>
      <c r="AF256" s="26">
        <f t="shared" si="214"/>
        <v>-5.8347293356902566E-15</v>
      </c>
      <c r="AG256" s="32"/>
      <c r="AH256" s="49">
        <f t="shared" si="215"/>
        <v>77.32999999999997</v>
      </c>
      <c r="AI256" s="77">
        <f t="shared" si="187"/>
        <v>6.9270725229604322</v>
      </c>
      <c r="AJ256" s="25">
        <f t="shared" si="188"/>
        <v>-2.5361870781718459E-6</v>
      </c>
      <c r="AK256" s="24">
        <f t="shared" si="189"/>
        <v>1.5341119228850738E-5</v>
      </c>
      <c r="AL256" s="26">
        <f t="shared" si="190"/>
        <v>-5.6580788759084841E-6</v>
      </c>
      <c r="AM256" s="35"/>
      <c r="AN256" s="49">
        <f t="shared" si="216"/>
        <v>104.5</v>
      </c>
      <c r="AO256" s="24">
        <f t="shared" si="194"/>
        <v>29.306612959843132</v>
      </c>
      <c r="AP256" s="25">
        <f t="shared" si="191"/>
        <v>-3.3284447122640332E-3</v>
      </c>
      <c r="AQ256" s="24">
        <f t="shared" si="195"/>
        <v>5.7652425588738529E-3</v>
      </c>
      <c r="AR256" s="26">
        <f t="shared" si="192"/>
        <v>-1.0880385829964059E-3</v>
      </c>
      <c r="AS256" s="5"/>
      <c r="AT256" s="49">
        <f t="shared" si="217"/>
        <v>50.160000000000061</v>
      </c>
      <c r="AU256" s="24">
        <f t="shared" si="172"/>
        <v>3.0690709999686181</v>
      </c>
      <c r="AV256" s="25">
        <f t="shared" si="173"/>
        <v>-1.1736051193670188E-2</v>
      </c>
      <c r="AW256" s="24">
        <f t="shared" si="174"/>
        <v>0.1338881232643282</v>
      </c>
      <c r="AX256" s="26">
        <f t="shared" si="175"/>
        <v>-5.4387448739100341E-2</v>
      </c>
      <c r="AY256" s="29"/>
      <c r="AZ256" s="18">
        <f t="shared" si="218"/>
        <v>50.160000000000061</v>
      </c>
      <c r="BA256" s="24">
        <f t="shared" si="238"/>
        <v>1.6769236415939913E-3</v>
      </c>
      <c r="BB256" s="25">
        <f t="shared" si="236"/>
        <v>-1.7898083044735674E-4</v>
      </c>
      <c r="BC256" s="24">
        <f t="shared" si="239"/>
        <v>1.3497541696835562</v>
      </c>
      <c r="BD256" s="26">
        <f t="shared" si="237"/>
        <v>-0.58159772310665425</v>
      </c>
      <c r="BE256" s="35"/>
      <c r="BF256" s="18">
        <f t="shared" si="219"/>
        <v>41.800000000000054</v>
      </c>
      <c r="BG256" s="24">
        <f t="shared" si="199"/>
        <v>7.7634983915176328</v>
      </c>
      <c r="BH256" s="25">
        <f t="shared" si="197"/>
        <v>-11.743413893988919</v>
      </c>
      <c r="BI256" s="24">
        <f t="shared" si="200"/>
        <v>21.411755689807606</v>
      </c>
      <c r="BJ256" s="26">
        <f t="shared" si="198"/>
        <v>-2.4991118441218667</v>
      </c>
      <c r="BK256" s="71"/>
      <c r="BL256" s="18">
        <f t="shared" si="220"/>
        <v>96.139999999999674</v>
      </c>
      <c r="BM256" s="24">
        <f t="shared" si="234"/>
        <v>49.541975116292868</v>
      </c>
      <c r="BN256" s="25">
        <f t="shared" si="232"/>
        <v>-0.40095637804666673</v>
      </c>
      <c r="BO256" s="24">
        <f t="shared" si="235"/>
        <v>0.322301794952432</v>
      </c>
      <c r="BP256" s="26">
        <f t="shared" si="233"/>
        <v>0.27312440988243358</v>
      </c>
      <c r="BQ256" s="71"/>
      <c r="BR256" s="18">
        <f t="shared" si="221"/>
        <v>96.139999999999674</v>
      </c>
      <c r="BS256" s="24">
        <f t="shared" si="228"/>
        <v>33.846318986790088</v>
      </c>
      <c r="BT256" s="25">
        <f t="shared" si="224"/>
        <v>-18.831603222258675</v>
      </c>
      <c r="BU256" s="24">
        <f t="shared" si="229"/>
        <v>11.360116559295902</v>
      </c>
      <c r="BV256" s="26">
        <f t="shared" si="225"/>
        <v>12.243344875632449</v>
      </c>
      <c r="BW256" s="90"/>
      <c r="BX256" s="18">
        <f t="shared" si="222"/>
        <v>96.139999999999674</v>
      </c>
      <c r="BY256" s="24">
        <f t="shared" si="230"/>
        <v>33.846318986790088</v>
      </c>
      <c r="BZ256" s="25">
        <f t="shared" si="226"/>
        <v>-18.831603222258675</v>
      </c>
      <c r="CA256" s="24">
        <f t="shared" si="231"/>
        <v>11.360116559295902</v>
      </c>
      <c r="CB256" s="26">
        <f t="shared" si="227"/>
        <v>12.243344875632449</v>
      </c>
      <c r="CC256" s="32"/>
      <c r="CD256" s="20">
        <f t="shared" si="223"/>
        <v>188.1000000000007</v>
      </c>
      <c r="CE256" s="61">
        <f t="shared" si="201"/>
        <v>1.2252240103343829E-14</v>
      </c>
      <c r="CF256" s="61">
        <f t="shared" si="202"/>
        <v>1.045181150301685E-5</v>
      </c>
      <c r="CG256" s="61">
        <f t="shared" si="203"/>
        <v>4.3983964342929937E-3</v>
      </c>
      <c r="CH256" s="24">
        <f t="shared" si="204"/>
        <v>0.10127236009646948</v>
      </c>
      <c r="CI256" s="60">
        <f t="shared" si="205"/>
        <v>1.0787693540240852</v>
      </c>
      <c r="CJ256" s="60">
        <f t="shared" si="206"/>
        <v>17.511180656120953</v>
      </c>
      <c r="CK256" s="60">
        <f t="shared" si="207"/>
        <v>1.3919226849170026</v>
      </c>
      <c r="CL256" s="60">
        <f t="shared" si="208"/>
        <v>15.137333285388555</v>
      </c>
      <c r="CM256" s="61">
        <f t="shared" si="209"/>
        <v>35.22488718879287</v>
      </c>
      <c r="CN256" s="35"/>
    </row>
    <row r="257" spans="2:92" x14ac:dyDescent="0.65">
      <c r="B257" s="44">
        <v>44107</v>
      </c>
      <c r="C257" s="38">
        <f t="shared" si="193"/>
        <v>553</v>
      </c>
      <c r="D257" s="46">
        <v>84768</v>
      </c>
      <c r="E257" s="101">
        <f t="shared" ref="E257:E288" si="240">IF(D257="","",D257/G257)</f>
        <v>3.9425436401554541E-2</v>
      </c>
      <c r="F257" s="38">
        <f t="shared" si="177"/>
        <v>24322</v>
      </c>
      <c r="G257" s="46">
        <v>2150084</v>
      </c>
      <c r="H257" s="46">
        <f t="shared" si="178"/>
        <v>12</v>
      </c>
      <c r="I257" s="46">
        <v>1590</v>
      </c>
      <c r="J257" s="100">
        <f t="shared" si="196"/>
        <v>1.8757078142695355E-2</v>
      </c>
      <c r="W257" s="47"/>
      <c r="X257" s="47"/>
      <c r="Y257" s="47"/>
      <c r="Z257" s="47"/>
      <c r="AA257" s="47"/>
      <c r="AB257" s="49">
        <f t="shared" si="210"/>
        <v>189.00000000000071</v>
      </c>
      <c r="AC257" s="24">
        <f t="shared" si="211"/>
        <v>18.138706446752387</v>
      </c>
      <c r="AD257" s="25">
        <f t="shared" si="212"/>
        <v>-6.2064850978260048E-15</v>
      </c>
      <c r="AE257" s="24">
        <f t="shared" si="213"/>
        <v>1.8542598585428825E-14</v>
      </c>
      <c r="AF257" s="26">
        <f t="shared" si="214"/>
        <v>-4.742891237992662E-15</v>
      </c>
      <c r="AG257" s="32"/>
      <c r="AH257" s="49">
        <f t="shared" si="215"/>
        <v>77.699999999999974</v>
      </c>
      <c r="AI257" s="77">
        <f t="shared" si="187"/>
        <v>6.9270716972499491</v>
      </c>
      <c r="AJ257" s="25">
        <f t="shared" si="188"/>
        <v>-2.2316499551142698E-6</v>
      </c>
      <c r="AK257" s="24">
        <f t="shared" si="189"/>
        <v>1.3499009078345874E-5</v>
      </c>
      <c r="AL257" s="26">
        <f t="shared" si="190"/>
        <v>-4.9786760824455763E-6</v>
      </c>
      <c r="AM257" s="35"/>
      <c r="AN257" s="49">
        <f t="shared" si="216"/>
        <v>105</v>
      </c>
      <c r="AO257" s="24">
        <f t="shared" si="194"/>
        <v>29.305092322252499</v>
      </c>
      <c r="AP257" s="25">
        <f t="shared" si="191"/>
        <v>-3.0412751812655689E-3</v>
      </c>
      <c r="AQ257" s="24">
        <f t="shared" si="195"/>
        <v>5.2680452539007891E-3</v>
      </c>
      <c r="AR257" s="26">
        <f t="shared" si="192"/>
        <v>-9.9439460994612747E-4</v>
      </c>
      <c r="AS257" s="5"/>
      <c r="AT257" s="49">
        <f t="shared" si="217"/>
        <v>50.400000000000063</v>
      </c>
      <c r="AU257" s="24">
        <f t="shared" si="172"/>
        <v>3.0665069081129892</v>
      </c>
      <c r="AV257" s="25">
        <f t="shared" si="173"/>
        <v>-1.0683716065120107E-2</v>
      </c>
      <c r="AW257" s="24">
        <f t="shared" si="174"/>
        <v>0.12199229780740958</v>
      </c>
      <c r="AX257" s="26">
        <f t="shared" si="175"/>
        <v>-4.9565939403827586E-2</v>
      </c>
      <c r="AY257" s="29"/>
      <c r="AZ257" s="18">
        <f t="shared" si="218"/>
        <v>50.400000000000063</v>
      </c>
      <c r="BA257" s="24">
        <f t="shared" si="238"/>
        <v>1.6475895281738192E-3</v>
      </c>
      <c r="BB257" s="25">
        <f t="shared" si="236"/>
        <v>-1.6296729677873445E-4</v>
      </c>
      <c r="BC257" s="24">
        <f t="shared" si="239"/>
        <v>1.2526012035797605</v>
      </c>
      <c r="BD257" s="26">
        <f t="shared" si="237"/>
        <v>-0.53973870057664375</v>
      </c>
      <c r="BE257" s="35"/>
      <c r="BF257" s="18">
        <f t="shared" si="219"/>
        <v>42.000000000000057</v>
      </c>
      <c r="BG257" s="24">
        <f t="shared" si="199"/>
        <v>6.0014590044293001</v>
      </c>
      <c r="BH257" s="25">
        <f t="shared" si="197"/>
        <v>-8.8101969354416632</v>
      </c>
      <c r="BI257" s="24">
        <f t="shared" si="200"/>
        <v>20.390266837220949</v>
      </c>
      <c r="BJ257" s="26">
        <f t="shared" si="198"/>
        <v>-5.1074442629332815</v>
      </c>
      <c r="BK257" s="71"/>
      <c r="BL257" s="18">
        <f t="shared" si="220"/>
        <v>96.599999999999667</v>
      </c>
      <c r="BM257" s="24">
        <f t="shared" si="234"/>
        <v>49.240828679139703</v>
      </c>
      <c r="BN257" s="25">
        <f t="shared" si="232"/>
        <v>-0.65466616772426645</v>
      </c>
      <c r="BO257" s="24">
        <f t="shared" si="235"/>
        <v>0.52707999541481743</v>
      </c>
      <c r="BP257" s="26">
        <f t="shared" si="233"/>
        <v>0.44517000100518567</v>
      </c>
      <c r="BQ257" s="71"/>
      <c r="BR257" s="18">
        <f t="shared" si="221"/>
        <v>96.599999999999667</v>
      </c>
      <c r="BS257" s="24">
        <f t="shared" si="228"/>
        <v>31.846928717066252</v>
      </c>
      <c r="BT257" s="25">
        <f t="shared" si="224"/>
        <v>-19.993902697238358</v>
      </c>
      <c r="BU257" s="24">
        <f t="shared" si="229"/>
        <v>12.621099252665504</v>
      </c>
      <c r="BV257" s="26">
        <f t="shared" si="225"/>
        <v>12.609826933696022</v>
      </c>
      <c r="BW257" s="90"/>
      <c r="BX257" s="18">
        <f t="shared" si="222"/>
        <v>96.599999999999667</v>
      </c>
      <c r="BY257" s="24">
        <f t="shared" si="230"/>
        <v>31.846928717066252</v>
      </c>
      <c r="BZ257" s="25">
        <f t="shared" si="226"/>
        <v>-19.993902697238358</v>
      </c>
      <c r="CA257" s="24">
        <f t="shared" si="231"/>
        <v>12.621099252665504</v>
      </c>
      <c r="CB257" s="26">
        <f t="shared" si="227"/>
        <v>12.609826933696022</v>
      </c>
      <c r="CC257" s="32"/>
      <c r="CD257" s="20">
        <f t="shared" si="223"/>
        <v>189.00000000000071</v>
      </c>
      <c r="CE257" s="61">
        <f t="shared" si="201"/>
        <v>9.9595094971199849E-15</v>
      </c>
      <c r="CF257" s="61">
        <f t="shared" si="202"/>
        <v>9.1967928499396589E-6</v>
      </c>
      <c r="CG257" s="61">
        <f t="shared" si="203"/>
        <v>4.0189111485922227E-3</v>
      </c>
      <c r="CH257" s="24">
        <f t="shared" si="204"/>
        <v>9.2269973941599248E-2</v>
      </c>
      <c r="CI257" s="60">
        <f t="shared" si="205"/>
        <v>1.0011202799093839</v>
      </c>
      <c r="CJ257" s="60">
        <f t="shared" si="206"/>
        <v>15.931732786778728</v>
      </c>
      <c r="CK257" s="60">
        <f t="shared" si="207"/>
        <v>2.234808356820043</v>
      </c>
      <c r="CL257" s="60">
        <f t="shared" si="208"/>
        <v>16.326500683606803</v>
      </c>
      <c r="CM257" s="61">
        <f t="shared" si="209"/>
        <v>35.590460188998009</v>
      </c>
      <c r="CN257" s="35"/>
    </row>
    <row r="258" spans="2:92" x14ac:dyDescent="0.65">
      <c r="B258" s="44">
        <v>44108</v>
      </c>
      <c r="C258" s="38">
        <f t="shared" si="193"/>
        <v>571</v>
      </c>
      <c r="D258" s="46">
        <v>85339</v>
      </c>
      <c r="E258" s="101">
        <f t="shared" si="240"/>
        <v>3.9396970912654865E-2</v>
      </c>
      <c r="F258" s="38">
        <f t="shared" si="177"/>
        <v>16047</v>
      </c>
      <c r="G258" s="46">
        <v>2166131</v>
      </c>
      <c r="H258" s="46">
        <f t="shared" si="178"/>
        <v>7</v>
      </c>
      <c r="I258" s="46">
        <v>1597</v>
      </c>
      <c r="J258" s="100">
        <f t="shared" si="196"/>
        <v>1.8713601049930279E-2</v>
      </c>
      <c r="W258" s="47"/>
      <c r="X258" s="47"/>
      <c r="Y258" s="47"/>
      <c r="Z258" s="47"/>
      <c r="AA258" s="47"/>
      <c r="AB258" s="49">
        <f t="shared" si="210"/>
        <v>189.90000000000072</v>
      </c>
      <c r="AC258" s="24">
        <f t="shared" si="211"/>
        <v>18.138706446752384</v>
      </c>
      <c r="AD258" s="25">
        <f t="shared" si="212"/>
        <v>-5.0450812875158929E-15</v>
      </c>
      <c r="AE258" s="24">
        <f t="shared" si="213"/>
        <v>1.5072769155287877E-14</v>
      </c>
      <c r="AF258" s="26">
        <f t="shared" si="214"/>
        <v>-3.8553660334899428E-15</v>
      </c>
      <c r="AG258" s="32"/>
      <c r="AH258" s="49">
        <f t="shared" si="215"/>
        <v>78.069999999999979</v>
      </c>
      <c r="AI258" s="77">
        <f t="shared" si="187"/>
        <v>6.9270709706880984</v>
      </c>
      <c r="AJ258" s="25">
        <f t="shared" si="188"/>
        <v>-1.9636806782781266E-6</v>
      </c>
      <c r="AK258" s="24">
        <f t="shared" si="189"/>
        <v>1.1878093250584433E-5</v>
      </c>
      <c r="AL258" s="26">
        <f t="shared" si="190"/>
        <v>-4.3808535885444334E-6</v>
      </c>
      <c r="AM258" s="35"/>
      <c r="AN258" s="49">
        <f t="shared" si="216"/>
        <v>105.5</v>
      </c>
      <c r="AO258" s="24">
        <f t="shared" si="194"/>
        <v>29.303702897279788</v>
      </c>
      <c r="AP258" s="25">
        <f t="shared" si="191"/>
        <v>-2.7788499454206011E-3</v>
      </c>
      <c r="AQ258" s="24">
        <f t="shared" si="195"/>
        <v>4.8136543877458134E-3</v>
      </c>
      <c r="AR258" s="26">
        <f t="shared" si="192"/>
        <v>-9.0878173230995096E-4</v>
      </c>
      <c r="AS258" s="5"/>
      <c r="AT258" s="49">
        <f t="shared" si="217"/>
        <v>50.640000000000065</v>
      </c>
      <c r="AU258" s="24">
        <f t="shared" si="172"/>
        <v>3.0641725851154602</v>
      </c>
      <c r="AV258" s="25">
        <f t="shared" si="173"/>
        <v>-9.7263458230379615E-3</v>
      </c>
      <c r="AW258" s="24">
        <f t="shared" si="174"/>
        <v>0.11115145264173845</v>
      </c>
      <c r="AX258" s="26">
        <f t="shared" si="175"/>
        <v>-4.5170188190296355E-2</v>
      </c>
      <c r="AY258" s="29"/>
      <c r="AZ258" s="18">
        <f t="shared" si="218"/>
        <v>50.640000000000065</v>
      </c>
      <c r="BA258" s="24">
        <f t="shared" si="238"/>
        <v>1.620843034940912E-3</v>
      </c>
      <c r="BB258" s="25">
        <f t="shared" si="236"/>
        <v>-1.4859162907170735E-4</v>
      </c>
      <c r="BC258" s="24">
        <f t="shared" si="239"/>
        <v>1.1624406634152507</v>
      </c>
      <c r="BD258" s="26">
        <f t="shared" si="237"/>
        <v>-0.5008918898028325</v>
      </c>
      <c r="BE258" s="35"/>
      <c r="BF258" s="18">
        <f t="shared" si="219"/>
        <v>42.20000000000006</v>
      </c>
      <c r="BG258" s="24">
        <f t="shared" si="199"/>
        <v>4.7043226889919687</v>
      </c>
      <c r="BH258" s="25">
        <f t="shared" si="197"/>
        <v>-6.4856815771866581</v>
      </c>
      <c r="BI258" s="24">
        <f t="shared" si="200"/>
        <v>19.036668463819556</v>
      </c>
      <c r="BJ258" s="26">
        <f t="shared" si="198"/>
        <v>-6.7679918670069599</v>
      </c>
      <c r="BK258" s="71"/>
      <c r="BL258" s="18">
        <f t="shared" si="220"/>
        <v>97.059999999999661</v>
      </c>
      <c r="BM258" s="24">
        <f t="shared" si="234"/>
        <v>48.751338959611289</v>
      </c>
      <c r="BN258" s="25">
        <f t="shared" si="232"/>
        <v>-1.0641080859313334</v>
      </c>
      <c r="BO258" s="24">
        <f t="shared" si="235"/>
        <v>0.85897279631420043</v>
      </c>
      <c r="BP258" s="26">
        <f t="shared" si="233"/>
        <v>0.72150608891170209</v>
      </c>
      <c r="BQ258" s="71"/>
      <c r="BR258" s="18">
        <f t="shared" si="221"/>
        <v>97.059999999999661</v>
      </c>
      <c r="BS258" s="24">
        <f t="shared" si="228"/>
        <v>29.756823826266839</v>
      </c>
      <c r="BT258" s="25">
        <f t="shared" si="224"/>
        <v>-20.901048907994134</v>
      </c>
      <c r="BU258" s="24">
        <f t="shared" si="229"/>
        <v>13.890832692041659</v>
      </c>
      <c r="BV258" s="26">
        <f t="shared" si="225"/>
        <v>12.697334393761556</v>
      </c>
      <c r="BW258" s="90"/>
      <c r="BX258" s="18">
        <f t="shared" si="222"/>
        <v>97.059999999999661</v>
      </c>
      <c r="BY258" s="24">
        <f t="shared" si="230"/>
        <v>29.756823826266839</v>
      </c>
      <c r="BZ258" s="25">
        <f t="shared" si="226"/>
        <v>-20.901048907994134</v>
      </c>
      <c r="CA258" s="24">
        <f t="shared" si="231"/>
        <v>13.890832692041659</v>
      </c>
      <c r="CB258" s="26">
        <f t="shared" si="227"/>
        <v>12.697334393761556</v>
      </c>
      <c r="CC258" s="32"/>
      <c r="CD258" s="20">
        <f t="shared" si="223"/>
        <v>189.90000000000072</v>
      </c>
      <c r="CE258" s="61">
        <f t="shared" si="201"/>
        <v>8.0958117525098254E-15</v>
      </c>
      <c r="CF258" s="61">
        <f t="shared" si="202"/>
        <v>8.0924726091865388E-6</v>
      </c>
      <c r="CG258" s="61">
        <f t="shared" si="203"/>
        <v>3.6721251764240165E-3</v>
      </c>
      <c r="CH258" s="24">
        <f t="shared" si="204"/>
        <v>8.4066721200122624E-2</v>
      </c>
      <c r="CI258" s="60">
        <f t="shared" si="205"/>
        <v>0.92906004301456746</v>
      </c>
      <c r="CJ258" s="60">
        <f t="shared" si="206"/>
        <v>14.377037870433202</v>
      </c>
      <c r="CK258" s="60">
        <f t="shared" si="207"/>
        <v>3.5350397024928002</v>
      </c>
      <c r="CL258" s="60">
        <f t="shared" si="208"/>
        <v>17.424596470489789</v>
      </c>
      <c r="CM258" s="61">
        <f t="shared" si="209"/>
        <v>36.353481025279521</v>
      </c>
      <c r="CN258" s="72">
        <f>L87</f>
        <v>44340</v>
      </c>
    </row>
    <row r="259" spans="2:92" x14ac:dyDescent="0.65">
      <c r="B259" s="44">
        <v>44109</v>
      </c>
      <c r="C259" s="38">
        <f t="shared" si="193"/>
        <v>400</v>
      </c>
      <c r="D259" s="46">
        <v>85739</v>
      </c>
      <c r="E259" s="101">
        <f t="shared" si="240"/>
        <v>3.9455876228408654E-2</v>
      </c>
      <c r="F259" s="38">
        <f t="shared" si="177"/>
        <v>6904</v>
      </c>
      <c r="G259" s="46">
        <v>2173035</v>
      </c>
      <c r="H259" s="46">
        <f t="shared" si="178"/>
        <v>2</v>
      </c>
      <c r="I259" s="46">
        <v>1599</v>
      </c>
      <c r="J259" s="100">
        <f t="shared" si="196"/>
        <v>1.8649622692123773E-2</v>
      </c>
      <c r="W259" s="47"/>
      <c r="X259" s="47"/>
      <c r="Y259" s="47"/>
      <c r="Z259" s="47"/>
      <c r="AA259" s="47"/>
      <c r="AB259" s="49">
        <f t="shared" si="210"/>
        <v>190.80000000000072</v>
      </c>
      <c r="AC259" s="24">
        <f t="shared" si="211"/>
        <v>18.13870644675238</v>
      </c>
      <c r="AD259" s="25">
        <f t="shared" si="212"/>
        <v>-4.1010080257114605E-15</v>
      </c>
      <c r="AE259" s="24">
        <f t="shared" si="213"/>
        <v>1.2252240103343829E-14</v>
      </c>
      <c r="AF259" s="26">
        <f t="shared" si="214"/>
        <v>-3.1339211688267209E-15</v>
      </c>
      <c r="AG259" s="32"/>
      <c r="AH259" s="49">
        <f t="shared" si="215"/>
        <v>78.439999999999984</v>
      </c>
      <c r="AI259" s="77">
        <f t="shared" si="187"/>
        <v>6.9270703313694293</v>
      </c>
      <c r="AJ259" s="25">
        <f t="shared" si="188"/>
        <v>-1.7278882938082431E-6</v>
      </c>
      <c r="AK259" s="24">
        <f t="shared" si="189"/>
        <v>1.045181150301685E-5</v>
      </c>
      <c r="AL259" s="26">
        <f t="shared" si="190"/>
        <v>-3.8548155339664403E-6</v>
      </c>
      <c r="AM259" s="35"/>
      <c r="AN259" s="49">
        <f t="shared" si="216"/>
        <v>106</v>
      </c>
      <c r="AO259" s="24">
        <f t="shared" si="194"/>
        <v>29.302433376197531</v>
      </c>
      <c r="AP259" s="25">
        <f t="shared" si="191"/>
        <v>-2.53904216451643E-3</v>
      </c>
      <c r="AQ259" s="24">
        <f t="shared" si="195"/>
        <v>4.3983964342929937E-3</v>
      </c>
      <c r="AR259" s="26">
        <f t="shared" si="192"/>
        <v>-8.3051590690563911E-4</v>
      </c>
      <c r="AS259" s="5"/>
      <c r="AT259" s="49">
        <f t="shared" si="217"/>
        <v>50.880000000000067</v>
      </c>
      <c r="AU259" s="24">
        <f t="shared" si="172"/>
        <v>3.0620473207754215</v>
      </c>
      <c r="AV259" s="25">
        <f t="shared" si="173"/>
        <v>-8.8552680834949327E-3</v>
      </c>
      <c r="AW259" s="24">
        <f t="shared" si="174"/>
        <v>0.10127236009646948</v>
      </c>
      <c r="AX259" s="26">
        <f t="shared" si="175"/>
        <v>-4.1162885605287372E-2</v>
      </c>
      <c r="AY259" s="29"/>
      <c r="AZ259" s="18">
        <f t="shared" si="218"/>
        <v>50.880000000000067</v>
      </c>
      <c r="BA259" s="24">
        <f t="shared" si="238"/>
        <v>1.5964246602082519E-3</v>
      </c>
      <c r="BB259" s="25">
        <f t="shared" si="236"/>
        <v>-1.3565763740366654E-4</v>
      </c>
      <c r="BC259" s="24">
        <f t="shared" si="239"/>
        <v>1.0787693540240852</v>
      </c>
      <c r="BD259" s="26">
        <f t="shared" si="237"/>
        <v>-0.46484060772869662</v>
      </c>
      <c r="BE259" s="35"/>
      <c r="BF259" s="18">
        <f t="shared" si="219"/>
        <v>42.400000000000063</v>
      </c>
      <c r="BG259" s="24">
        <f t="shared" si="199"/>
        <v>3.7550435963940281</v>
      </c>
      <c r="BH259" s="25">
        <f t="shared" ref="BH259:BH290" si="241">-$BI$39*BG258*BI258</f>
        <v>-4.7463954629897041</v>
      </c>
      <c r="BI259" s="24">
        <f t="shared" si="200"/>
        <v>17.511180656120953</v>
      </c>
      <c r="BJ259" s="26">
        <f t="shared" ref="BJ259:BJ290" si="242">$BI$39*BG258*BI258-$BI$40*BI258</f>
        <v>-7.6274390384930078</v>
      </c>
      <c r="BK259" s="71"/>
      <c r="BL259" s="18">
        <f t="shared" si="220"/>
        <v>97.519999999999655</v>
      </c>
      <c r="BM259" s="24">
        <f t="shared" si="234"/>
        <v>47.961556204910543</v>
      </c>
      <c r="BN259" s="25">
        <f t="shared" si="232"/>
        <v>-1.716919031958148</v>
      </c>
      <c r="BO259" s="24">
        <f t="shared" si="235"/>
        <v>1.3919226849170026</v>
      </c>
      <c r="BP259" s="26">
        <f t="shared" si="233"/>
        <v>1.1585867143539177</v>
      </c>
      <c r="BQ259" s="71"/>
      <c r="BR259" s="18">
        <f t="shared" si="221"/>
        <v>97.519999999999655</v>
      </c>
      <c r="BS259" s="24">
        <f t="shared" si="228"/>
        <v>27.607419107937236</v>
      </c>
      <c r="BT259" s="25">
        <f t="shared" si="224"/>
        <v>-21.49404718329604</v>
      </c>
      <c r="BU259" s="24">
        <f t="shared" si="229"/>
        <v>15.137333285388555</v>
      </c>
      <c r="BV259" s="26">
        <f t="shared" si="225"/>
        <v>12.46500593346896</v>
      </c>
      <c r="BW259" s="90"/>
      <c r="BX259" s="18">
        <f t="shared" si="222"/>
        <v>97.519999999999655</v>
      </c>
      <c r="BY259" s="24">
        <f t="shared" si="230"/>
        <v>27.607419107937236</v>
      </c>
      <c r="BZ259" s="25">
        <f t="shared" si="226"/>
        <v>-21.49404718329604</v>
      </c>
      <c r="CA259" s="24">
        <f t="shared" si="231"/>
        <v>15.137333285388555</v>
      </c>
      <c r="CB259" s="26">
        <f t="shared" si="227"/>
        <v>12.46500593346896</v>
      </c>
      <c r="CC259" s="32"/>
      <c r="CD259" s="20">
        <f t="shared" si="223"/>
        <v>190.80000000000072</v>
      </c>
      <c r="CE259" s="61">
        <f t="shared" si="201"/>
        <v>6.5808630385893191E-15</v>
      </c>
      <c r="CF259" s="61">
        <f t="shared" si="202"/>
        <v>7.1207554321084827E-6</v>
      </c>
      <c r="CG259" s="61">
        <f t="shared" si="203"/>
        <v>3.355227832655008E-3</v>
      </c>
      <c r="CH259" s="24">
        <f t="shared" si="204"/>
        <v>7.659185356415503E-2</v>
      </c>
      <c r="CI259" s="60">
        <f t="shared" si="205"/>
        <v>0.86218642720953798</v>
      </c>
      <c r="CJ259" s="60">
        <f t="shared" si="206"/>
        <v>12.895355312935299</v>
      </c>
      <c r="CK259" s="60">
        <f t="shared" si="207"/>
        <v>5.4605196884271505</v>
      </c>
      <c r="CL259" s="60">
        <f t="shared" si="208"/>
        <v>18.400897219149918</v>
      </c>
      <c r="CM259" s="61">
        <f t="shared" si="209"/>
        <v>37.698912849874155</v>
      </c>
      <c r="CN259" s="35"/>
    </row>
    <row r="260" spans="2:92" x14ac:dyDescent="0.65">
      <c r="B260" s="44">
        <v>44110</v>
      </c>
      <c r="C260" s="38">
        <f t="shared" si="193"/>
        <v>308</v>
      </c>
      <c r="D260" s="46">
        <v>86047</v>
      </c>
      <c r="E260" s="101">
        <f t="shared" si="240"/>
        <v>3.9168693449791993E-2</v>
      </c>
      <c r="F260" s="38">
        <f t="shared" si="177"/>
        <v>23796</v>
      </c>
      <c r="G260" s="46">
        <v>2196831</v>
      </c>
      <c r="H260" s="46">
        <f t="shared" si="178"/>
        <v>3</v>
      </c>
      <c r="I260" s="46">
        <v>1602</v>
      </c>
      <c r="J260" s="100">
        <f t="shared" si="196"/>
        <v>1.8617732169628226E-2</v>
      </c>
      <c r="W260" s="47"/>
      <c r="X260" s="47"/>
      <c r="Y260" s="47"/>
      <c r="Z260" s="47"/>
      <c r="AA260" s="47"/>
      <c r="AB260" s="49">
        <f t="shared" si="210"/>
        <v>191.70000000000073</v>
      </c>
      <c r="AC260" s="24">
        <f t="shared" si="211"/>
        <v>18.138706446752376</v>
      </c>
      <c r="AD260" s="25">
        <f t="shared" si="212"/>
        <v>-3.3335967982452114E-15</v>
      </c>
      <c r="AE260" s="24">
        <f t="shared" si="213"/>
        <v>9.9595094971199849E-15</v>
      </c>
      <c r="AF260" s="26">
        <f t="shared" si="214"/>
        <v>-2.5474784513598262E-15</v>
      </c>
      <c r="AG260" s="32"/>
      <c r="AH260" s="49">
        <f t="shared" si="215"/>
        <v>78.809999999999988</v>
      </c>
      <c r="AI260" s="77">
        <f t="shared" si="187"/>
        <v>6.927069768818062</v>
      </c>
      <c r="AJ260" s="25">
        <f t="shared" si="188"/>
        <v>-1.5204091008038888E-6</v>
      </c>
      <c r="AK260" s="24">
        <f t="shared" si="189"/>
        <v>9.1967928499396589E-6</v>
      </c>
      <c r="AL260" s="26">
        <f t="shared" si="190"/>
        <v>-3.3919423056140304E-6</v>
      </c>
      <c r="AM260" s="35"/>
      <c r="AN260" s="49">
        <f t="shared" si="216"/>
        <v>106.5</v>
      </c>
      <c r="AO260" s="24">
        <f t="shared" si="194"/>
        <v>29.301273422731228</v>
      </c>
      <c r="AP260" s="25">
        <f t="shared" si="191"/>
        <v>-2.3199069326035539E-3</v>
      </c>
      <c r="AQ260" s="24">
        <f t="shared" si="195"/>
        <v>4.0189111485922227E-3</v>
      </c>
      <c r="AR260" s="26">
        <f t="shared" si="192"/>
        <v>-7.589705714015414E-4</v>
      </c>
      <c r="AS260" s="5"/>
      <c r="AT260" s="49">
        <f t="shared" si="217"/>
        <v>51.120000000000068</v>
      </c>
      <c r="AU260" s="24">
        <f t="shared" si="172"/>
        <v>3.0601122920398729</v>
      </c>
      <c r="AV260" s="25">
        <f t="shared" si="173"/>
        <v>-8.0626197314519494E-3</v>
      </c>
      <c r="AW260" s="24">
        <f t="shared" si="174"/>
        <v>9.2269973941599248E-2</v>
      </c>
      <c r="AX260" s="26">
        <f t="shared" si="175"/>
        <v>-3.7509942311959317E-2</v>
      </c>
      <c r="AY260" s="29"/>
      <c r="AZ260" s="18">
        <f t="shared" si="218"/>
        <v>51.120000000000068</v>
      </c>
      <c r="BA260" s="24">
        <f t="shared" si="238"/>
        <v>1.5741052851754968E-3</v>
      </c>
      <c r="BB260" s="25">
        <f t="shared" si="236"/>
        <v>-1.2399652795975024E-4</v>
      </c>
      <c r="BC260" s="24">
        <f t="shared" si="239"/>
        <v>1.0011202799093839</v>
      </c>
      <c r="BD260" s="26">
        <f t="shared" si="237"/>
        <v>-0.43138374508167437</v>
      </c>
      <c r="BE260" s="35"/>
      <c r="BF260" s="18">
        <f t="shared" si="219"/>
        <v>42.600000000000065</v>
      </c>
      <c r="BG260" s="24">
        <f t="shared" ref="BG260:BG291" si="243">BG259+BH260*$BG$45</f>
        <v>3.0580379804405289</v>
      </c>
      <c r="BH260" s="25">
        <f t="shared" si="241"/>
        <v>-3.4850280797674955</v>
      </c>
      <c r="BI260" s="24">
        <f t="shared" ref="BI260:BI291" si="244">BI259+BJ260*$BG$45</f>
        <v>15.931732786778728</v>
      </c>
      <c r="BJ260" s="26">
        <f t="shared" si="242"/>
        <v>-7.8972393467111246</v>
      </c>
      <c r="BK260" s="71"/>
      <c r="BL260" s="18">
        <f t="shared" si="220"/>
        <v>97.979999999999649</v>
      </c>
      <c r="BM260" s="24">
        <f t="shared" si="234"/>
        <v>46.702485650217319</v>
      </c>
      <c r="BN260" s="25">
        <f t="shared" si="232"/>
        <v>-2.7371099015070093</v>
      </c>
      <c r="BO260" s="24">
        <f t="shared" si="235"/>
        <v>2.234808356820043</v>
      </c>
      <c r="BP260" s="26">
        <f t="shared" si="233"/>
        <v>1.8323601563109575</v>
      </c>
      <c r="BQ260" s="71"/>
      <c r="BR260" s="18">
        <f t="shared" si="221"/>
        <v>97.979999999999649</v>
      </c>
      <c r="BS260" s="24">
        <f t="shared" si="228"/>
        <v>25.434325046168734</v>
      </c>
      <c r="BT260" s="25">
        <f t="shared" si="224"/>
        <v>-21.730940617685018</v>
      </c>
      <c r="BU260" s="24">
        <f t="shared" si="229"/>
        <v>16.326500683606803</v>
      </c>
      <c r="BV260" s="26">
        <f t="shared" si="225"/>
        <v>11.891673982182457</v>
      </c>
      <c r="BW260" s="90"/>
      <c r="BX260" s="18">
        <f t="shared" si="222"/>
        <v>97.979999999999649</v>
      </c>
      <c r="BY260" s="24">
        <f t="shared" si="230"/>
        <v>25.434325046168734</v>
      </c>
      <c r="BZ260" s="25">
        <f t="shared" si="226"/>
        <v>-21.730940617685018</v>
      </c>
      <c r="CA260" s="24">
        <f t="shared" si="231"/>
        <v>16.326500683606803</v>
      </c>
      <c r="CB260" s="26">
        <f t="shared" si="227"/>
        <v>11.891673982182457</v>
      </c>
      <c r="CC260" s="32"/>
      <c r="CD260" s="20">
        <f t="shared" si="223"/>
        <v>191.70000000000073</v>
      </c>
      <c r="CE260" s="61">
        <f t="shared" si="201"/>
        <v>5.3494028340326688E-15</v>
      </c>
      <c r="CF260" s="61">
        <f t="shared" si="202"/>
        <v>6.2657187954299367E-6</v>
      </c>
      <c r="CG260" s="61">
        <f t="shared" si="203"/>
        <v>3.0656488792717091E-3</v>
      </c>
      <c r="CH260" s="24">
        <f t="shared" si="204"/>
        <v>6.9780853696980921E-2</v>
      </c>
      <c r="CI260" s="60">
        <f t="shared" si="205"/>
        <v>0.80012615616004445</v>
      </c>
      <c r="CJ260" s="60">
        <f t="shared" si="206"/>
        <v>11.513428659610332</v>
      </c>
      <c r="CK260" s="60">
        <f t="shared" si="207"/>
        <v>8.1276285277793789</v>
      </c>
      <c r="CL260" s="60">
        <f t="shared" si="208"/>
        <v>19.230110787691942</v>
      </c>
      <c r="CM260" s="61">
        <f t="shared" si="209"/>
        <v>39.744146899536752</v>
      </c>
      <c r="CN260" s="35"/>
    </row>
    <row r="261" spans="2:92" x14ac:dyDescent="0.65">
      <c r="B261" s="44">
        <v>44111</v>
      </c>
      <c r="C261" s="38">
        <f t="shared" si="193"/>
        <v>496</v>
      </c>
      <c r="D261" s="46">
        <v>86543</v>
      </c>
      <c r="E261" s="101">
        <f t="shared" si="240"/>
        <v>3.9007001094808424E-2</v>
      </c>
      <c r="F261" s="38">
        <f t="shared" si="177"/>
        <v>21822</v>
      </c>
      <c r="G261" s="46">
        <v>2218653</v>
      </c>
      <c r="H261" s="46">
        <f t="shared" si="178"/>
        <v>3</v>
      </c>
      <c r="I261" s="46">
        <v>1605</v>
      </c>
      <c r="J261" s="100">
        <f t="shared" si="196"/>
        <v>1.8545694048045479E-2</v>
      </c>
      <c r="W261" s="47"/>
      <c r="X261" s="47"/>
      <c r="Y261" s="47"/>
      <c r="Z261" s="47"/>
      <c r="AA261" s="47"/>
      <c r="AB261" s="49">
        <f t="shared" si="210"/>
        <v>192.60000000000073</v>
      </c>
      <c r="AC261" s="24">
        <f t="shared" si="211"/>
        <v>18.138706446752373</v>
      </c>
      <c r="AD261" s="25">
        <f t="shared" si="212"/>
        <v>-2.7097892868285267E-15</v>
      </c>
      <c r="AE261" s="24">
        <f t="shared" si="213"/>
        <v>8.0958117525098254E-15</v>
      </c>
      <c r="AF261" s="26">
        <f t="shared" si="214"/>
        <v>-2.0707752717890661E-15</v>
      </c>
      <c r="AG261" s="32"/>
      <c r="AH261" s="49">
        <f t="shared" si="215"/>
        <v>79.179999999999993</v>
      </c>
      <c r="AI261" s="77">
        <f t="shared" si="187"/>
        <v>6.9270692738160262</v>
      </c>
      <c r="AJ261" s="25">
        <f t="shared" si="188"/>
        <v>-1.3378433401388814E-6</v>
      </c>
      <c r="AK261" s="24">
        <f t="shared" si="189"/>
        <v>8.0924726091865388E-6</v>
      </c>
      <c r="AL261" s="26">
        <f t="shared" si="190"/>
        <v>-2.9846492993327581E-6</v>
      </c>
      <c r="AM261" s="35"/>
      <c r="AN261" s="49">
        <f t="shared" si="216"/>
        <v>107</v>
      </c>
      <c r="AO261" s="24">
        <f t="shared" si="194"/>
        <v>29.300213589801388</v>
      </c>
      <c r="AP261" s="25">
        <f t="shared" si="191"/>
        <v>-2.1196658596781431E-3</v>
      </c>
      <c r="AQ261" s="24">
        <f t="shared" si="195"/>
        <v>3.6721251764240165E-3</v>
      </c>
      <c r="AR261" s="26">
        <f t="shared" si="192"/>
        <v>-6.9357194433641248E-4</v>
      </c>
      <c r="AS261" s="5"/>
      <c r="AT261" s="49">
        <f t="shared" si="217"/>
        <v>51.36000000000007</v>
      </c>
      <c r="AU261" s="24">
        <f t="shared" si="172"/>
        <v>3.0583503875956568</v>
      </c>
      <c r="AV261" s="25">
        <f t="shared" si="173"/>
        <v>-7.3412685175670515E-3</v>
      </c>
      <c r="AW261" s="24">
        <f t="shared" si="174"/>
        <v>8.4066721200122624E-2</v>
      </c>
      <c r="AX261" s="26">
        <f t="shared" si="175"/>
        <v>-3.4180219756152611E-2</v>
      </c>
      <c r="AY261" s="29"/>
      <c r="AZ261" s="18">
        <f t="shared" si="218"/>
        <v>51.36000000000007</v>
      </c>
      <c r="BA261" s="24">
        <f t="shared" si="238"/>
        <v>1.5536820265163224E-3</v>
      </c>
      <c r="BB261" s="25">
        <f t="shared" si="236"/>
        <v>-1.1346254810652484E-4</v>
      </c>
      <c r="BC261" s="24">
        <f t="shared" si="239"/>
        <v>0.92906004301456746</v>
      </c>
      <c r="BD261" s="26">
        <f t="shared" si="237"/>
        <v>-0.40033464941564706</v>
      </c>
      <c r="BE261" s="35"/>
      <c r="BF261" s="18">
        <f t="shared" si="219"/>
        <v>42.800000000000068</v>
      </c>
      <c r="BG261" s="24">
        <f t="shared" si="243"/>
        <v>2.5416076345048197</v>
      </c>
      <c r="BH261" s="25">
        <f t="shared" si="241"/>
        <v>-2.5821517296785461</v>
      </c>
      <c r="BI261" s="24">
        <f t="shared" si="244"/>
        <v>14.377037870433202</v>
      </c>
      <c r="BJ261" s="26">
        <f t="shared" si="242"/>
        <v>-7.7734745817276263</v>
      </c>
      <c r="BK261" s="71"/>
      <c r="BL261" s="18">
        <f t="shared" si="220"/>
        <v>98.439999999999642</v>
      </c>
      <c r="BM261" s="24">
        <f t="shared" si="234"/>
        <v>44.734046605855369</v>
      </c>
      <c r="BN261" s="25">
        <f t="shared" si="232"/>
        <v>-4.2792153138303259</v>
      </c>
      <c r="BO261" s="24">
        <f t="shared" si="235"/>
        <v>3.5350397024928002</v>
      </c>
      <c r="BP261" s="26">
        <f t="shared" si="233"/>
        <v>2.8265898818972977</v>
      </c>
      <c r="BQ261" s="71"/>
      <c r="BR261" s="18">
        <f t="shared" si="221"/>
        <v>98.439999999999642</v>
      </c>
      <c r="BS261" s="24">
        <f t="shared" si="228"/>
        <v>23.275006714851308</v>
      </c>
      <c r="BT261" s="25">
        <f t="shared" si="224"/>
        <v>-21.593183313174276</v>
      </c>
      <c r="BU261" s="24">
        <f t="shared" si="229"/>
        <v>17.424596470489789</v>
      </c>
      <c r="BV261" s="26">
        <f t="shared" si="225"/>
        <v>10.980957868829854</v>
      </c>
      <c r="BW261" s="90"/>
      <c r="BX261" s="18">
        <f t="shared" si="222"/>
        <v>98.439999999999642</v>
      </c>
      <c r="BY261" s="24">
        <f t="shared" si="230"/>
        <v>23.275006714851308</v>
      </c>
      <c r="BZ261" s="25">
        <f t="shared" si="226"/>
        <v>-21.593183313174276</v>
      </c>
      <c r="CA261" s="24">
        <f t="shared" si="231"/>
        <v>17.424596470489789</v>
      </c>
      <c r="CB261" s="26">
        <f t="shared" si="227"/>
        <v>10.980957868829854</v>
      </c>
      <c r="CC261" s="32"/>
      <c r="CD261" s="20">
        <f t="shared" si="223"/>
        <v>192.60000000000073</v>
      </c>
      <c r="CE261" s="61">
        <f t="shared" si="201"/>
        <v>4.3483826533017964E-15</v>
      </c>
      <c r="CF261" s="61">
        <f t="shared" si="202"/>
        <v>5.5133520965363289E-6</v>
      </c>
      <c r="CG261" s="61">
        <f t="shared" si="203"/>
        <v>2.8010381456028428E-3</v>
      </c>
      <c r="CH261" s="24">
        <f t="shared" si="204"/>
        <v>6.3574892022354834E-2</v>
      </c>
      <c r="CI261" s="60">
        <f t="shared" si="205"/>
        <v>0.74253281218725953</v>
      </c>
      <c r="CJ261" s="60">
        <f t="shared" si="206"/>
        <v>10.243657984329554</v>
      </c>
      <c r="CK261" s="60">
        <f t="shared" si="207"/>
        <v>11.438342218091424</v>
      </c>
      <c r="CL261" s="60">
        <f t="shared" si="208"/>
        <v>19.894171580891612</v>
      </c>
      <c r="CM261" s="61">
        <f t="shared" si="209"/>
        <v>42.38508603901991</v>
      </c>
      <c r="CN261" s="72">
        <f>L88</f>
        <v>44347</v>
      </c>
    </row>
    <row r="262" spans="2:92" x14ac:dyDescent="0.65">
      <c r="B262" s="44">
        <v>44112</v>
      </c>
      <c r="C262" s="38">
        <f t="shared" si="193"/>
        <v>477</v>
      </c>
      <c r="D262" s="46">
        <v>87020</v>
      </c>
      <c r="E262" s="101">
        <f t="shared" si="240"/>
        <v>3.8819983146185205E-2</v>
      </c>
      <c r="F262" s="38">
        <f t="shared" si="177"/>
        <v>22976</v>
      </c>
      <c r="G262" s="46">
        <v>2241629</v>
      </c>
      <c r="H262" s="46">
        <f t="shared" si="178"/>
        <v>8</v>
      </c>
      <c r="I262" s="46">
        <v>1613</v>
      </c>
      <c r="J262" s="100">
        <f t="shared" si="196"/>
        <v>1.8535968742817745E-2</v>
      </c>
      <c r="W262" s="47"/>
      <c r="X262" s="47"/>
      <c r="Y262" s="47"/>
      <c r="Z262" s="47"/>
      <c r="AA262" s="47"/>
      <c r="AB262" s="49">
        <f t="shared" si="210"/>
        <v>193.50000000000074</v>
      </c>
      <c r="AC262" s="24">
        <f t="shared" si="211"/>
        <v>18.138706446752369</v>
      </c>
      <c r="AD262" s="25">
        <f t="shared" si="212"/>
        <v>-2.2027132924041538E-15</v>
      </c>
      <c r="AE262" s="24">
        <f t="shared" si="213"/>
        <v>6.5808630385893191E-15</v>
      </c>
      <c r="AF262" s="26">
        <f t="shared" si="214"/>
        <v>-1.6832763488005621E-15</v>
      </c>
      <c r="AG262" s="32"/>
      <c r="AH262" s="49">
        <f t="shared" si="215"/>
        <v>79.55</v>
      </c>
      <c r="AI262" s="77">
        <f t="shared" si="187"/>
        <v>6.9270688382522163</v>
      </c>
      <c r="AJ262" s="25">
        <f t="shared" si="188"/>
        <v>-1.1771994855661715E-6</v>
      </c>
      <c r="AK262" s="24">
        <f t="shared" si="189"/>
        <v>7.1207554321084827E-6</v>
      </c>
      <c r="AL262" s="26">
        <f t="shared" si="190"/>
        <v>-2.6262626407515018E-6</v>
      </c>
      <c r="AM262" s="35"/>
      <c r="AN262" s="49">
        <f t="shared" si="216"/>
        <v>107.5</v>
      </c>
      <c r="AO262" s="24">
        <f t="shared" si="194"/>
        <v>29.299245243333409</v>
      </c>
      <c r="AP262" s="25">
        <f t="shared" si="191"/>
        <v>-1.9366929359587942E-3</v>
      </c>
      <c r="AQ262" s="24">
        <f t="shared" si="195"/>
        <v>3.355227832655008E-3</v>
      </c>
      <c r="AR262" s="26">
        <f t="shared" si="192"/>
        <v>-6.3379468753801699E-4</v>
      </c>
      <c r="AS262" s="5"/>
      <c r="AT262" s="49">
        <f t="shared" si="217"/>
        <v>51.600000000000072</v>
      </c>
      <c r="AU262" s="24">
        <f t="shared" si="172"/>
        <v>3.0567460493420113</v>
      </c>
      <c r="AV262" s="25">
        <f t="shared" si="173"/>
        <v>-6.684742723523567E-3</v>
      </c>
      <c r="AW262" s="24">
        <f t="shared" si="174"/>
        <v>7.659185356415503E-2</v>
      </c>
      <c r="AX262" s="26">
        <f t="shared" si="175"/>
        <v>-3.1145281816531617E-2</v>
      </c>
      <c r="AY262" s="29"/>
      <c r="AZ262" s="18">
        <f t="shared" si="218"/>
        <v>51.600000000000072</v>
      </c>
      <c r="BA262" s="24">
        <f t="shared" si="238"/>
        <v>1.534974734496917E-3</v>
      </c>
      <c r="BB262" s="25">
        <f t="shared" si="236"/>
        <v>-1.0392940010780745E-4</v>
      </c>
      <c r="BC262" s="24">
        <f t="shared" si="239"/>
        <v>0.86218642720953798</v>
      </c>
      <c r="BD262" s="26">
        <f t="shared" si="237"/>
        <v>-0.37152008780571921</v>
      </c>
      <c r="BE262" s="35"/>
      <c r="BF262" s="18">
        <f t="shared" si="219"/>
        <v>43.000000000000071</v>
      </c>
      <c r="BG262" s="24">
        <f t="shared" si="243"/>
        <v>2.1542752688464057</v>
      </c>
      <c r="BH262" s="25">
        <f t="shared" si="241"/>
        <v>-1.9366618282920707</v>
      </c>
      <c r="BI262" s="24">
        <f t="shared" si="244"/>
        <v>12.895355312935299</v>
      </c>
      <c r="BJ262" s="26">
        <f t="shared" si="242"/>
        <v>-7.408412787489512</v>
      </c>
      <c r="BK262" s="71"/>
      <c r="BL262" s="18">
        <f t="shared" si="220"/>
        <v>98.899999999999636</v>
      </c>
      <c r="BM262" s="24">
        <f t="shared" si="234"/>
        <v>41.751589748875674</v>
      </c>
      <c r="BN262" s="25">
        <f t="shared" si="232"/>
        <v>-6.4836018629993433</v>
      </c>
      <c r="BO262" s="24">
        <f t="shared" si="235"/>
        <v>5.4605196884271505</v>
      </c>
      <c r="BP262" s="26">
        <f t="shared" si="233"/>
        <v>4.1858260563790228</v>
      </c>
      <c r="BQ262" s="71"/>
      <c r="BR262" s="18">
        <f t="shared" si="221"/>
        <v>98.899999999999636</v>
      </c>
      <c r="BS262" s="24">
        <f t="shared" si="228"/>
        <v>21.166107195609342</v>
      </c>
      <c r="BT262" s="25">
        <f t="shared" si="224"/>
        <v>-21.088995192419659</v>
      </c>
      <c r="BU262" s="24">
        <f t="shared" si="229"/>
        <v>18.400897219149918</v>
      </c>
      <c r="BV262" s="26">
        <f t="shared" si="225"/>
        <v>9.7630074866012961</v>
      </c>
      <c r="BW262" s="90"/>
      <c r="BX262" s="18">
        <f t="shared" si="222"/>
        <v>98.899999999999636</v>
      </c>
      <c r="BY262" s="24">
        <f t="shared" si="230"/>
        <v>21.166107195609342</v>
      </c>
      <c r="BZ262" s="25">
        <f t="shared" si="226"/>
        <v>-21.088995192419659</v>
      </c>
      <c r="CA262" s="24">
        <f t="shared" si="231"/>
        <v>18.400897219149918</v>
      </c>
      <c r="CB262" s="26">
        <f t="shared" si="227"/>
        <v>9.7630074866012961</v>
      </c>
      <c r="CC262" s="32"/>
      <c r="CD262" s="20">
        <f t="shared" si="223"/>
        <v>193.50000000000074</v>
      </c>
      <c r="CE262" s="61">
        <f t="shared" si="201"/>
        <v>3.5346808393717053E-15</v>
      </c>
      <c r="CF262" s="61">
        <f t="shared" si="202"/>
        <v>4.8513270771154729E-6</v>
      </c>
      <c r="CG262" s="61">
        <f t="shared" si="203"/>
        <v>2.5592468443455885E-3</v>
      </c>
      <c r="CH262" s="24">
        <f t="shared" si="204"/>
        <v>5.7920329910580194E-2</v>
      </c>
      <c r="CI262" s="60">
        <f t="shared" si="205"/>
        <v>0.68908490460008143</v>
      </c>
      <c r="CJ262" s="60">
        <f t="shared" si="206"/>
        <v>9.0892797322193459</v>
      </c>
      <c r="CK262" s="60">
        <f t="shared" si="207"/>
        <v>14.85918182781705</v>
      </c>
      <c r="CL262" s="60">
        <f t="shared" si="208"/>
        <v>20.383159377148388</v>
      </c>
      <c r="CM262" s="61">
        <f t="shared" si="209"/>
        <v>45.081190269866873</v>
      </c>
      <c r="CN262" s="35"/>
    </row>
    <row r="263" spans="2:92" x14ac:dyDescent="0.65">
      <c r="B263" s="44">
        <v>44113</v>
      </c>
      <c r="C263" s="38">
        <f t="shared" si="193"/>
        <v>619</v>
      </c>
      <c r="D263" s="46">
        <v>87639</v>
      </c>
      <c r="E263" s="101">
        <f t="shared" si="240"/>
        <v>3.8698131261637944E-2</v>
      </c>
      <c r="F263" s="38">
        <f t="shared" si="177"/>
        <v>23054</v>
      </c>
      <c r="G263" s="46">
        <v>2264683</v>
      </c>
      <c r="H263" s="46">
        <f t="shared" si="178"/>
        <v>3</v>
      </c>
      <c r="I263" s="46">
        <v>1616</v>
      </c>
      <c r="J263" s="100">
        <f t="shared" si="196"/>
        <v>1.8439279316286129E-2</v>
      </c>
      <c r="W263" s="47"/>
      <c r="X263" s="47"/>
      <c r="Y263" s="47"/>
      <c r="Z263" s="47"/>
      <c r="AA263" s="47"/>
      <c r="AB263" s="49">
        <f t="shared" si="210"/>
        <v>194.40000000000074</v>
      </c>
      <c r="AC263" s="24">
        <f t="shared" si="211"/>
        <v>18.138706446752369</v>
      </c>
      <c r="AD263" s="25">
        <f t="shared" si="212"/>
        <v>-1.7905251423488172E-15</v>
      </c>
      <c r="AE263" s="24">
        <f t="shared" si="213"/>
        <v>5.3494028340326688E-15</v>
      </c>
      <c r="AF263" s="26">
        <f t="shared" si="214"/>
        <v>-1.3682891161740559E-15</v>
      </c>
      <c r="AG263" s="32"/>
      <c r="AH263" s="49">
        <f t="shared" si="215"/>
        <v>79.92</v>
      </c>
      <c r="AI263" s="77">
        <f t="shared" si="187"/>
        <v>6.9270684549894836</v>
      </c>
      <c r="AJ263" s="25">
        <f t="shared" si="188"/>
        <v>-1.0358452242300512E-6</v>
      </c>
      <c r="AK263" s="24">
        <f t="shared" si="189"/>
        <v>6.2657187954299367E-6</v>
      </c>
      <c r="AL263" s="26">
        <f t="shared" si="190"/>
        <v>-2.3109098288609356E-6</v>
      </c>
      <c r="AM263" s="35"/>
      <c r="AN263" s="49">
        <f t="shared" si="216"/>
        <v>108</v>
      </c>
      <c r="AO263" s="24">
        <f t="shared" si="194"/>
        <v>29.298360492545363</v>
      </c>
      <c r="AP263" s="25">
        <f t="shared" si="191"/>
        <v>-1.7695015760919078E-3</v>
      </c>
      <c r="AQ263" s="24">
        <f t="shared" si="195"/>
        <v>3.0656488792717091E-3</v>
      </c>
      <c r="AR263" s="26">
        <f t="shared" si="192"/>
        <v>-5.7915790676659742E-4</v>
      </c>
      <c r="AS263" s="5"/>
      <c r="AT263" s="49">
        <f t="shared" si="217"/>
        <v>51.840000000000074</v>
      </c>
      <c r="AU263" s="24">
        <f t="shared" si="172"/>
        <v>3.0552851290242566</v>
      </c>
      <c r="AV263" s="25">
        <f t="shared" si="173"/>
        <v>-6.0871679906443314E-3</v>
      </c>
      <c r="AW263" s="24">
        <f t="shared" si="174"/>
        <v>6.9780853696980921E-2</v>
      </c>
      <c r="AX263" s="26">
        <f t="shared" si="175"/>
        <v>-2.837916611322543E-2</v>
      </c>
      <c r="AY263" s="29"/>
      <c r="AZ263" s="18">
        <f t="shared" si="218"/>
        <v>51.840000000000074</v>
      </c>
      <c r="BA263" s="24">
        <f t="shared" si="238"/>
        <v>1.5178230249036982E-3</v>
      </c>
      <c r="BB263" s="25">
        <f t="shared" si="236"/>
        <v>-9.5287275517882026E-5</v>
      </c>
      <c r="BC263" s="24">
        <f t="shared" si="239"/>
        <v>0.80012615616004445</v>
      </c>
      <c r="BD263" s="26">
        <f t="shared" si="237"/>
        <v>-0.34477928360829735</v>
      </c>
      <c r="BE263" s="35"/>
      <c r="BF263" s="18">
        <f t="shared" si="219"/>
        <v>43.200000000000074</v>
      </c>
      <c r="BG263" s="24">
        <f t="shared" si="243"/>
        <v>1.8598057314897833</v>
      </c>
      <c r="BH263" s="25">
        <f t="shared" si="241"/>
        <v>-1.4723476867831118</v>
      </c>
      <c r="BI263" s="24">
        <f t="shared" si="244"/>
        <v>11.513428659610332</v>
      </c>
      <c r="BJ263" s="26">
        <f t="shared" si="242"/>
        <v>-6.9096332666248337</v>
      </c>
      <c r="BK263" s="71"/>
      <c r="BL263" s="18">
        <f t="shared" si="220"/>
        <v>99.35999999999963</v>
      </c>
      <c r="BM263" s="24">
        <f t="shared" si="234"/>
        <v>37.451785522683728</v>
      </c>
      <c r="BN263" s="25">
        <f t="shared" si="232"/>
        <v>-9.347400491721622</v>
      </c>
      <c r="BO263" s="24">
        <f t="shared" si="235"/>
        <v>8.1276285277793789</v>
      </c>
      <c r="BP263" s="26">
        <f t="shared" si="233"/>
        <v>5.7980626942439741</v>
      </c>
      <c r="BQ263" s="71"/>
      <c r="BR263" s="18">
        <f t="shared" si="221"/>
        <v>99.35999999999963</v>
      </c>
      <c r="BS263" s="24">
        <f t="shared" si="228"/>
        <v>19.140835307822574</v>
      </c>
      <c r="BT263" s="25">
        <f t="shared" si="224"/>
        <v>-20.252718877867686</v>
      </c>
      <c r="BU263" s="24">
        <f t="shared" si="229"/>
        <v>19.230110787691942</v>
      </c>
      <c r="BV263" s="26">
        <f t="shared" si="225"/>
        <v>8.2921356854202379</v>
      </c>
      <c r="BW263" s="90"/>
      <c r="BX263" s="18">
        <f t="shared" si="222"/>
        <v>99.35999999999963</v>
      </c>
      <c r="BY263" s="24">
        <f t="shared" si="230"/>
        <v>19.140835307822574</v>
      </c>
      <c r="BZ263" s="25">
        <f t="shared" si="226"/>
        <v>-20.252718877867686</v>
      </c>
      <c r="CA263" s="24">
        <f t="shared" si="231"/>
        <v>19.230110787691942</v>
      </c>
      <c r="CB263" s="26">
        <f t="shared" si="227"/>
        <v>8.2921356854202379</v>
      </c>
      <c r="CC263" s="32"/>
      <c r="CD263" s="20">
        <f t="shared" si="223"/>
        <v>194.40000000000074</v>
      </c>
      <c r="CE263" s="61">
        <f t="shared" si="201"/>
        <v>2.8732449814954977E-15</v>
      </c>
      <c r="CF263" s="61">
        <f t="shared" si="202"/>
        <v>4.2687958133978248E-6</v>
      </c>
      <c r="CG263" s="61">
        <f t="shared" si="203"/>
        <v>2.3383104475645329E-3</v>
      </c>
      <c r="CH263" s="24">
        <f t="shared" si="204"/>
        <v>5.2768265465945707E-2</v>
      </c>
      <c r="CI263" s="60">
        <f t="shared" si="205"/>
        <v>0.6394840767984904</v>
      </c>
      <c r="CJ263" s="60">
        <f t="shared" si="206"/>
        <v>8.0479087190265375</v>
      </c>
      <c r="CK263" s="60">
        <f t="shared" si="207"/>
        <v>17.385960904308412</v>
      </c>
      <c r="CL263" s="60">
        <f t="shared" si="208"/>
        <v>20.69527616868535</v>
      </c>
      <c r="CM263" s="61">
        <f t="shared" si="209"/>
        <v>46.82374071352811</v>
      </c>
      <c r="CN263" s="35"/>
    </row>
    <row r="264" spans="2:92" x14ac:dyDescent="0.65">
      <c r="B264" s="44">
        <v>44114</v>
      </c>
      <c r="C264" s="38">
        <f t="shared" si="193"/>
        <v>594</v>
      </c>
      <c r="D264" s="46">
        <v>88233</v>
      </c>
      <c r="E264" s="101">
        <f t="shared" si="240"/>
        <v>3.8595931008236842E-2</v>
      </c>
      <c r="F264" s="38">
        <f t="shared" si="177"/>
        <v>21387</v>
      </c>
      <c r="G264" s="46">
        <v>2286070</v>
      </c>
      <c r="H264" s="46">
        <f t="shared" si="178"/>
        <v>8</v>
      </c>
      <c r="I264" s="46">
        <v>1624</v>
      </c>
      <c r="J264" s="100">
        <f t="shared" si="196"/>
        <v>1.8405811884442329E-2</v>
      </c>
      <c r="W264" s="47"/>
      <c r="X264" s="47"/>
      <c r="Y264" s="47"/>
      <c r="Z264" s="47"/>
      <c r="AA264" s="47"/>
      <c r="AB264" s="49">
        <f t="shared" si="210"/>
        <v>195.30000000000075</v>
      </c>
      <c r="AC264" s="24">
        <f t="shared" si="211"/>
        <v>18.138706446752369</v>
      </c>
      <c r="AD264" s="25">
        <f t="shared" si="212"/>
        <v>-1.4554687150791565E-15</v>
      </c>
      <c r="AE264" s="24">
        <f t="shared" si="213"/>
        <v>4.3483826533017964E-15</v>
      </c>
      <c r="AF264" s="26">
        <f t="shared" si="214"/>
        <v>-1.1122446452565246E-15</v>
      </c>
      <c r="AG264" s="32"/>
      <c r="AH264" s="49">
        <f t="shared" si="215"/>
        <v>80.290000000000006</v>
      </c>
      <c r="AI264" s="77">
        <f t="shared" si="187"/>
        <v>6.9270681177476838</v>
      </c>
      <c r="AJ264" s="25">
        <f t="shared" si="188"/>
        <v>-9.1146432332880596E-7</v>
      </c>
      <c r="AK264" s="24">
        <f t="shared" si="189"/>
        <v>5.5133520965363289E-6</v>
      </c>
      <c r="AL264" s="26">
        <f t="shared" si="190"/>
        <v>-2.0334235105232642E-6</v>
      </c>
      <c r="AM264" s="35"/>
      <c r="AN264" s="49">
        <f t="shared" si="216"/>
        <v>108.5</v>
      </c>
      <c r="AO264" s="24">
        <f t="shared" si="194"/>
        <v>29.297552126171286</v>
      </c>
      <c r="AP264" s="25">
        <f t="shared" si="191"/>
        <v>-1.6167327481524637E-3</v>
      </c>
      <c r="AQ264" s="24">
        <f t="shared" si="195"/>
        <v>2.8010381456028428E-3</v>
      </c>
      <c r="AR264" s="26">
        <f t="shared" si="192"/>
        <v>-5.2922146733773261E-4</v>
      </c>
      <c r="AS264" s="5"/>
      <c r="AT264" s="49">
        <f t="shared" si="217"/>
        <v>52.080000000000076</v>
      </c>
      <c r="AU264" s="24">
        <f t="shared" si="172"/>
        <v>3.053954758499609</v>
      </c>
      <c r="AV264" s="25">
        <f t="shared" si="173"/>
        <v>-5.5432105193660812E-3</v>
      </c>
      <c r="AW264" s="24">
        <f t="shared" si="174"/>
        <v>6.3574892022354834E-2</v>
      </c>
      <c r="AX264" s="26">
        <f t="shared" si="175"/>
        <v>-2.5858173644275336E-2</v>
      </c>
      <c r="AY264" s="29"/>
      <c r="AZ264" s="18">
        <f t="shared" si="218"/>
        <v>52.080000000000076</v>
      </c>
      <c r="BA264" s="24">
        <f t="shared" si="238"/>
        <v>1.5020837541653879E-3</v>
      </c>
      <c r="BB264" s="25">
        <f t="shared" si="236"/>
        <v>-8.7440392990613335E-5</v>
      </c>
      <c r="BC264" s="24">
        <f t="shared" si="239"/>
        <v>0.74253281218725953</v>
      </c>
      <c r="BD264" s="26">
        <f t="shared" si="237"/>
        <v>-0.31996302207102717</v>
      </c>
      <c r="BE264" s="35"/>
      <c r="BF264" s="18">
        <f t="shared" si="219"/>
        <v>43.400000000000077</v>
      </c>
      <c r="BG264" s="24">
        <f t="shared" si="243"/>
        <v>1.6328306810212179</v>
      </c>
      <c r="BH264" s="25">
        <f t="shared" si="241"/>
        <v>-1.1348752523428276</v>
      </c>
      <c r="BI264" s="24">
        <f t="shared" si="244"/>
        <v>10.243657984329554</v>
      </c>
      <c r="BJ264" s="26">
        <f t="shared" si="242"/>
        <v>-6.3488533764038886</v>
      </c>
      <c r="BK264" s="71"/>
      <c r="BL264" s="18">
        <f t="shared" si="220"/>
        <v>99.819999999999624</v>
      </c>
      <c r="BM264" s="24">
        <f t="shared" si="234"/>
        <v>31.710910902565647</v>
      </c>
      <c r="BN264" s="25">
        <f t="shared" si="232"/>
        <v>-12.480162217648001</v>
      </c>
      <c r="BO264" s="24">
        <f t="shared" si="235"/>
        <v>11.438342218091424</v>
      </c>
      <c r="BP264" s="26">
        <f t="shared" si="233"/>
        <v>7.1972036745914041</v>
      </c>
      <c r="BQ264" s="71"/>
      <c r="BR264" s="18">
        <f t="shared" si="221"/>
        <v>99.819999999999624</v>
      </c>
      <c r="BS264" s="24">
        <f t="shared" si="228"/>
        <v>17.226817313422927</v>
      </c>
      <c r="BT264" s="25">
        <f t="shared" si="224"/>
        <v>-19.140179943996468</v>
      </c>
      <c r="BU264" s="24">
        <f t="shared" si="229"/>
        <v>19.894171580891612</v>
      </c>
      <c r="BV264" s="26">
        <f t="shared" si="225"/>
        <v>6.6406079319967066</v>
      </c>
      <c r="BW264" s="90"/>
      <c r="BX264" s="18">
        <f t="shared" si="222"/>
        <v>99.819999999999624</v>
      </c>
      <c r="BY264" s="24">
        <f t="shared" si="230"/>
        <v>17.226817313422927</v>
      </c>
      <c r="BZ264" s="25">
        <f t="shared" si="226"/>
        <v>-19.140179943996468</v>
      </c>
      <c r="CA264" s="24">
        <f t="shared" si="231"/>
        <v>19.894171580891612</v>
      </c>
      <c r="CB264" s="26">
        <f t="shared" si="227"/>
        <v>6.6406079319967066</v>
      </c>
      <c r="CC264" s="32"/>
      <c r="CD264" s="20">
        <f t="shared" si="223"/>
        <v>195.30000000000075</v>
      </c>
      <c r="CE264" s="61">
        <f t="shared" si="201"/>
        <v>2.3355819376202847E-15</v>
      </c>
      <c r="CF264" s="61">
        <f t="shared" si="202"/>
        <v>3.7562129629283578E-6</v>
      </c>
      <c r="CG264" s="61">
        <f t="shared" si="203"/>
        <v>2.136432996815537E-3</v>
      </c>
      <c r="CH264" s="24">
        <f t="shared" si="204"/>
        <v>4.807411840072353E-2</v>
      </c>
      <c r="CI264" s="60">
        <f t="shared" si="205"/>
        <v>0.59345344220601104</v>
      </c>
      <c r="CJ264" s="60">
        <f t="shared" si="206"/>
        <v>7.1138858106046445</v>
      </c>
      <c r="CK264" s="60">
        <f t="shared" si="207"/>
        <v>18.057063714670164</v>
      </c>
      <c r="CL264" s="60">
        <f t="shared" si="208"/>
        <v>20.836003390787813</v>
      </c>
      <c r="CM264" s="61">
        <f t="shared" si="209"/>
        <v>46.650620665879131</v>
      </c>
      <c r="CN264" s="72">
        <f>L89</f>
        <v>44354</v>
      </c>
    </row>
    <row r="265" spans="2:92" x14ac:dyDescent="0.65">
      <c r="B265" s="44">
        <v>44115</v>
      </c>
      <c r="C265" s="38">
        <f t="shared" si="193"/>
        <v>679</v>
      </c>
      <c r="D265" s="46">
        <v>88912</v>
      </c>
      <c r="E265" s="101">
        <f t="shared" si="240"/>
        <v>3.8673449193034497E-2</v>
      </c>
      <c r="F265" s="38">
        <f t="shared" si="177"/>
        <v>12975</v>
      </c>
      <c r="G265" s="46">
        <v>2299045</v>
      </c>
      <c r="H265" s="46">
        <f t="shared" si="178"/>
        <v>3</v>
      </c>
      <c r="I265" s="46">
        <v>1627</v>
      </c>
      <c r="J265" s="100">
        <f t="shared" si="196"/>
        <v>1.8298992262011878E-2</v>
      </c>
      <c r="W265" s="47"/>
      <c r="X265" s="47"/>
      <c r="Y265" s="47"/>
      <c r="Z265" s="47"/>
      <c r="AA265" s="47"/>
      <c r="AB265" s="49">
        <f t="shared" si="210"/>
        <v>196.20000000000076</v>
      </c>
      <c r="AC265" s="24">
        <f t="shared" si="211"/>
        <v>18.138706446752369</v>
      </c>
      <c r="AD265" s="25">
        <f t="shared" si="212"/>
        <v>-1.183110546995872E-15</v>
      </c>
      <c r="AE265" s="24">
        <f t="shared" si="213"/>
        <v>3.5346808393717053E-15</v>
      </c>
      <c r="AF265" s="26">
        <f t="shared" si="214"/>
        <v>-9.0411312658899014E-16</v>
      </c>
      <c r="AG265" s="32"/>
      <c r="AH265" s="49">
        <f t="shared" si="215"/>
        <v>80.660000000000011</v>
      </c>
      <c r="AI265" s="77">
        <f t="shared" si="187"/>
        <v>6.9270678210007732</v>
      </c>
      <c r="AJ265" s="25">
        <f t="shared" si="188"/>
        <v>-8.0201867612651728E-7</v>
      </c>
      <c r="AK265" s="24">
        <f t="shared" si="189"/>
        <v>4.8513270771154729E-6</v>
      </c>
      <c r="AL265" s="26">
        <f t="shared" si="190"/>
        <v>-1.7892568092455573E-6</v>
      </c>
      <c r="AM265" s="35"/>
      <c r="AN265" s="49">
        <f t="shared" si="216"/>
        <v>109</v>
      </c>
      <c r="AO265" s="24">
        <f t="shared" si="194"/>
        <v>29.296813554121581</v>
      </c>
      <c r="AP265" s="25">
        <f t="shared" si="191"/>
        <v>-1.4771440994074817E-3</v>
      </c>
      <c r="AQ265" s="24">
        <f t="shared" si="195"/>
        <v>2.5592468443455885E-3</v>
      </c>
      <c r="AR265" s="26">
        <f t="shared" si="192"/>
        <v>-4.8358260251450832E-4</v>
      </c>
      <c r="AS265" s="5"/>
      <c r="AT265" s="49">
        <f t="shared" si="217"/>
        <v>52.320000000000078</v>
      </c>
      <c r="AU265" s="24">
        <f t="shared" ref="AU265:AU328" si="245">AU264+AV265*$AU$45</f>
        <v>3.0527432322729693</v>
      </c>
      <c r="AV265" s="25">
        <f t="shared" ref="AV265:AV328" si="246">-$AW$39*AU264*AW264</f>
        <v>-5.0480259443320035E-3</v>
      </c>
      <c r="AW265" s="24">
        <f t="shared" ref="AW265:AW328" si="247">AW264+AX265*$AU$45</f>
        <v>5.7920329910580194E-2</v>
      </c>
      <c r="AX265" s="26">
        <f t="shared" ref="AX265:AX328" si="248">$AW$39*AU264*AW264-$AW$40*AW264</f>
        <v>-2.3560675465727675E-2</v>
      </c>
      <c r="AY265" s="29"/>
      <c r="AZ265" s="18">
        <f t="shared" si="218"/>
        <v>52.320000000000078</v>
      </c>
      <c r="BA265" s="24">
        <f t="shared" si="238"/>
        <v>1.4876288638607769E-3</v>
      </c>
      <c r="BB265" s="25">
        <f t="shared" si="236"/>
        <v>-8.0304946136727947E-5</v>
      </c>
      <c r="BC265" s="24">
        <f t="shared" si="239"/>
        <v>0.68908490460008143</v>
      </c>
      <c r="BD265" s="26">
        <f t="shared" si="237"/>
        <v>-0.29693281992876708</v>
      </c>
      <c r="BE265" s="35"/>
      <c r="BF265" s="18">
        <f t="shared" si="219"/>
        <v>43.60000000000008</v>
      </c>
      <c r="BG265" s="24">
        <f t="shared" si="243"/>
        <v>1.4555333951685845</v>
      </c>
      <c r="BH265" s="25">
        <f t="shared" si="241"/>
        <v>-0.88648642926316679</v>
      </c>
      <c r="BI265" s="24">
        <f t="shared" si="244"/>
        <v>9.0892797322193459</v>
      </c>
      <c r="BJ265" s="26">
        <f t="shared" si="242"/>
        <v>-5.7718912605510431</v>
      </c>
      <c r="BK265" s="71"/>
      <c r="BL265" s="18">
        <f t="shared" si="220"/>
        <v>100.27999999999962</v>
      </c>
      <c r="BM265" s="24">
        <f t="shared" si="234"/>
        <v>24.870006969630687</v>
      </c>
      <c r="BN265" s="25">
        <f t="shared" si="232"/>
        <v>-14.871530288989044</v>
      </c>
      <c r="BO265" s="24">
        <f t="shared" si="235"/>
        <v>14.85918182781705</v>
      </c>
      <c r="BP265" s="26">
        <f t="shared" si="233"/>
        <v>7.4366078472296184</v>
      </c>
      <c r="BQ265" s="71"/>
      <c r="BR265" s="18">
        <f t="shared" si="221"/>
        <v>100.27999999999962</v>
      </c>
      <c r="BS265" s="24">
        <f t="shared" si="228"/>
        <v>15.444708364408195</v>
      </c>
      <c r="BT265" s="25">
        <f t="shared" si="224"/>
        <v>-17.821089490147319</v>
      </c>
      <c r="BU265" s="24">
        <f t="shared" si="229"/>
        <v>20.383159377148388</v>
      </c>
      <c r="BV265" s="26">
        <f t="shared" si="225"/>
        <v>4.8898779625677697</v>
      </c>
      <c r="BW265" s="90"/>
      <c r="BX265" s="18">
        <f t="shared" si="222"/>
        <v>100.27999999999962</v>
      </c>
      <c r="BY265" s="24">
        <f t="shared" si="230"/>
        <v>15.444708364408195</v>
      </c>
      <c r="BZ265" s="25">
        <f t="shared" si="226"/>
        <v>-17.821089490147319</v>
      </c>
      <c r="CA265" s="24">
        <f t="shared" si="231"/>
        <v>20.383159377148388</v>
      </c>
      <c r="CB265" s="26">
        <f t="shared" si="227"/>
        <v>4.8898779625677697</v>
      </c>
      <c r="CC265" s="32"/>
      <c r="CD265" s="20">
        <f t="shared" si="223"/>
        <v>196.20000000000076</v>
      </c>
      <c r="CE265" s="61">
        <f t="shared" si="201"/>
        <v>1.8985304150775462E-15</v>
      </c>
      <c r="CF265" s="61">
        <f t="shared" si="202"/>
        <v>3.3051793552559627E-6</v>
      </c>
      <c r="CG265" s="61">
        <f t="shared" si="203"/>
        <v>1.9519727309539425E-3</v>
      </c>
      <c r="CH265" s="24">
        <f t="shared" si="204"/>
        <v>4.3797250746378039E-2</v>
      </c>
      <c r="CI265" s="60">
        <f t="shared" si="205"/>
        <v>0.55073603979644037</v>
      </c>
      <c r="CJ265" s="60">
        <f t="shared" si="206"/>
        <v>6.279802503459381</v>
      </c>
      <c r="CK265" s="60">
        <f t="shared" si="207"/>
        <v>16.755174788755262</v>
      </c>
      <c r="CL265" s="60">
        <f t="shared" si="208"/>
        <v>20.816692237165636</v>
      </c>
      <c r="CM265" s="61">
        <f t="shared" si="209"/>
        <v>44.448158097833414</v>
      </c>
      <c r="CN265" s="35"/>
    </row>
    <row r="266" spans="2:92" x14ac:dyDescent="0.65">
      <c r="B266" s="44">
        <v>44116</v>
      </c>
      <c r="C266" s="38">
        <f t="shared" si="193"/>
        <v>435</v>
      </c>
      <c r="D266" s="46">
        <v>89347</v>
      </c>
      <c r="E266" s="101">
        <f t="shared" si="240"/>
        <v>3.874489220232321E-2</v>
      </c>
      <c r="F266" s="38">
        <f t="shared" si="177"/>
        <v>6988</v>
      </c>
      <c r="G266" s="46">
        <v>2306033</v>
      </c>
      <c r="H266" s="46">
        <f t="shared" si="178"/>
        <v>2</v>
      </c>
      <c r="I266" s="46">
        <v>1629</v>
      </c>
      <c r="J266" s="100">
        <f t="shared" si="196"/>
        <v>1.8232285359329355E-2</v>
      </c>
      <c r="W266" s="47"/>
      <c r="X266" s="47"/>
      <c r="Y266" s="47"/>
      <c r="Z266" s="47"/>
      <c r="AA266" s="47"/>
      <c r="AB266" s="49">
        <f t="shared" si="210"/>
        <v>197.10000000000076</v>
      </c>
      <c r="AC266" s="24">
        <f t="shared" si="211"/>
        <v>18.138706446752369</v>
      </c>
      <c r="AD266" s="25">
        <f t="shared" si="212"/>
        <v>-9.6171807192485446E-16</v>
      </c>
      <c r="AE266" s="24">
        <f t="shared" si="213"/>
        <v>2.8732449814954977E-15</v>
      </c>
      <c r="AF266" s="26">
        <f t="shared" si="214"/>
        <v>-7.3492873097356413E-16</v>
      </c>
      <c r="AG266" s="32"/>
      <c r="AH266" s="49">
        <f t="shared" si="215"/>
        <v>81.030000000000015</v>
      </c>
      <c r="AI266" s="77">
        <f t="shared" si="187"/>
        <v>6.9270675598862583</v>
      </c>
      <c r="AJ266" s="25">
        <f t="shared" si="188"/>
        <v>-7.0571490538576299E-7</v>
      </c>
      <c r="AK266" s="24">
        <f t="shared" si="189"/>
        <v>4.2687958133978248E-6</v>
      </c>
      <c r="AL266" s="26">
        <f t="shared" si="190"/>
        <v>-1.5744088208585093E-6</v>
      </c>
      <c r="AM266" s="35"/>
      <c r="AN266" s="49">
        <f t="shared" si="216"/>
        <v>109.5</v>
      </c>
      <c r="AO266" s="24">
        <f t="shared" si="194"/>
        <v>29.29613875412284</v>
      </c>
      <c r="AP266" s="25">
        <f t="shared" si="191"/>
        <v>-1.3495999974798007E-3</v>
      </c>
      <c r="AQ266" s="24">
        <f t="shared" si="195"/>
        <v>2.3383104475645329E-3</v>
      </c>
      <c r="AR266" s="26">
        <f t="shared" si="192"/>
        <v>-4.4187279356211104E-4</v>
      </c>
      <c r="AS266" s="5"/>
      <c r="AT266" s="49">
        <f t="shared" si="217"/>
        <v>52.56000000000008</v>
      </c>
      <c r="AU266" s="24">
        <f t="shared" si="245"/>
        <v>3.051639901087261</v>
      </c>
      <c r="AV266" s="25">
        <f t="shared" si="246"/>
        <v>-4.5972132737840746E-3</v>
      </c>
      <c r="AW266" s="24">
        <f t="shared" si="247"/>
        <v>5.2768265465945707E-2</v>
      </c>
      <c r="AX266" s="26">
        <f t="shared" si="248"/>
        <v>-2.1466935185977015E-2</v>
      </c>
      <c r="AY266" s="29"/>
      <c r="AZ266" s="18">
        <f t="shared" si="218"/>
        <v>52.56000000000008</v>
      </c>
      <c r="BA266" s="24">
        <f t="shared" si="238"/>
        <v>1.4743435342459866E-3</v>
      </c>
      <c r="BB266" s="25">
        <f t="shared" si="236"/>
        <v>-7.3807386748835831E-5</v>
      </c>
      <c r="BC266" s="24">
        <f t="shared" si="239"/>
        <v>0.6394840767984904</v>
      </c>
      <c r="BD266" s="26">
        <f t="shared" si="237"/>
        <v>-0.27556015445328375</v>
      </c>
      <c r="BE266" s="35"/>
      <c r="BF266" s="18">
        <f t="shared" si="219"/>
        <v>43.800000000000082</v>
      </c>
      <c r="BG266" s="24">
        <f t="shared" si="243"/>
        <v>1.3152980431728776</v>
      </c>
      <c r="BH266" s="25">
        <f t="shared" si="241"/>
        <v>-0.70117675997853401</v>
      </c>
      <c r="BI266" s="24">
        <f t="shared" si="244"/>
        <v>8.0479087190265375</v>
      </c>
      <c r="BJ266" s="26">
        <f t="shared" si="242"/>
        <v>-5.2068550659640414</v>
      </c>
      <c r="BK266" s="71"/>
      <c r="BL266" s="18">
        <f t="shared" si="220"/>
        <v>100.73999999999961</v>
      </c>
      <c r="BM266" s="24">
        <f t="shared" si="234"/>
        <v>17.900332526622027</v>
      </c>
      <c r="BN266" s="25">
        <f t="shared" si="232"/>
        <v>-15.151466180453609</v>
      </c>
      <c r="BO266" s="24">
        <f t="shared" si="235"/>
        <v>17.385960904308412</v>
      </c>
      <c r="BP266" s="26">
        <f t="shared" si="233"/>
        <v>5.4929979923725263</v>
      </c>
      <c r="BQ266" s="71"/>
      <c r="BR266" s="18">
        <f t="shared" si="221"/>
        <v>100.73999999999961</v>
      </c>
      <c r="BS266" s="24">
        <f t="shared" si="228"/>
        <v>13.807686213356588</v>
      </c>
      <c r="BT266" s="25">
        <f t="shared" si="224"/>
        <v>-16.370221510516068</v>
      </c>
      <c r="BU266" s="24">
        <f t="shared" si="229"/>
        <v>20.69527616868535</v>
      </c>
      <c r="BV266" s="26">
        <f t="shared" si="225"/>
        <v>3.1211679153696146</v>
      </c>
      <c r="BW266" s="90"/>
      <c r="BX266" s="18">
        <f t="shared" si="222"/>
        <v>100.73999999999961</v>
      </c>
      <c r="BY266" s="24">
        <f t="shared" si="230"/>
        <v>13.807686213356588</v>
      </c>
      <c r="BZ266" s="25">
        <f t="shared" si="226"/>
        <v>-16.370221510516068</v>
      </c>
      <c r="CA266" s="24">
        <f t="shared" si="231"/>
        <v>20.69527616868535</v>
      </c>
      <c r="CB266" s="26">
        <f t="shared" si="227"/>
        <v>3.1211679153696146</v>
      </c>
      <c r="CC266" s="32"/>
      <c r="CD266" s="20">
        <f t="shared" si="223"/>
        <v>197.10000000000076</v>
      </c>
      <c r="CE266" s="61">
        <f t="shared" si="201"/>
        <v>1.5432632351349005E-15</v>
      </c>
      <c r="CF266" s="61">
        <f t="shared" si="202"/>
        <v>2.9083043636565585E-6</v>
      </c>
      <c r="CG266" s="61">
        <f t="shared" si="203"/>
        <v>1.783428924020748E-3</v>
      </c>
      <c r="CH266" s="24">
        <f t="shared" si="204"/>
        <v>3.9900620402568934E-2</v>
      </c>
      <c r="CI266" s="60">
        <f t="shared" si="205"/>
        <v>0.51109340063785225</v>
      </c>
      <c r="CJ266" s="60">
        <f t="shared" si="206"/>
        <v>5.5374741600253294</v>
      </c>
      <c r="CK266" s="60">
        <f t="shared" si="207"/>
        <v>14.2524328796049</v>
      </c>
      <c r="CL266" s="60">
        <f t="shared" si="208"/>
        <v>20.652886357544809</v>
      </c>
      <c r="CM266" s="61">
        <f t="shared" si="209"/>
        <v>40.995573755443843</v>
      </c>
      <c r="CN266" s="35"/>
    </row>
    <row r="267" spans="2:92" x14ac:dyDescent="0.65">
      <c r="B267" s="44">
        <v>44117</v>
      </c>
      <c r="C267" s="38">
        <f t="shared" si="193"/>
        <v>326</v>
      </c>
      <c r="D267" s="46">
        <v>89673</v>
      </c>
      <c r="E267" s="101">
        <f t="shared" si="240"/>
        <v>3.8469573931654545E-2</v>
      </c>
      <c r="F267" s="38">
        <f t="shared" si="177"/>
        <v>24978</v>
      </c>
      <c r="G267" s="46">
        <v>2331011</v>
      </c>
      <c r="H267" s="46">
        <f t="shared" si="178"/>
        <v>5</v>
      </c>
      <c r="I267" s="46">
        <v>1634</v>
      </c>
      <c r="J267" s="100">
        <f t="shared" si="196"/>
        <v>1.8221761288236146E-2</v>
      </c>
      <c r="W267" s="47"/>
      <c r="X267" s="47"/>
      <c r="Y267" s="47"/>
      <c r="Z267" s="47"/>
      <c r="AA267" s="47"/>
      <c r="AB267" s="49">
        <f t="shared" si="210"/>
        <v>198.00000000000077</v>
      </c>
      <c r="AC267" s="24">
        <f t="shared" si="211"/>
        <v>18.138706446752369</v>
      </c>
      <c r="AD267" s="25">
        <f t="shared" si="212"/>
        <v>-7.8175420903426915E-16</v>
      </c>
      <c r="AE267" s="24">
        <f t="shared" si="213"/>
        <v>2.3355819376202847E-15</v>
      </c>
      <c r="AF267" s="26">
        <f t="shared" si="214"/>
        <v>-5.9740338208356978E-16</v>
      </c>
      <c r="AG267" s="32"/>
      <c r="AH267" s="49">
        <f t="shared" si="215"/>
        <v>81.40000000000002</v>
      </c>
      <c r="AI267" s="77">
        <f t="shared" si="187"/>
        <v>6.9270673301255172</v>
      </c>
      <c r="AJ267" s="25">
        <f t="shared" si="188"/>
        <v>-6.2097497697409332E-7</v>
      </c>
      <c r="AK267" s="24">
        <f t="shared" si="189"/>
        <v>3.7562129629283578E-6</v>
      </c>
      <c r="AL267" s="26">
        <f t="shared" si="190"/>
        <v>-1.385359055322884E-6</v>
      </c>
      <c r="AM267" s="35"/>
      <c r="AN267" s="49">
        <f t="shared" si="216"/>
        <v>110</v>
      </c>
      <c r="AO267" s="24">
        <f t="shared" si="194"/>
        <v>29.29552222291694</v>
      </c>
      <c r="AP267" s="25">
        <f t="shared" si="191"/>
        <v>-1.2330624117971813E-3</v>
      </c>
      <c r="AQ267" s="24">
        <f t="shared" si="195"/>
        <v>2.136432996815537E-3</v>
      </c>
      <c r="AR267" s="26">
        <f t="shared" si="192"/>
        <v>-4.0375490149799158E-4</v>
      </c>
      <c r="AS267" s="5"/>
      <c r="AT267" s="49">
        <f t="shared" si="217"/>
        <v>52.800000000000082</v>
      </c>
      <c r="AU267" s="24">
        <f t="shared" si="245"/>
        <v>3.0506350754821612</v>
      </c>
      <c r="AV267" s="25">
        <f t="shared" si="246"/>
        <v>-4.1867733545831671E-3</v>
      </c>
      <c r="AW267" s="24">
        <f t="shared" si="247"/>
        <v>4.807411840072353E-2</v>
      </c>
      <c r="AX267" s="26">
        <f t="shared" si="248"/>
        <v>-1.9558946105092404E-2</v>
      </c>
      <c r="AY267" s="29"/>
      <c r="AZ267" s="18">
        <f t="shared" si="218"/>
        <v>52.800000000000082</v>
      </c>
      <c r="BA267" s="24">
        <f t="shared" si="238"/>
        <v>1.4621245972340872E-3</v>
      </c>
      <c r="BB267" s="25">
        <f t="shared" si="236"/>
        <v>-6.7882983399440505E-5</v>
      </c>
      <c r="BC267" s="24">
        <f t="shared" si="239"/>
        <v>0.59345344220601104</v>
      </c>
      <c r="BD267" s="26">
        <f t="shared" si="237"/>
        <v>-0.25572574773599671</v>
      </c>
      <c r="BE267" s="35"/>
      <c r="BF267" s="18">
        <f t="shared" si="219"/>
        <v>44.000000000000085</v>
      </c>
      <c r="BG267" s="24">
        <f t="shared" si="243"/>
        <v>1.2030928181213203</v>
      </c>
      <c r="BH267" s="25">
        <f t="shared" si="241"/>
        <v>-0.56102612525778583</v>
      </c>
      <c r="BI267" s="24">
        <f t="shared" si="244"/>
        <v>7.1138858106046445</v>
      </c>
      <c r="BJ267" s="26">
        <f t="shared" si="242"/>
        <v>-4.6701145421094639</v>
      </c>
      <c r="BK267" s="71"/>
      <c r="BL267" s="18">
        <f t="shared" si="220"/>
        <v>101.1999999999996</v>
      </c>
      <c r="BM267" s="24">
        <f t="shared" si="234"/>
        <v>12.030827405872056</v>
      </c>
      <c r="BN267" s="25">
        <f t="shared" si="232"/>
        <v>-12.759793740760802</v>
      </c>
      <c r="BO267" s="24">
        <f t="shared" si="235"/>
        <v>18.057063714670164</v>
      </c>
      <c r="BP267" s="26">
        <f t="shared" si="233"/>
        <v>1.458919152960334</v>
      </c>
      <c r="BQ267" s="71"/>
      <c r="BR267" s="18">
        <f t="shared" si="221"/>
        <v>101.1999999999996</v>
      </c>
      <c r="BS267" s="24">
        <f t="shared" si="228"/>
        <v>12.321766040289576</v>
      </c>
      <c r="BT267" s="25">
        <f t="shared" si="224"/>
        <v>-14.859201730670121</v>
      </c>
      <c r="BU267" s="24">
        <f t="shared" si="229"/>
        <v>20.836003390787813</v>
      </c>
      <c r="BV267" s="26">
        <f t="shared" si="225"/>
        <v>1.4072722210246429</v>
      </c>
      <c r="BW267" s="90"/>
      <c r="BX267" s="18">
        <f t="shared" si="222"/>
        <v>101.1999999999996</v>
      </c>
      <c r="BY267" s="24">
        <f t="shared" si="230"/>
        <v>12.321766040289576</v>
      </c>
      <c r="BZ267" s="25">
        <f t="shared" si="226"/>
        <v>-14.859201730670121</v>
      </c>
      <c r="CA267" s="24">
        <f t="shared" si="231"/>
        <v>20.836003390787813</v>
      </c>
      <c r="CB267" s="26">
        <f t="shared" si="227"/>
        <v>1.4072722210246429</v>
      </c>
      <c r="CC267" s="32"/>
      <c r="CD267" s="20">
        <f t="shared" si="223"/>
        <v>198.00000000000077</v>
      </c>
      <c r="CE267" s="61">
        <f t="shared" si="201"/>
        <v>1.2544763012510175E-15</v>
      </c>
      <c r="CF267" s="61">
        <f t="shared" si="202"/>
        <v>2.5590848027434564E-6</v>
      </c>
      <c r="CG267" s="61">
        <f t="shared" si="203"/>
        <v>1.6294298338720955E-3</v>
      </c>
      <c r="CH267" s="24">
        <f t="shared" si="204"/>
        <v>3.6350464758944663E-2</v>
      </c>
      <c r="CI267" s="60">
        <f t="shared" si="205"/>
        <v>0.47430421748869389</v>
      </c>
      <c r="CJ267" s="60">
        <f t="shared" si="206"/>
        <v>4.8785493157965831</v>
      </c>
      <c r="CK267" s="60">
        <f t="shared" si="207"/>
        <v>11.449630038267323</v>
      </c>
      <c r="CL267" s="60">
        <f t="shared" si="208"/>
        <v>20.362646819691218</v>
      </c>
      <c r="CM267" s="61">
        <f t="shared" si="209"/>
        <v>37.203112844921435</v>
      </c>
      <c r="CN267" s="72">
        <f>L90</f>
        <v>44361</v>
      </c>
    </row>
    <row r="268" spans="2:92" x14ac:dyDescent="0.65">
      <c r="B268" s="44">
        <v>44118</v>
      </c>
      <c r="C268" s="38">
        <f t="shared" si="193"/>
        <v>467</v>
      </c>
      <c r="D268" s="46">
        <v>90140</v>
      </c>
      <c r="E268" s="101">
        <f t="shared" si="240"/>
        <v>3.8321066255822663E-2</v>
      </c>
      <c r="F268" s="38">
        <f t="shared" si="177"/>
        <v>21220</v>
      </c>
      <c r="G268" s="46">
        <v>2352231</v>
      </c>
      <c r="H268" s="46">
        <f t="shared" si="178"/>
        <v>4</v>
      </c>
      <c r="I268" s="46">
        <v>1638</v>
      </c>
      <c r="J268" s="100">
        <f t="shared" si="196"/>
        <v>1.8171732859995564E-2</v>
      </c>
      <c r="W268" s="47"/>
      <c r="X268" s="47"/>
      <c r="Y268" s="47"/>
      <c r="Z268" s="47"/>
      <c r="AA268" s="47"/>
      <c r="AB268" s="49">
        <f t="shared" si="210"/>
        <v>198.90000000000077</v>
      </c>
      <c r="AC268" s="24">
        <f t="shared" si="211"/>
        <v>18.138706446752369</v>
      </c>
      <c r="AD268" s="25">
        <f t="shared" si="212"/>
        <v>-6.3546652723247171E-16</v>
      </c>
      <c r="AE268" s="24">
        <f t="shared" si="213"/>
        <v>1.8985304150775462E-15</v>
      </c>
      <c r="AF268" s="26">
        <f t="shared" si="214"/>
        <v>-4.8561280282526501E-16</v>
      </c>
      <c r="AG268" s="32"/>
      <c r="AH268" s="49">
        <f t="shared" si="215"/>
        <v>81.770000000000024</v>
      </c>
      <c r="AI268" s="77">
        <f t="shared" si="187"/>
        <v>6.9270671279536904</v>
      </c>
      <c r="AJ268" s="25">
        <f t="shared" si="188"/>
        <v>-5.4641034211039497E-7</v>
      </c>
      <c r="AK268" s="24">
        <f t="shared" si="189"/>
        <v>3.3051793552559627E-6</v>
      </c>
      <c r="AL268" s="26">
        <f t="shared" si="190"/>
        <v>-1.219009750465933E-6</v>
      </c>
      <c r="AM268" s="35"/>
      <c r="AN268" s="49">
        <f t="shared" si="216"/>
        <v>110.5</v>
      </c>
      <c r="AO268" s="24">
        <f t="shared" si="194"/>
        <v>29.294958931633918</v>
      </c>
      <c r="AP268" s="25">
        <f t="shared" si="191"/>
        <v>-1.1265825660476867E-3</v>
      </c>
      <c r="AQ268" s="24">
        <f t="shared" si="195"/>
        <v>1.9519727309539425E-3</v>
      </c>
      <c r="AR268" s="26">
        <f t="shared" si="192"/>
        <v>-3.6892053172318915E-4</v>
      </c>
      <c r="AS268" s="5"/>
      <c r="AT268" s="49">
        <f t="shared" si="217"/>
        <v>53.040000000000084</v>
      </c>
      <c r="AU268" s="24">
        <f t="shared" si="245"/>
        <v>3.0497199383492286</v>
      </c>
      <c r="AV268" s="25">
        <f t="shared" si="246"/>
        <v>-3.8130713872193685E-3</v>
      </c>
      <c r="AW268" s="24">
        <f t="shared" si="247"/>
        <v>4.3797250746378039E-2</v>
      </c>
      <c r="AX268" s="26">
        <f t="shared" si="248"/>
        <v>-1.7820281893106221E-2</v>
      </c>
      <c r="AY268" s="29"/>
      <c r="AZ268" s="18">
        <f t="shared" si="218"/>
        <v>53.040000000000084</v>
      </c>
      <c r="BA268" s="24">
        <f t="shared" si="238"/>
        <v>1.4508791679719794E-3</v>
      </c>
      <c r="BB268" s="25">
        <f t="shared" si="236"/>
        <v>-6.2474607011710548E-5</v>
      </c>
      <c r="BC268" s="24">
        <f t="shared" si="239"/>
        <v>0.55073603979644037</v>
      </c>
      <c r="BD268" s="26">
        <f t="shared" si="237"/>
        <v>-0.23731890227539273</v>
      </c>
      <c r="BE268" s="35"/>
      <c r="BF268" s="18">
        <f t="shared" si="219"/>
        <v>44.200000000000088</v>
      </c>
      <c r="BG268" s="24">
        <f t="shared" si="243"/>
        <v>1.11237096988798</v>
      </c>
      <c r="BH268" s="25">
        <f t="shared" si="241"/>
        <v>-0.45360924116670159</v>
      </c>
      <c r="BI268" s="24">
        <f t="shared" si="244"/>
        <v>6.279802503459381</v>
      </c>
      <c r="BJ268" s="26">
        <f t="shared" si="242"/>
        <v>-4.170416535726317</v>
      </c>
      <c r="BK268" s="71"/>
      <c r="BL268" s="18">
        <f t="shared" si="220"/>
        <v>101.6599999999996</v>
      </c>
      <c r="BM268" s="24">
        <f t="shared" si="234"/>
        <v>7.9336542811005781</v>
      </c>
      <c r="BN268" s="25">
        <f t="shared" si="232"/>
        <v>-8.9068980973293002</v>
      </c>
      <c r="BO268" s="24">
        <f t="shared" si="235"/>
        <v>16.755174788755262</v>
      </c>
      <c r="BP268" s="26">
        <f t="shared" si="233"/>
        <v>-2.830193317206307</v>
      </c>
      <c r="BQ268" s="71"/>
      <c r="BR268" s="18">
        <f t="shared" si="221"/>
        <v>101.6599999999996</v>
      </c>
      <c r="BS268" s="24">
        <f t="shared" si="228"/>
        <v>10.986736973510544</v>
      </c>
      <c r="BT268" s="25">
        <f t="shared" si="224"/>
        <v>-13.350290667790322</v>
      </c>
      <c r="BU268" s="24">
        <f t="shared" si="229"/>
        <v>20.816692237165636</v>
      </c>
      <c r="BV268" s="26">
        <f t="shared" si="225"/>
        <v>-0.19311153622175681</v>
      </c>
      <c r="BW268" s="90"/>
      <c r="BX268" s="18">
        <f t="shared" si="222"/>
        <v>101.6599999999996</v>
      </c>
      <c r="BY268" s="24">
        <f t="shared" si="230"/>
        <v>10.986736973510544</v>
      </c>
      <c r="BZ268" s="25">
        <f t="shared" si="226"/>
        <v>-13.350290667790322</v>
      </c>
      <c r="CA268" s="24">
        <f t="shared" si="231"/>
        <v>20.816692237165636</v>
      </c>
      <c r="CB268" s="26">
        <f t="shared" si="227"/>
        <v>-0.19311153622175681</v>
      </c>
      <c r="CC268" s="32"/>
      <c r="CD268" s="20">
        <f t="shared" si="223"/>
        <v>198.90000000000077</v>
      </c>
      <c r="CE268" s="61">
        <f t="shared" si="201"/>
        <v>1.0197293336433766E-15</v>
      </c>
      <c r="CF268" s="61">
        <f t="shared" si="202"/>
        <v>2.2517983676049809E-6</v>
      </c>
      <c r="CG268" s="61">
        <f t="shared" si="203"/>
        <v>1.4887216699424649E-3</v>
      </c>
      <c r="CH268" s="24">
        <f t="shared" si="204"/>
        <v>3.3116011843841012E-2</v>
      </c>
      <c r="CI268" s="60">
        <f t="shared" si="205"/>
        <v>0.44016311004959885</v>
      </c>
      <c r="CJ268" s="60">
        <f t="shared" si="206"/>
        <v>4.2948806944311873</v>
      </c>
      <c r="CK268" s="60">
        <f t="shared" si="207"/>
        <v>8.8830243278993031</v>
      </c>
      <c r="CL268" s="60">
        <f t="shared" si="208"/>
        <v>19.965073285140143</v>
      </c>
      <c r="CM268" s="61">
        <f t="shared" si="209"/>
        <v>33.617748402832383</v>
      </c>
      <c r="CN268" s="35"/>
    </row>
    <row r="269" spans="2:92" x14ac:dyDescent="0.65">
      <c r="B269" s="44">
        <v>44119</v>
      </c>
      <c r="C269" s="38">
        <f t="shared" si="193"/>
        <v>570</v>
      </c>
      <c r="D269" s="46">
        <v>90710</v>
      </c>
      <c r="E269" s="101">
        <f t="shared" si="240"/>
        <v>3.8178782428921428E-2</v>
      </c>
      <c r="F269" s="38">
        <f t="shared" si="177"/>
        <v>23696</v>
      </c>
      <c r="G269" s="46">
        <v>2375927</v>
      </c>
      <c r="H269" s="46">
        <f t="shared" si="178"/>
        <v>8</v>
      </c>
      <c r="I269" s="46">
        <v>1646</v>
      </c>
      <c r="J269" s="100">
        <f t="shared" si="196"/>
        <v>1.8145739168779627E-2</v>
      </c>
      <c r="W269" s="47"/>
      <c r="X269" s="47"/>
      <c r="Y269" s="47"/>
      <c r="Z269" s="47"/>
      <c r="AA269" s="47"/>
      <c r="AB269" s="49">
        <f t="shared" si="210"/>
        <v>199.80000000000078</v>
      </c>
      <c r="AC269" s="24">
        <f t="shared" si="211"/>
        <v>18.138706446752369</v>
      </c>
      <c r="AD269" s="25">
        <f t="shared" si="212"/>
        <v>-5.1655328818983814E-16</v>
      </c>
      <c r="AE269" s="24">
        <f t="shared" si="213"/>
        <v>1.5432632351349005E-15</v>
      </c>
      <c r="AF269" s="26">
        <f t="shared" si="214"/>
        <v>-3.9474131104738408E-16</v>
      </c>
      <c r="AG269" s="32"/>
      <c r="AH269" s="49">
        <f t="shared" si="215"/>
        <v>82.140000000000029</v>
      </c>
      <c r="AI269" s="77">
        <f t="shared" si="187"/>
        <v>6.9270669500579922</v>
      </c>
      <c r="AJ269" s="25">
        <f t="shared" si="188"/>
        <v>-4.8079918453947986E-7</v>
      </c>
      <c r="AK269" s="24">
        <f t="shared" si="189"/>
        <v>2.9083043636565585E-6</v>
      </c>
      <c r="AL269" s="26">
        <f t="shared" si="190"/>
        <v>-1.0726351124308226E-6</v>
      </c>
      <c r="AM269" s="35"/>
      <c r="AN269" s="49">
        <f t="shared" si="216"/>
        <v>111</v>
      </c>
      <c r="AO269" s="24">
        <f t="shared" si="194"/>
        <v>29.294444284985016</v>
      </c>
      <c r="AP269" s="25">
        <f t="shared" si="191"/>
        <v>-1.0292932978013707E-3</v>
      </c>
      <c r="AQ269" s="24">
        <f t="shared" si="195"/>
        <v>1.783428924020748E-3</v>
      </c>
      <c r="AR269" s="26">
        <f t="shared" si="192"/>
        <v>-3.3708761386638895E-4</v>
      </c>
      <c r="AS269" s="5"/>
      <c r="AT269" s="49">
        <f t="shared" si="217"/>
        <v>53.280000000000086</v>
      </c>
      <c r="AU269" s="24">
        <f t="shared" si="245"/>
        <v>3.048886465612429</v>
      </c>
      <c r="AV269" s="25">
        <f t="shared" si="246"/>
        <v>-3.4728030699988531E-3</v>
      </c>
      <c r="AW269" s="24">
        <f t="shared" si="247"/>
        <v>3.9900620402568934E-2</v>
      </c>
      <c r="AX269" s="26">
        <f t="shared" si="248"/>
        <v>-1.6235959765871263E-2</v>
      </c>
      <c r="AY269" s="29"/>
      <c r="AZ269" s="18">
        <f t="shared" si="218"/>
        <v>53.280000000000086</v>
      </c>
      <c r="BA269" s="24">
        <f t="shared" si="238"/>
        <v>1.4405234612163706E-3</v>
      </c>
      <c r="BB269" s="25">
        <f t="shared" si="236"/>
        <v>-5.753170419782704E-5</v>
      </c>
      <c r="BC269" s="24">
        <f t="shared" si="239"/>
        <v>0.51109340063785225</v>
      </c>
      <c r="BD269" s="26">
        <f t="shared" si="237"/>
        <v>-0.22023688421437831</v>
      </c>
      <c r="BE269" s="35"/>
      <c r="BF269" s="18">
        <f t="shared" si="219"/>
        <v>44.400000000000091</v>
      </c>
      <c r="BG269" s="24">
        <f t="shared" si="243"/>
        <v>1.0383249878723124</v>
      </c>
      <c r="BH269" s="25">
        <f t="shared" si="241"/>
        <v>-0.37022991007833805</v>
      </c>
      <c r="BI269" s="24">
        <f t="shared" si="244"/>
        <v>5.5374741600253294</v>
      </c>
      <c r="BJ269" s="26">
        <f t="shared" si="242"/>
        <v>-3.7116417171702594</v>
      </c>
      <c r="BK269" s="71"/>
      <c r="BL269" s="18">
        <f t="shared" si="220"/>
        <v>102.11999999999959</v>
      </c>
      <c r="BM269" s="24">
        <f t="shared" si="234"/>
        <v>5.4265989284131173</v>
      </c>
      <c r="BN269" s="25">
        <f t="shared" si="232"/>
        <v>-5.4501203319292637</v>
      </c>
      <c r="BO269" s="24">
        <f t="shared" si="235"/>
        <v>14.2524328796049</v>
      </c>
      <c r="BP269" s="26">
        <f t="shared" si="233"/>
        <v>-5.4407432807616578</v>
      </c>
      <c r="BQ269" s="71"/>
      <c r="BR269" s="18">
        <f t="shared" si="221"/>
        <v>102.11999999999959</v>
      </c>
      <c r="BS269" s="24">
        <f t="shared" si="228"/>
        <v>9.7974578577156048</v>
      </c>
      <c r="BT269" s="25">
        <f t="shared" si="224"/>
        <v>-11.892791157949395</v>
      </c>
      <c r="BU269" s="24">
        <f t="shared" si="229"/>
        <v>20.652886357544809</v>
      </c>
      <c r="BV269" s="26">
        <f t="shared" si="225"/>
        <v>-1.63805879620827</v>
      </c>
      <c r="BW269" s="90"/>
      <c r="BX269" s="18">
        <f t="shared" si="222"/>
        <v>102.11999999999959</v>
      </c>
      <c r="BY269" s="24">
        <f t="shared" si="230"/>
        <v>9.7974578577156048</v>
      </c>
      <c r="BZ269" s="25">
        <f t="shared" si="226"/>
        <v>-11.892791157949395</v>
      </c>
      <c r="CA269" s="24">
        <f t="shared" si="231"/>
        <v>20.652886357544809</v>
      </c>
      <c r="CB269" s="26">
        <f t="shared" si="227"/>
        <v>-1.63805879620827</v>
      </c>
      <c r="CC269" s="32"/>
      <c r="CD269" s="20">
        <f t="shared" si="223"/>
        <v>199.80000000000078</v>
      </c>
      <c r="CE269" s="61">
        <f t="shared" si="201"/>
        <v>8.2890997052378274E-16</v>
      </c>
      <c r="CF269" s="61">
        <f t="shared" si="202"/>
        <v>1.9814098683815841E-6</v>
      </c>
      <c r="CG269" s="61">
        <f t="shared" si="203"/>
        <v>1.3601584957302093E-3</v>
      </c>
      <c r="CH269" s="24">
        <f t="shared" si="204"/>
        <v>3.0169216658231791E-2</v>
      </c>
      <c r="CI269" s="60">
        <f t="shared" si="205"/>
        <v>0.40847947900324277</v>
      </c>
      <c r="CJ269" s="60">
        <f t="shared" si="206"/>
        <v>3.7787410673719908</v>
      </c>
      <c r="CK269" s="60">
        <f t="shared" si="207"/>
        <v>6.7482130163430742</v>
      </c>
      <c r="CL269" s="60">
        <f t="shared" si="208"/>
        <v>19.479126568294053</v>
      </c>
      <c r="CM269" s="61">
        <f t="shared" si="209"/>
        <v>30.44609148757619</v>
      </c>
      <c r="CN269" s="35"/>
    </row>
    <row r="270" spans="2:92" x14ac:dyDescent="0.65">
      <c r="B270" s="44">
        <v>44120</v>
      </c>
      <c r="C270" s="38">
        <f t="shared" si="193"/>
        <v>721</v>
      </c>
      <c r="D270" s="46">
        <v>91431</v>
      </c>
      <c r="E270" s="101">
        <f t="shared" si="240"/>
        <v>3.8121537286399977E-2</v>
      </c>
      <c r="F270" s="38">
        <f t="shared" si="177"/>
        <v>22481</v>
      </c>
      <c r="G270" s="46">
        <v>2398408</v>
      </c>
      <c r="H270" s="46">
        <f t="shared" si="178"/>
        <v>4</v>
      </c>
      <c r="I270" s="46">
        <v>1650</v>
      </c>
      <c r="J270" s="100">
        <f t="shared" si="196"/>
        <v>1.8046395642615742E-2</v>
      </c>
      <c r="W270" s="47"/>
      <c r="X270" s="47"/>
      <c r="Y270" s="47"/>
      <c r="Z270" s="47"/>
      <c r="AA270" s="47"/>
      <c r="AB270" s="49">
        <f t="shared" si="210"/>
        <v>200.70000000000078</v>
      </c>
      <c r="AC270" s="24">
        <f t="shared" si="211"/>
        <v>18.138706446752369</v>
      </c>
      <c r="AD270" s="25">
        <f t="shared" si="212"/>
        <v>-4.1989198188266008E-16</v>
      </c>
      <c r="AE270" s="24">
        <f t="shared" si="213"/>
        <v>1.2544763012510175E-15</v>
      </c>
      <c r="AF270" s="26">
        <f t="shared" si="214"/>
        <v>-3.2087437098209212E-16</v>
      </c>
      <c r="AG270" s="32"/>
      <c r="AH270" s="49">
        <f t="shared" si="215"/>
        <v>82.510000000000034</v>
      </c>
      <c r="AI270" s="77">
        <f t="shared" si="187"/>
        <v>6.9270667935234247</v>
      </c>
      <c r="AJ270" s="25">
        <f t="shared" si="188"/>
        <v>-4.2306639980209055E-7</v>
      </c>
      <c r="AK270" s="24">
        <f t="shared" si="189"/>
        <v>2.5590848027434564E-6</v>
      </c>
      <c r="AL270" s="26">
        <f t="shared" si="190"/>
        <v>-9.4383665111649195E-7</v>
      </c>
      <c r="AM270" s="35"/>
      <c r="AN270" s="49">
        <f t="shared" si="216"/>
        <v>111.5</v>
      </c>
      <c r="AO270" s="24">
        <f t="shared" si="194"/>
        <v>29.293974083951756</v>
      </c>
      <c r="AP270" s="25">
        <f t="shared" si="191"/>
        <v>-9.4040206651721829E-4</v>
      </c>
      <c r="AQ270" s="24">
        <f t="shared" si="195"/>
        <v>1.6294298338720955E-3</v>
      </c>
      <c r="AR270" s="26">
        <f t="shared" si="192"/>
        <v>-3.0799818029730516E-4</v>
      </c>
      <c r="AS270" s="5"/>
      <c r="AT270" s="49">
        <f t="shared" si="217"/>
        <v>53.520000000000088</v>
      </c>
      <c r="AU270" s="24">
        <f t="shared" si="245"/>
        <v>3.0481273542525757</v>
      </c>
      <c r="AV270" s="25">
        <f t="shared" si="246"/>
        <v>-3.162963999388221E-3</v>
      </c>
      <c r="AW270" s="24">
        <f t="shared" si="247"/>
        <v>3.6350464758944663E-2</v>
      </c>
      <c r="AX270" s="26">
        <f t="shared" si="248"/>
        <v>-1.4792315181767801E-2</v>
      </c>
      <c r="AY270" s="29"/>
      <c r="AZ270" s="18">
        <f t="shared" si="218"/>
        <v>53.520000000000088</v>
      </c>
      <c r="BA270" s="24">
        <f t="shared" si="238"/>
        <v>1.4309817644493584E-3</v>
      </c>
      <c r="BB270" s="25">
        <f t="shared" si="236"/>
        <v>-5.3009426483401248E-5</v>
      </c>
      <c r="BC270" s="24">
        <f t="shared" si="239"/>
        <v>0.47430421748869389</v>
      </c>
      <c r="BD270" s="26">
        <f t="shared" si="237"/>
        <v>-0.20438435082865752</v>
      </c>
      <c r="BE270" s="35"/>
      <c r="BF270" s="18">
        <f t="shared" si="219"/>
        <v>44.600000000000094</v>
      </c>
      <c r="BG270" s="24">
        <f t="shared" si="243"/>
        <v>0.97737819129776604</v>
      </c>
      <c r="BH270" s="25">
        <f t="shared" si="241"/>
        <v>-0.30473398287273185</v>
      </c>
      <c r="BI270" s="24">
        <f t="shared" si="244"/>
        <v>4.8785493157965831</v>
      </c>
      <c r="BJ270" s="26">
        <f t="shared" si="242"/>
        <v>-3.2946242211437324</v>
      </c>
      <c r="BK270" s="71"/>
      <c r="BL270" s="18">
        <f t="shared" si="220"/>
        <v>102.57999999999959</v>
      </c>
      <c r="BM270" s="24">
        <f t="shared" si="234"/>
        <v>3.9679243387488285</v>
      </c>
      <c r="BN270" s="25">
        <f t="shared" si="232"/>
        <v>-3.171031716661497</v>
      </c>
      <c r="BO270" s="24">
        <f t="shared" si="235"/>
        <v>11.449630038267323</v>
      </c>
      <c r="BP270" s="26">
        <f t="shared" si="233"/>
        <v>-6.0930496550816873</v>
      </c>
      <c r="BQ270" s="71"/>
      <c r="BR270" s="18">
        <f t="shared" si="221"/>
        <v>102.57999999999959</v>
      </c>
      <c r="BS270" s="24">
        <f t="shared" si="228"/>
        <v>8.7452597823287839</v>
      </c>
      <c r="BT270" s="25">
        <f t="shared" si="224"/>
        <v>-10.52198075386821</v>
      </c>
      <c r="BU270" s="24">
        <f t="shared" si="229"/>
        <v>20.362646819691218</v>
      </c>
      <c r="BV270" s="26">
        <f t="shared" si="225"/>
        <v>-2.9023953785359158</v>
      </c>
      <c r="BW270" s="90"/>
      <c r="BX270" s="18">
        <f t="shared" si="222"/>
        <v>102.57999999999959</v>
      </c>
      <c r="BY270" s="24">
        <f t="shared" si="230"/>
        <v>8.7452597823287839</v>
      </c>
      <c r="BZ270" s="25">
        <f t="shared" si="226"/>
        <v>-10.52198075386821</v>
      </c>
      <c r="CA270" s="24">
        <f t="shared" si="231"/>
        <v>20.362646819691218</v>
      </c>
      <c r="CB270" s="26">
        <f t="shared" si="227"/>
        <v>-2.9023953785359158</v>
      </c>
      <c r="CC270" s="32"/>
      <c r="CD270" s="20">
        <f t="shared" si="223"/>
        <v>200.70000000000078</v>
      </c>
      <c r="CE270" s="61">
        <f t="shared" si="201"/>
        <v>6.7379815071008887E-16</v>
      </c>
      <c r="CF270" s="61">
        <f t="shared" si="202"/>
        <v>1.7434887238567096E-6</v>
      </c>
      <c r="CG270" s="61">
        <f t="shared" si="203"/>
        <v>1.2426929882879926E-3</v>
      </c>
      <c r="CH270" s="24">
        <f t="shared" si="204"/>
        <v>2.7484520543157979E-2</v>
      </c>
      <c r="CI270" s="60">
        <f t="shared" si="205"/>
        <v>0.37907644246588518</v>
      </c>
      <c r="CJ270" s="60">
        <f t="shared" si="206"/>
        <v>3.3229387004558713</v>
      </c>
      <c r="CK270" s="60">
        <f t="shared" si="207"/>
        <v>5.0601144203317716</v>
      </c>
      <c r="CL270" s="60">
        <f t="shared" si="208"/>
        <v>18.922781028949164</v>
      </c>
      <c r="CM270" s="61">
        <f t="shared" si="209"/>
        <v>27.713639549222862</v>
      </c>
      <c r="CN270" s="72">
        <f>L91</f>
        <v>44368</v>
      </c>
    </row>
    <row r="271" spans="2:92" x14ac:dyDescent="0.65">
      <c r="B271" s="44">
        <v>44121</v>
      </c>
      <c r="C271" s="38">
        <f t="shared" si="193"/>
        <v>632</v>
      </c>
      <c r="D271" s="46">
        <v>92063</v>
      </c>
      <c r="E271" s="101">
        <f t="shared" si="240"/>
        <v>3.802617301716657E-2</v>
      </c>
      <c r="F271" s="38">
        <f t="shared" ref="F271:F288" si="249">IF(G271="","",G271-G270)</f>
        <v>22635</v>
      </c>
      <c r="G271" s="46">
        <v>2421043</v>
      </c>
      <c r="H271" s="46">
        <f t="shared" si="178"/>
        <v>11</v>
      </c>
      <c r="I271" s="46">
        <v>1661</v>
      </c>
      <c r="J271" s="100">
        <f t="shared" si="196"/>
        <v>1.8041992983065944E-2</v>
      </c>
      <c r="W271" s="47"/>
      <c r="X271" s="47"/>
      <c r="Y271" s="47"/>
      <c r="Z271" s="47"/>
      <c r="AA271" s="47"/>
      <c r="AB271" s="49">
        <f t="shared" si="210"/>
        <v>201.60000000000079</v>
      </c>
      <c r="AC271" s="24">
        <f t="shared" si="211"/>
        <v>18.138706446752369</v>
      </c>
      <c r="AD271" s="25">
        <f t="shared" si="212"/>
        <v>-3.4131866059199848E-16</v>
      </c>
      <c r="AE271" s="24">
        <f t="shared" si="213"/>
        <v>1.0197293336433766E-15</v>
      </c>
      <c r="AF271" s="26">
        <f t="shared" si="214"/>
        <v>-2.608299640084899E-16</v>
      </c>
      <c r="AG271" s="32"/>
      <c r="AH271" s="49">
        <f t="shared" si="215"/>
        <v>82.880000000000038</v>
      </c>
      <c r="AI271" s="77">
        <f t="shared" si="187"/>
        <v>6.9270666557850129</v>
      </c>
      <c r="AJ271" s="25">
        <f t="shared" si="188"/>
        <v>-3.722659785367875E-7</v>
      </c>
      <c r="AK271" s="24">
        <f t="shared" si="189"/>
        <v>2.2517983676049809E-6</v>
      </c>
      <c r="AL271" s="26">
        <f t="shared" si="190"/>
        <v>-8.3050387875263686E-7</v>
      </c>
      <c r="AM271" s="35"/>
      <c r="AN271" s="49">
        <f t="shared" si="216"/>
        <v>112</v>
      </c>
      <c r="AO271" s="24">
        <f t="shared" si="194"/>
        <v>29.293544491673831</v>
      </c>
      <c r="AP271" s="25">
        <f t="shared" si="191"/>
        <v>-8.5918455585120559E-4</v>
      </c>
      <c r="AQ271" s="24">
        <f t="shared" si="195"/>
        <v>1.4887216699424649E-3</v>
      </c>
      <c r="AR271" s="26">
        <f t="shared" si="192"/>
        <v>-2.8141632785926105E-4</v>
      </c>
      <c r="AS271" s="5"/>
      <c r="AT271" s="49">
        <f t="shared" si="217"/>
        <v>53.76000000000009</v>
      </c>
      <c r="AU271" s="24">
        <f t="shared" si="245"/>
        <v>3.0474359569737133</v>
      </c>
      <c r="AV271" s="25">
        <f t="shared" si="246"/>
        <v>-2.8808219952598706E-3</v>
      </c>
      <c r="AW271" s="24">
        <f t="shared" si="247"/>
        <v>3.3116011843841012E-2</v>
      </c>
      <c r="AX271" s="26">
        <f t="shared" si="248"/>
        <v>-1.3476887146265229E-2</v>
      </c>
      <c r="AY271" s="29"/>
      <c r="AZ271" s="18">
        <f t="shared" si="218"/>
        <v>53.76000000000009</v>
      </c>
      <c r="BA271" s="24">
        <f t="shared" si="238"/>
        <v>1.4221855443584388E-3</v>
      </c>
      <c r="BB271" s="25">
        <f t="shared" si="236"/>
        <v>-4.8867889393997528E-5</v>
      </c>
      <c r="BC271" s="24">
        <f t="shared" si="239"/>
        <v>0.44016311004959885</v>
      </c>
      <c r="BD271" s="26">
        <f t="shared" si="237"/>
        <v>-0.18967281910608355</v>
      </c>
      <c r="BE271" s="35"/>
      <c r="BF271" s="18">
        <f t="shared" si="219"/>
        <v>44.800000000000097</v>
      </c>
      <c r="BG271" s="24">
        <f t="shared" si="243"/>
        <v>0.92683540160960576</v>
      </c>
      <c r="BH271" s="25">
        <f t="shared" si="241"/>
        <v>-0.25271394844080158</v>
      </c>
      <c r="BI271" s="24">
        <f t="shared" si="244"/>
        <v>4.2948806944311873</v>
      </c>
      <c r="BJ271" s="26">
        <f t="shared" si="242"/>
        <v>-2.9183431068269776</v>
      </c>
      <c r="BK271" s="71"/>
      <c r="BL271" s="18">
        <f t="shared" si="220"/>
        <v>103.03999999999958</v>
      </c>
      <c r="BM271" s="24">
        <f t="shared" si="234"/>
        <v>3.1110906676749188</v>
      </c>
      <c r="BN271" s="25">
        <f t="shared" si="232"/>
        <v>-1.8626818936389342</v>
      </c>
      <c r="BO271" s="24">
        <f t="shared" si="235"/>
        <v>8.8830243278993031</v>
      </c>
      <c r="BP271" s="26">
        <f t="shared" si="233"/>
        <v>-5.5795776312348249</v>
      </c>
      <c r="BQ271" s="71"/>
      <c r="BR271" s="18">
        <f t="shared" si="221"/>
        <v>103.03999999999958</v>
      </c>
      <c r="BS271" s="24">
        <f t="shared" si="228"/>
        <v>7.8192612735999276</v>
      </c>
      <c r="BT271" s="25">
        <f t="shared" si="224"/>
        <v>-9.2599850872885572</v>
      </c>
      <c r="BU271" s="24">
        <f t="shared" si="229"/>
        <v>19.965073285140143</v>
      </c>
      <c r="BV271" s="26">
        <f t="shared" si="225"/>
        <v>-3.9757353455107349</v>
      </c>
      <c r="BW271" s="90"/>
      <c r="BX271" s="18">
        <f t="shared" si="222"/>
        <v>103.03999999999958</v>
      </c>
      <c r="BY271" s="24">
        <f t="shared" si="230"/>
        <v>7.8192612735999276</v>
      </c>
      <c r="BZ271" s="25">
        <f t="shared" si="226"/>
        <v>-9.2599850872885572</v>
      </c>
      <c r="CA271" s="24">
        <f t="shared" si="231"/>
        <v>19.965073285140143</v>
      </c>
      <c r="CB271" s="26">
        <f t="shared" si="227"/>
        <v>-3.9757353455107349</v>
      </c>
      <c r="CC271" s="32"/>
      <c r="CD271" s="20">
        <f t="shared" si="223"/>
        <v>201.60000000000079</v>
      </c>
      <c r="CE271" s="61">
        <f t="shared" si="201"/>
        <v>5.4771201221461183E-16</v>
      </c>
      <c r="CF271" s="61">
        <f t="shared" si="202"/>
        <v>1.534136362122683E-6</v>
      </c>
      <c r="CG271" s="61">
        <f t="shared" si="203"/>
        <v>1.1353679832146724E-3</v>
      </c>
      <c r="CH271" s="24">
        <f t="shared" si="204"/>
        <v>2.5038631605011179E-2</v>
      </c>
      <c r="CI271" s="60">
        <f t="shared" si="205"/>
        <v>0.35178984893073539</v>
      </c>
      <c r="CJ271" s="60">
        <f t="shared" si="206"/>
        <v>2.9208683998621305</v>
      </c>
      <c r="CK271" s="60">
        <f t="shared" si="207"/>
        <v>3.7628453725852196</v>
      </c>
      <c r="CL271" s="60">
        <f t="shared" si="208"/>
        <v>18.312482337213538</v>
      </c>
      <c r="CM271" s="61">
        <f t="shared" si="209"/>
        <v>25.374161492316212</v>
      </c>
      <c r="CN271" s="35"/>
    </row>
    <row r="272" spans="2:92" x14ac:dyDescent="0.65">
      <c r="B272" s="44">
        <v>44122</v>
      </c>
      <c r="C272" s="38">
        <f t="shared" si="193"/>
        <v>593</v>
      </c>
      <c r="D272" s="46">
        <v>92656</v>
      </c>
      <c r="E272" s="101">
        <f t="shared" si="240"/>
        <v>3.8072618869071956E-2</v>
      </c>
      <c r="F272" s="38">
        <f t="shared" si="249"/>
        <v>12622</v>
      </c>
      <c r="G272" s="46">
        <v>2433665</v>
      </c>
      <c r="H272" s="46">
        <f t="shared" si="178"/>
        <v>9</v>
      </c>
      <c r="I272" s="46">
        <v>1670</v>
      </c>
      <c r="J272" s="100">
        <f t="shared" si="196"/>
        <v>1.8023657399412883E-2</v>
      </c>
      <c r="W272" s="47"/>
      <c r="X272" s="47"/>
      <c r="Y272" s="47"/>
      <c r="Z272" s="47"/>
      <c r="AA272" s="47"/>
      <c r="AB272" s="49">
        <f t="shared" si="210"/>
        <v>202.5000000000008</v>
      </c>
      <c r="AC272" s="24">
        <f t="shared" si="211"/>
        <v>18.138706446752369</v>
      </c>
      <c r="AD272" s="25">
        <f t="shared" si="212"/>
        <v>-2.7744856557149419E-16</v>
      </c>
      <c r="AE272" s="24">
        <f t="shared" si="213"/>
        <v>8.2890997052378274E-16</v>
      </c>
      <c r="AF272" s="26">
        <f t="shared" si="214"/>
        <v>-2.1202151457732652E-16</v>
      </c>
      <c r="AG272" s="32"/>
      <c r="AH272" s="49">
        <f t="shared" si="215"/>
        <v>83.250000000000043</v>
      </c>
      <c r="AI272" s="77">
        <f t="shared" si="187"/>
        <v>6.9270665345857756</v>
      </c>
      <c r="AJ272" s="25">
        <f t="shared" si="188"/>
        <v>-3.2756550514353933E-7</v>
      </c>
      <c r="AK272" s="24">
        <f t="shared" si="189"/>
        <v>1.9814098683815841E-6</v>
      </c>
      <c r="AL272" s="26">
        <f t="shared" si="190"/>
        <v>-7.3077972763080153E-7</v>
      </c>
      <c r="AM272" s="35"/>
      <c r="AN272" s="49">
        <f t="shared" si="216"/>
        <v>112.5</v>
      </c>
      <c r="AO272" s="24">
        <f t="shared" si="194"/>
        <v>29.293152002263565</v>
      </c>
      <c r="AP272" s="25">
        <f t="shared" si="191"/>
        <v>-7.8497882053521408E-4</v>
      </c>
      <c r="AQ272" s="24">
        <f t="shared" si="195"/>
        <v>1.3601584957302093E-3</v>
      </c>
      <c r="AR272" s="26">
        <f t="shared" si="192"/>
        <v>-2.5712634842451124E-4</v>
      </c>
      <c r="AS272" s="5"/>
      <c r="AT272" s="49">
        <f t="shared" si="217"/>
        <v>54.000000000000092</v>
      </c>
      <c r="AU272" s="24">
        <f t="shared" si="245"/>
        <v>3.0468062228801878</v>
      </c>
      <c r="AV272" s="25">
        <f t="shared" si="246"/>
        <v>-2.6238920563566998E-3</v>
      </c>
      <c r="AW272" s="24">
        <f t="shared" si="247"/>
        <v>3.0169216658231791E-2</v>
      </c>
      <c r="AX272" s="26">
        <f t="shared" si="248"/>
        <v>-1.2278313273371757E-2</v>
      </c>
      <c r="AY272" s="29"/>
      <c r="AZ272" s="18">
        <f t="shared" si="218"/>
        <v>54.000000000000092</v>
      </c>
      <c r="BA272" s="24">
        <f t="shared" si="238"/>
        <v>1.4140726671433887E-3</v>
      </c>
      <c r="BB272" s="25">
        <f t="shared" si="236"/>
        <v>-4.5071540083612235E-5</v>
      </c>
      <c r="BC272" s="24">
        <f t="shared" si="239"/>
        <v>0.40847947900324277</v>
      </c>
      <c r="BD272" s="26">
        <f t="shared" si="237"/>
        <v>-0.17602017247975593</v>
      </c>
      <c r="BE272" s="35"/>
      <c r="BF272" s="18">
        <f t="shared" si="219"/>
        <v>45.000000000000099</v>
      </c>
      <c r="BG272" s="24">
        <f t="shared" si="243"/>
        <v>0.88464053839274792</v>
      </c>
      <c r="BH272" s="25">
        <f t="shared" si="241"/>
        <v>-0.21097431608428899</v>
      </c>
      <c r="BI272" s="24">
        <f t="shared" si="244"/>
        <v>3.7787410673719908</v>
      </c>
      <c r="BJ272" s="26">
        <f t="shared" si="242"/>
        <v>-2.5806981352959828</v>
      </c>
      <c r="BK272" s="71"/>
      <c r="BL272" s="18">
        <f t="shared" si="220"/>
        <v>103.49999999999957</v>
      </c>
      <c r="BM272" s="24">
        <f t="shared" si="234"/>
        <v>2.5898777051892559</v>
      </c>
      <c r="BN272" s="25">
        <f t="shared" si="232"/>
        <v>-1.1330716575775284</v>
      </c>
      <c r="BO272" s="24">
        <f t="shared" si="235"/>
        <v>6.7482130163430742</v>
      </c>
      <c r="BP272" s="26">
        <f t="shared" si="233"/>
        <v>-4.6408941555570182</v>
      </c>
      <c r="BQ272" s="71"/>
      <c r="BR272" s="18">
        <f t="shared" si="221"/>
        <v>103.49999999999957</v>
      </c>
      <c r="BS272" s="24">
        <f t="shared" si="228"/>
        <v>7.0074782269119069</v>
      </c>
      <c r="BT272" s="25">
        <f t="shared" si="224"/>
        <v>-8.1178304668802017</v>
      </c>
      <c r="BU272" s="24">
        <f t="shared" si="229"/>
        <v>19.479126568294053</v>
      </c>
      <c r="BV272" s="26">
        <f t="shared" si="225"/>
        <v>-4.8594671684608919</v>
      </c>
      <c r="BW272" s="90"/>
      <c r="BX272" s="18">
        <f t="shared" si="222"/>
        <v>103.49999999999957</v>
      </c>
      <c r="BY272" s="24">
        <f t="shared" si="230"/>
        <v>7.0074782269119069</v>
      </c>
      <c r="BZ272" s="25">
        <f t="shared" si="226"/>
        <v>-8.1178304668802017</v>
      </c>
      <c r="CA272" s="24">
        <f t="shared" si="231"/>
        <v>19.479126568294053</v>
      </c>
      <c r="CB272" s="26">
        <f t="shared" si="227"/>
        <v>-4.8594671684608919</v>
      </c>
      <c r="CC272" s="32"/>
      <c r="CD272" s="20">
        <f t="shared" si="223"/>
        <v>202.5000000000008</v>
      </c>
      <c r="CE272" s="61">
        <f t="shared" si="201"/>
        <v>4.4522005293133155E-16</v>
      </c>
      <c r="CF272" s="61">
        <f t="shared" si="202"/>
        <v>1.349922338717796E-6</v>
      </c>
      <c r="CG272" s="61">
        <f t="shared" si="203"/>
        <v>1.0373087394045361E-3</v>
      </c>
      <c r="CH272" s="24">
        <f t="shared" si="204"/>
        <v>2.2810324386146427E-2</v>
      </c>
      <c r="CI272" s="60">
        <f t="shared" si="205"/>
        <v>0.32646736120735753</v>
      </c>
      <c r="CJ272" s="60">
        <f t="shared" si="206"/>
        <v>2.5665218632870967</v>
      </c>
      <c r="CK272" s="60">
        <f t="shared" si="207"/>
        <v>2.782851111679002</v>
      </c>
      <c r="CL272" s="60">
        <f t="shared" si="208"/>
        <v>17.662857867541174</v>
      </c>
      <c r="CM272" s="61">
        <f t="shared" si="209"/>
        <v>23.362547186762519</v>
      </c>
      <c r="CN272" s="35"/>
    </row>
    <row r="273" spans="2:92" x14ac:dyDescent="0.65">
      <c r="B273" s="44">
        <v>44123</v>
      </c>
      <c r="C273" s="38">
        <f t="shared" si="193"/>
        <v>561</v>
      </c>
      <c r="D273" s="46">
        <v>93217</v>
      </c>
      <c r="E273" s="101">
        <f t="shared" si="240"/>
        <v>3.8185691170145218E-2</v>
      </c>
      <c r="F273" s="38">
        <f t="shared" si="249"/>
        <v>7485</v>
      </c>
      <c r="G273" s="46">
        <v>2441150</v>
      </c>
      <c r="H273" s="46">
        <f t="shared" si="178"/>
        <v>4</v>
      </c>
      <c r="I273" s="46">
        <v>1674</v>
      </c>
      <c r="J273" s="100">
        <f t="shared" si="196"/>
        <v>1.7958097771865647E-2</v>
      </c>
      <c r="W273" s="47"/>
      <c r="X273" s="47"/>
      <c r="Y273" s="47"/>
      <c r="Z273" s="47"/>
      <c r="AA273" s="47"/>
      <c r="AB273" s="49">
        <f t="shared" si="210"/>
        <v>203.4000000000008</v>
      </c>
      <c r="AC273" s="24">
        <f t="shared" si="211"/>
        <v>18.138706446752369</v>
      </c>
      <c r="AD273" s="25">
        <f t="shared" si="212"/>
        <v>-2.2553031939175583E-16</v>
      </c>
      <c r="AE273" s="24">
        <f t="shared" si="213"/>
        <v>6.7379815071008887E-16</v>
      </c>
      <c r="AF273" s="26">
        <f t="shared" si="214"/>
        <v>-1.7234646645965988E-16</v>
      </c>
      <c r="AG273" s="32"/>
      <c r="AH273" s="49">
        <f t="shared" si="215"/>
        <v>83.620000000000047</v>
      </c>
      <c r="AI273" s="77">
        <f t="shared" si="187"/>
        <v>6.927066427939744</v>
      </c>
      <c r="AJ273" s="25">
        <f t="shared" si="188"/>
        <v>-2.8823251780184565E-7</v>
      </c>
      <c r="AK273" s="24">
        <f t="shared" si="189"/>
        <v>1.7434887238567096E-6</v>
      </c>
      <c r="AL273" s="26">
        <f t="shared" si="190"/>
        <v>-6.4303012033749882E-7</v>
      </c>
      <c r="AM273" s="35"/>
      <c r="AN273" s="49">
        <f t="shared" si="216"/>
        <v>113</v>
      </c>
      <c r="AO273" s="24">
        <f t="shared" si="194"/>
        <v>29.292793412297502</v>
      </c>
      <c r="AP273" s="25">
        <f t="shared" si="191"/>
        <v>-7.1717993212671314E-4</v>
      </c>
      <c r="AQ273" s="24">
        <f t="shared" si="195"/>
        <v>1.2426929882879926E-3</v>
      </c>
      <c r="AR273" s="26">
        <f t="shared" si="192"/>
        <v>-2.3493101488443328E-4</v>
      </c>
      <c r="AS273" s="5"/>
      <c r="AT273" s="49">
        <f t="shared" si="217"/>
        <v>54.240000000000094</v>
      </c>
      <c r="AU273" s="24">
        <f t="shared" si="245"/>
        <v>3.0462326435961726</v>
      </c>
      <c r="AV273" s="25">
        <f t="shared" si="246"/>
        <v>-2.3899136833967524E-3</v>
      </c>
      <c r="AW273" s="24">
        <f t="shared" si="247"/>
        <v>2.7484520543157979E-2</v>
      </c>
      <c r="AX273" s="26">
        <f t="shared" si="248"/>
        <v>-1.1186233812807552E-2</v>
      </c>
      <c r="AY273" s="29"/>
      <c r="AZ273" s="18">
        <f t="shared" si="218"/>
        <v>54.240000000000094</v>
      </c>
      <c r="BA273" s="24">
        <f t="shared" si="238"/>
        <v>1.4065867162675256E-3</v>
      </c>
      <c r="BB273" s="25">
        <f t="shared" si="236"/>
        <v>-4.1588615977016927E-5</v>
      </c>
      <c r="BC273" s="24">
        <f t="shared" si="239"/>
        <v>0.37907644246588518</v>
      </c>
      <c r="BD273" s="26">
        <f t="shared" si="237"/>
        <v>-0.1633502029853201</v>
      </c>
      <c r="BE273" s="35"/>
      <c r="BF273" s="18">
        <f t="shared" si="219"/>
        <v>45.200000000000102</v>
      </c>
      <c r="BG273" s="24">
        <f t="shared" si="243"/>
        <v>0.84920656655050841</v>
      </c>
      <c r="BH273" s="25">
        <f t="shared" si="241"/>
        <v>-0.17716985921119749</v>
      </c>
      <c r="BI273" s="24">
        <f t="shared" si="244"/>
        <v>3.3229387004558713</v>
      </c>
      <c r="BJ273" s="26">
        <f t="shared" si="242"/>
        <v>-2.2790118345805968</v>
      </c>
      <c r="BK273" s="71"/>
      <c r="BL273" s="18">
        <f t="shared" si="220"/>
        <v>103.95999999999957</v>
      </c>
      <c r="BM273" s="24">
        <f t="shared" si="234"/>
        <v>2.2602606093139785</v>
      </c>
      <c r="BN273" s="25">
        <f t="shared" si="232"/>
        <v>-0.71655890407668954</v>
      </c>
      <c r="BO273" s="24">
        <f t="shared" si="235"/>
        <v>5.0601144203317716</v>
      </c>
      <c r="BP273" s="26">
        <f t="shared" si="233"/>
        <v>-3.6697795565463092</v>
      </c>
      <c r="BQ273" s="71"/>
      <c r="BR273" s="18">
        <f t="shared" si="221"/>
        <v>103.95999999999957</v>
      </c>
      <c r="BS273" s="24">
        <f t="shared" si="228"/>
        <v>6.2976805393176818</v>
      </c>
      <c r="BT273" s="25">
        <f t="shared" si="224"/>
        <v>-7.0979768759422548</v>
      </c>
      <c r="BU273" s="24">
        <f t="shared" si="229"/>
        <v>18.922781028949164</v>
      </c>
      <c r="BV273" s="26">
        <f t="shared" si="225"/>
        <v>-5.56345539344888</v>
      </c>
      <c r="BW273" s="90"/>
      <c r="BX273" s="18">
        <f t="shared" si="222"/>
        <v>103.95999999999957</v>
      </c>
      <c r="BY273" s="24">
        <f t="shared" si="230"/>
        <v>6.2976805393176818</v>
      </c>
      <c r="BZ273" s="25">
        <f t="shared" si="226"/>
        <v>-7.0979768759422548</v>
      </c>
      <c r="CA273" s="24">
        <f t="shared" si="231"/>
        <v>18.922781028949164</v>
      </c>
      <c r="CB273" s="26">
        <f t="shared" si="227"/>
        <v>-5.56345539344888</v>
      </c>
      <c r="CC273" s="32"/>
      <c r="CD273" s="20">
        <f t="shared" si="223"/>
        <v>203.4000000000008</v>
      </c>
      <c r="CE273" s="61">
        <f t="shared" si="201"/>
        <v>3.6190715396343748E-16</v>
      </c>
      <c r="CF273" s="61">
        <f t="shared" si="202"/>
        <v>1.1878281254733037E-6</v>
      </c>
      <c r="CG273" s="61">
        <f t="shared" si="203"/>
        <v>9.4771586314036562E-4</v>
      </c>
      <c r="CH273" s="24">
        <f t="shared" si="204"/>
        <v>2.0780257119059925E-2</v>
      </c>
      <c r="CI273" s="60">
        <f t="shared" si="205"/>
        <v>0.30296760625523617</v>
      </c>
      <c r="CJ273" s="60">
        <f t="shared" si="206"/>
        <v>2.2544729499773641</v>
      </c>
      <c r="CK273" s="60">
        <f t="shared" si="207"/>
        <v>2.0504709187143191</v>
      </c>
      <c r="CL273" s="60">
        <f t="shared" si="208"/>
        <v>16.986618048473641</v>
      </c>
      <c r="CM273" s="61">
        <f t="shared" si="209"/>
        <v>21.616258684230885</v>
      </c>
      <c r="CN273" s="72">
        <f>L92</f>
        <v>44375</v>
      </c>
    </row>
    <row r="274" spans="2:92" x14ac:dyDescent="0.65">
      <c r="B274" s="44">
        <v>44124</v>
      </c>
      <c r="C274" s="38">
        <f t="shared" si="193"/>
        <v>263</v>
      </c>
      <c r="D274" s="46">
        <v>93480</v>
      </c>
      <c r="E274" s="101">
        <f t="shared" si="240"/>
        <v>3.7915030259422687E-2</v>
      </c>
      <c r="F274" s="38">
        <f t="shared" si="249"/>
        <v>24363</v>
      </c>
      <c r="G274" s="46">
        <v>2465513</v>
      </c>
      <c r="H274" s="46">
        <f t="shared" si="178"/>
        <v>2</v>
      </c>
      <c r="I274" s="46">
        <v>1676</v>
      </c>
      <c r="J274" s="100">
        <f t="shared" si="196"/>
        <v>1.7928968763371845E-2</v>
      </c>
      <c r="W274" s="47"/>
      <c r="X274" s="47"/>
      <c r="Y274" s="47"/>
      <c r="Z274" s="47"/>
      <c r="AA274" s="47"/>
      <c r="AB274" s="49">
        <f t="shared" si="210"/>
        <v>204.30000000000081</v>
      </c>
      <c r="AC274" s="24">
        <f t="shared" si="211"/>
        <v>18.138706446752369</v>
      </c>
      <c r="AD274" s="25">
        <f t="shared" si="212"/>
        <v>-1.8332740290142369E-16</v>
      </c>
      <c r="AE274" s="24">
        <f t="shared" si="213"/>
        <v>5.4771201221461183E-16</v>
      </c>
      <c r="AF274" s="26">
        <f t="shared" si="214"/>
        <v>-1.4009570943941896E-16</v>
      </c>
      <c r="AG274" s="32"/>
      <c r="AH274" s="49">
        <f t="shared" si="215"/>
        <v>83.990000000000052</v>
      </c>
      <c r="AI274" s="77">
        <f t="shared" si="187"/>
        <v>6.9270663340994165</v>
      </c>
      <c r="AJ274" s="25">
        <f t="shared" si="188"/>
        <v>-2.5362250633690577E-7</v>
      </c>
      <c r="AK274" s="24">
        <f t="shared" si="189"/>
        <v>1.534136362122683E-6</v>
      </c>
      <c r="AL274" s="26">
        <f t="shared" si="190"/>
        <v>-5.6581719387574774E-7</v>
      </c>
      <c r="AM274" s="35"/>
      <c r="AN274" s="49">
        <f t="shared" si="216"/>
        <v>113.5</v>
      </c>
      <c r="AO274" s="24">
        <f t="shared" si="194"/>
        <v>29.292465794756676</v>
      </c>
      <c r="AP274" s="25">
        <f t="shared" si="191"/>
        <v>-6.552350816549545E-4</v>
      </c>
      <c r="AQ274" s="24">
        <f t="shared" si="195"/>
        <v>1.1353679832146724E-3</v>
      </c>
      <c r="AR274" s="26">
        <f t="shared" si="192"/>
        <v>-2.1465001014664019E-4</v>
      </c>
      <c r="AS274" s="5"/>
      <c r="AT274" s="49">
        <f t="shared" si="217"/>
        <v>54.480000000000096</v>
      </c>
      <c r="AU274" s="24">
        <f t="shared" si="245"/>
        <v>3.0457102043156583</v>
      </c>
      <c r="AV274" s="25">
        <f t="shared" si="246"/>
        <v>-2.1768303354760933E-3</v>
      </c>
      <c r="AW274" s="24">
        <f t="shared" si="247"/>
        <v>2.5038631605011179E-2</v>
      </c>
      <c r="AX274" s="26">
        <f t="shared" si="248"/>
        <v>-1.0191203908944999E-2</v>
      </c>
      <c r="AY274" s="29"/>
      <c r="AZ274" s="18">
        <f t="shared" si="218"/>
        <v>54.480000000000096</v>
      </c>
      <c r="BA274" s="24">
        <f t="shared" si="238"/>
        <v>1.3996763938735703E-3</v>
      </c>
      <c r="BB274" s="25">
        <f t="shared" si="236"/>
        <v>-3.8390679966417478E-5</v>
      </c>
      <c r="BC274" s="24">
        <f t="shared" si="239"/>
        <v>0.35178984893073539</v>
      </c>
      <c r="BD274" s="26">
        <f t="shared" si="237"/>
        <v>-0.15159218630638766</v>
      </c>
      <c r="BE274" s="35"/>
      <c r="BF274" s="18">
        <f t="shared" si="219"/>
        <v>45.400000000000105</v>
      </c>
      <c r="BG274" s="24">
        <f t="shared" si="243"/>
        <v>0.81929483608498588</v>
      </c>
      <c r="BH274" s="25">
        <f t="shared" si="241"/>
        <v>-0.14955865232761276</v>
      </c>
      <c r="BI274" s="24">
        <f t="shared" si="244"/>
        <v>2.9208683998621305</v>
      </c>
      <c r="BJ274" s="26">
        <f t="shared" si="242"/>
        <v>-2.0103515029687036</v>
      </c>
      <c r="BK274" s="71"/>
      <c r="BL274" s="18">
        <f t="shared" si="220"/>
        <v>104.41999999999956</v>
      </c>
      <c r="BM274" s="24">
        <f t="shared" si="234"/>
        <v>2.0445554453813308</v>
      </c>
      <c r="BN274" s="25">
        <f t="shared" si="232"/>
        <v>-0.46892426941879917</v>
      </c>
      <c r="BO274" s="24">
        <f t="shared" si="235"/>
        <v>3.7628453725852196</v>
      </c>
      <c r="BP274" s="26">
        <f t="shared" si="233"/>
        <v>-2.8201501037968524</v>
      </c>
      <c r="BQ274" s="71"/>
      <c r="BR274" s="18">
        <f t="shared" si="221"/>
        <v>104.41999999999956</v>
      </c>
      <c r="BS274" s="24">
        <f t="shared" si="228"/>
        <v>5.6779984641716101</v>
      </c>
      <c r="BT274" s="25">
        <f t="shared" si="224"/>
        <v>-6.1968207514607139</v>
      </c>
      <c r="BU274" s="24">
        <f t="shared" si="229"/>
        <v>18.312482337213538</v>
      </c>
      <c r="BV274" s="26">
        <f t="shared" si="225"/>
        <v>-6.102986917356243</v>
      </c>
      <c r="BW274" s="90"/>
      <c r="BX274" s="18">
        <f t="shared" si="222"/>
        <v>104.41999999999956</v>
      </c>
      <c r="BY274" s="24">
        <f t="shared" si="230"/>
        <v>5.6779984641716101</v>
      </c>
      <c r="BZ274" s="25">
        <f t="shared" si="226"/>
        <v>-6.1968207514607139</v>
      </c>
      <c r="CA274" s="24">
        <f t="shared" si="231"/>
        <v>18.312482337213538</v>
      </c>
      <c r="CB274" s="26">
        <f t="shared" si="227"/>
        <v>-6.102986917356243</v>
      </c>
      <c r="CC274" s="32"/>
      <c r="CD274" s="20">
        <f t="shared" si="223"/>
        <v>204.30000000000081</v>
      </c>
      <c r="CE274" s="61">
        <f t="shared" si="201"/>
        <v>2.9418438641198497E-16</v>
      </c>
      <c r="CF274" s="61">
        <f t="shared" si="202"/>
        <v>1.0451976489998247E-6</v>
      </c>
      <c r="CG274" s="61">
        <f t="shared" si="203"/>
        <v>8.6585883604432747E-4</v>
      </c>
      <c r="CH274" s="24">
        <f t="shared" si="204"/>
        <v>1.8930805041515217E-2</v>
      </c>
      <c r="CI274" s="60">
        <f t="shared" si="205"/>
        <v>0.28115938617547098</v>
      </c>
      <c r="CJ274" s="60">
        <f t="shared" si="206"/>
        <v>1.9798481449591725</v>
      </c>
      <c r="CK274" s="60">
        <f t="shared" si="207"/>
        <v>1.5069804767013788</v>
      </c>
      <c r="CL274" s="60">
        <f t="shared" si="208"/>
        <v>16.29459038608152</v>
      </c>
      <c r="CM274" s="61">
        <f t="shared" si="209"/>
        <v>20.08237610299275</v>
      </c>
      <c r="CN274" s="35"/>
    </row>
    <row r="275" spans="2:92" x14ac:dyDescent="0.65">
      <c r="B275" s="44">
        <v>44125</v>
      </c>
      <c r="C275" s="38">
        <f t="shared" si="193"/>
        <v>453</v>
      </c>
      <c r="D275" s="46">
        <v>93933</v>
      </c>
      <c r="E275" s="101">
        <f t="shared" si="240"/>
        <v>3.7838295095438644E-2</v>
      </c>
      <c r="F275" s="38">
        <f t="shared" si="249"/>
        <v>16972</v>
      </c>
      <c r="G275" s="46">
        <v>2482485</v>
      </c>
      <c r="H275" s="46">
        <f t="shared" si="178"/>
        <v>3</v>
      </c>
      <c r="I275" s="46">
        <v>1679</v>
      </c>
      <c r="J275" s="100">
        <f t="shared" si="196"/>
        <v>1.7874442421726124E-2</v>
      </c>
      <c r="W275" s="47"/>
      <c r="X275" s="47"/>
      <c r="Y275" s="47"/>
      <c r="Z275" s="47"/>
      <c r="AA275" s="47"/>
      <c r="AB275" s="49">
        <f t="shared" si="210"/>
        <v>205.20000000000081</v>
      </c>
      <c r="AC275" s="24">
        <f t="shared" si="211"/>
        <v>18.138706446752369</v>
      </c>
      <c r="AD275" s="25">
        <f t="shared" si="212"/>
        <v>-1.4902181110381337E-16</v>
      </c>
      <c r="AE275" s="24">
        <f t="shared" si="213"/>
        <v>4.4522005293133155E-16</v>
      </c>
      <c r="AF275" s="26">
        <f t="shared" si="214"/>
        <v>-1.1387995475920028E-16</v>
      </c>
      <c r="AG275" s="32"/>
      <c r="AH275" s="49">
        <f t="shared" si="215"/>
        <v>84.360000000000056</v>
      </c>
      <c r="AI275" s="77">
        <f t="shared" si="187"/>
        <v>6.9270662515271262</v>
      </c>
      <c r="AJ275" s="25">
        <f t="shared" si="188"/>
        <v>-2.2316835126553356E-7</v>
      </c>
      <c r="AK275" s="24">
        <f t="shared" si="189"/>
        <v>1.349922338717796E-6</v>
      </c>
      <c r="AL275" s="26">
        <f t="shared" si="190"/>
        <v>-4.9787573893212737E-7</v>
      </c>
      <c r="AM275" s="35"/>
      <c r="AN275" s="49">
        <f t="shared" si="216"/>
        <v>114</v>
      </c>
      <c r="AO275" s="24">
        <f t="shared" si="194"/>
        <v>29.292166475206361</v>
      </c>
      <c r="AP275" s="25">
        <f t="shared" si="191"/>
        <v>-5.9863910062999792E-4</v>
      </c>
      <c r="AQ275" s="24">
        <f t="shared" si="195"/>
        <v>1.0373087394045361E-3</v>
      </c>
      <c r="AR275" s="26">
        <f t="shared" si="192"/>
        <v>-1.9611848762027273E-4</v>
      </c>
      <c r="AS275" s="5"/>
      <c r="AT275" s="49">
        <f t="shared" si="217"/>
        <v>54.720000000000098</v>
      </c>
      <c r="AU275" s="24">
        <f t="shared" si="245"/>
        <v>3.045234339321182</v>
      </c>
      <c r="AV275" s="25">
        <f t="shared" si="246"/>
        <v>-1.9827708103185601E-3</v>
      </c>
      <c r="AW275" s="24">
        <f t="shared" si="247"/>
        <v>2.2810324386146427E-2</v>
      </c>
      <c r="AX275" s="26">
        <f t="shared" si="248"/>
        <v>-9.2846134119364699E-3</v>
      </c>
      <c r="AY275" s="29"/>
      <c r="AZ275" s="18">
        <f t="shared" si="218"/>
        <v>54.720000000000098</v>
      </c>
      <c r="BA275" s="24">
        <f t="shared" si="238"/>
        <v>1.3932949942384713E-3</v>
      </c>
      <c r="BB275" s="25">
        <f t="shared" si="236"/>
        <v>-3.5452220194994385E-5</v>
      </c>
      <c r="BC275" s="24">
        <f t="shared" si="239"/>
        <v>0.32646736120735753</v>
      </c>
      <c r="BD275" s="26">
        <f t="shared" si="237"/>
        <v>-0.14068048735209918</v>
      </c>
      <c r="BE275" s="35"/>
      <c r="BF275" s="18">
        <f t="shared" si="219"/>
        <v>45.600000000000108</v>
      </c>
      <c r="BG275" s="24">
        <f t="shared" si="243"/>
        <v>0.79392848067794275</v>
      </c>
      <c r="BH275" s="25">
        <f t="shared" si="241"/>
        <v>-0.12683177703521553</v>
      </c>
      <c r="BI275" s="24">
        <f t="shared" si="244"/>
        <v>2.5665218632870967</v>
      </c>
      <c r="BJ275" s="26">
        <f t="shared" si="242"/>
        <v>-1.7717326828751694</v>
      </c>
      <c r="BK275" s="71"/>
      <c r="BL275" s="18">
        <f t="shared" si="220"/>
        <v>104.87999999999955</v>
      </c>
      <c r="BM275" s="24">
        <f t="shared" si="234"/>
        <v>1.8994589398845674</v>
      </c>
      <c r="BN275" s="25">
        <f t="shared" si="232"/>
        <v>-0.31542718586252916</v>
      </c>
      <c r="BO275" s="24">
        <f t="shared" si="235"/>
        <v>2.782851111679002</v>
      </c>
      <c r="BP275" s="26">
        <f t="shared" si="233"/>
        <v>-2.1304223063178638</v>
      </c>
      <c r="BQ275" s="71"/>
      <c r="BR275" s="18">
        <f t="shared" si="221"/>
        <v>104.87999999999955</v>
      </c>
      <c r="BS275" s="24">
        <f t="shared" si="228"/>
        <v>5.1373115819250952</v>
      </c>
      <c r="BT275" s="25">
        <f t="shared" si="224"/>
        <v>-5.406868822465146</v>
      </c>
      <c r="BU275" s="24">
        <f t="shared" si="229"/>
        <v>17.662857867541174</v>
      </c>
      <c r="BV275" s="26">
        <f t="shared" si="225"/>
        <v>-6.4962446967236538</v>
      </c>
      <c r="BW275" s="90"/>
      <c r="BX275" s="18">
        <f t="shared" si="222"/>
        <v>104.87999999999955</v>
      </c>
      <c r="BY275" s="24">
        <f t="shared" si="230"/>
        <v>5.1373115819250952</v>
      </c>
      <c r="BZ275" s="25">
        <f t="shared" si="226"/>
        <v>-5.406868822465146</v>
      </c>
      <c r="CA275" s="24">
        <f t="shared" si="231"/>
        <v>17.662857867541174</v>
      </c>
      <c r="CB275" s="26">
        <f t="shared" si="227"/>
        <v>-6.4962446967236538</v>
      </c>
      <c r="CC275" s="32"/>
      <c r="CD275" s="20">
        <f t="shared" si="223"/>
        <v>205.20000000000081</v>
      </c>
      <c r="CE275" s="61">
        <f t="shared" si="201"/>
        <v>2.3913440853766448E-16</v>
      </c>
      <c r="CF275" s="61">
        <f t="shared" si="202"/>
        <v>9.1969376834104967E-7</v>
      </c>
      <c r="CG275" s="61">
        <f t="shared" si="203"/>
        <v>7.9107009595054704E-4</v>
      </c>
      <c r="CH275" s="24">
        <f t="shared" si="204"/>
        <v>1.7245908378261253E-2</v>
      </c>
      <c r="CI275" s="60">
        <f t="shared" si="205"/>
        <v>0.26092094596431853</v>
      </c>
      <c r="CJ275" s="60">
        <f t="shared" si="206"/>
        <v>1.7382889564973147</v>
      </c>
      <c r="CK275" s="60">
        <f t="shared" si="207"/>
        <v>1.1055674979386101</v>
      </c>
      <c r="CL275" s="60">
        <f t="shared" si="208"/>
        <v>15.595837422714634</v>
      </c>
      <c r="CM275" s="61">
        <f t="shared" si="209"/>
        <v>18.718652721282858</v>
      </c>
      <c r="CN275" s="35"/>
    </row>
    <row r="276" spans="2:92" x14ac:dyDescent="0.65">
      <c r="B276" s="44">
        <v>44126</v>
      </c>
      <c r="C276" s="38">
        <f t="shared" si="193"/>
        <v>591</v>
      </c>
      <c r="D276" s="46">
        <v>94524</v>
      </c>
      <c r="E276" s="101">
        <f t="shared" si="240"/>
        <v>3.7713114767179645E-2</v>
      </c>
      <c r="F276" s="38">
        <f t="shared" si="249"/>
        <v>23911</v>
      </c>
      <c r="G276" s="46">
        <v>2506396</v>
      </c>
      <c r="H276" s="46">
        <f t="shared" si="178"/>
        <v>6</v>
      </c>
      <c r="I276" s="46">
        <v>1685</v>
      </c>
      <c r="J276" s="100">
        <f t="shared" si="196"/>
        <v>1.7826160551817526E-2</v>
      </c>
      <c r="W276" s="47"/>
      <c r="X276" s="47"/>
      <c r="Y276" s="47"/>
      <c r="Z276" s="47"/>
      <c r="AA276" s="47"/>
      <c r="AB276" s="49">
        <f t="shared" si="210"/>
        <v>206.10000000000082</v>
      </c>
      <c r="AC276" s="24">
        <f t="shared" si="211"/>
        <v>18.138706446752369</v>
      </c>
      <c r="AD276" s="25">
        <f t="shared" si="212"/>
        <v>-1.2113573766493463E-16</v>
      </c>
      <c r="AE276" s="24">
        <f t="shared" si="213"/>
        <v>3.6190715396343748E-16</v>
      </c>
      <c r="AF276" s="26">
        <f t="shared" si="214"/>
        <v>-9.2569887742104507E-17</v>
      </c>
      <c r="AG276" s="32"/>
      <c r="AH276" s="49">
        <f t="shared" si="215"/>
        <v>84.730000000000061</v>
      </c>
      <c r="AI276" s="77">
        <f t="shared" si="187"/>
        <v>6.9270661788698451</v>
      </c>
      <c r="AJ276" s="25">
        <f t="shared" si="188"/>
        <v>-1.9637103096900689E-7</v>
      </c>
      <c r="AK276" s="24">
        <f t="shared" si="189"/>
        <v>1.1878281254733037E-6</v>
      </c>
      <c r="AL276" s="26">
        <f t="shared" si="190"/>
        <v>-4.3809246822835715E-7</v>
      </c>
      <c r="AM276" s="35"/>
      <c r="AN276" s="49">
        <f t="shared" si="216"/>
        <v>114.5</v>
      </c>
      <c r="AO276" s="24">
        <f t="shared" si="194"/>
        <v>29.291893010023834</v>
      </c>
      <c r="AP276" s="25">
        <f t="shared" si="191"/>
        <v>-5.4693036505483418E-4</v>
      </c>
      <c r="AQ276" s="24">
        <f t="shared" si="195"/>
        <v>9.4771586314036562E-4</v>
      </c>
      <c r="AR276" s="26">
        <f t="shared" si="192"/>
        <v>-1.7918575252834107E-4</v>
      </c>
      <c r="AS276" s="5"/>
      <c r="AT276" s="49">
        <f t="shared" si="217"/>
        <v>54.9600000000001</v>
      </c>
      <c r="AU276" s="24">
        <f t="shared" si="245"/>
        <v>3.0448008915545648</v>
      </c>
      <c r="AV276" s="25">
        <f t="shared" si="246"/>
        <v>-1.80603236090546E-3</v>
      </c>
      <c r="AW276" s="24">
        <f t="shared" si="247"/>
        <v>2.0780257119059925E-2</v>
      </c>
      <c r="AX276" s="26">
        <f t="shared" si="248"/>
        <v>-8.4586136128604328E-3</v>
      </c>
      <c r="AY276" s="29"/>
      <c r="AZ276" s="18">
        <f t="shared" si="218"/>
        <v>54.9600000000001</v>
      </c>
      <c r="BA276" s="24">
        <f t="shared" si="238"/>
        <v>1.3873999394300954E-3</v>
      </c>
      <c r="BB276" s="25">
        <f t="shared" si="236"/>
        <v>-3.2750304490976693E-5</v>
      </c>
      <c r="BC276" s="24">
        <f t="shared" si="239"/>
        <v>0.30296760625523617</v>
      </c>
      <c r="BD276" s="26">
        <f t="shared" si="237"/>
        <v>-0.13055419417845204</v>
      </c>
      <c r="BE276" s="35"/>
      <c r="BF276" s="18">
        <f t="shared" si="219"/>
        <v>45.800000000000111</v>
      </c>
      <c r="BG276" s="24">
        <f t="shared" si="243"/>
        <v>0.77232955176035256</v>
      </c>
      <c r="BH276" s="25">
        <f t="shared" si="241"/>
        <v>-0.10799464458795112</v>
      </c>
      <c r="BI276" s="24">
        <f t="shared" si="244"/>
        <v>2.2544729499773641</v>
      </c>
      <c r="BJ276" s="26">
        <f t="shared" si="242"/>
        <v>-1.5602445665486617</v>
      </c>
      <c r="BK276" s="71"/>
      <c r="BL276" s="18">
        <f t="shared" si="220"/>
        <v>105.33999999999955</v>
      </c>
      <c r="BM276" s="24">
        <f t="shared" si="234"/>
        <v>1.7997666504572285</v>
      </c>
      <c r="BN276" s="25">
        <f t="shared" si="232"/>
        <v>-0.21672236832030187</v>
      </c>
      <c r="BO276" s="24">
        <f t="shared" si="235"/>
        <v>2.0504709187143191</v>
      </c>
      <c r="BP276" s="26">
        <f t="shared" si="233"/>
        <v>-1.5921308542710495</v>
      </c>
      <c r="BQ276" s="71"/>
      <c r="BR276" s="18">
        <f t="shared" si="221"/>
        <v>105.33999999999955</v>
      </c>
      <c r="BS276" s="24">
        <f t="shared" si="228"/>
        <v>4.6654656396024521</v>
      </c>
      <c r="BT276" s="25">
        <f t="shared" si="224"/>
        <v>-4.7184594232264345</v>
      </c>
      <c r="BU276" s="24">
        <f t="shared" si="229"/>
        <v>16.986618048473641</v>
      </c>
      <c r="BV276" s="26">
        <f t="shared" si="225"/>
        <v>-6.762398190675329</v>
      </c>
      <c r="BW276" s="90"/>
      <c r="BX276" s="18">
        <f t="shared" si="222"/>
        <v>105.33999999999955</v>
      </c>
      <c r="BY276" s="24">
        <f t="shared" si="230"/>
        <v>4.6654656396024521</v>
      </c>
      <c r="BZ276" s="25">
        <f t="shared" si="226"/>
        <v>-4.7184594232264345</v>
      </c>
      <c r="CA276" s="24">
        <f t="shared" si="231"/>
        <v>16.986618048473641</v>
      </c>
      <c r="CB276" s="26">
        <f t="shared" si="227"/>
        <v>-6.762398190675329</v>
      </c>
      <c r="CC276" s="32"/>
      <c r="CD276" s="20">
        <f t="shared" si="223"/>
        <v>206.10000000000082</v>
      </c>
      <c r="CE276" s="61">
        <f t="shared" si="201"/>
        <v>1.9438579335945649E-16</v>
      </c>
      <c r="CF276" s="61">
        <f t="shared" si="202"/>
        <v>8.0925997864096424E-7</v>
      </c>
      <c r="CG276" s="61">
        <f t="shared" si="203"/>
        <v>7.2273962396016806E-4</v>
      </c>
      <c r="CH276" s="24">
        <f t="shared" si="204"/>
        <v>1.5710933713071036E-2</v>
      </c>
      <c r="CI276" s="60">
        <f t="shared" si="205"/>
        <v>0.24213929394778844</v>
      </c>
      <c r="CJ276" s="60">
        <f t="shared" si="206"/>
        <v>1.5259106335146613</v>
      </c>
      <c r="CK276" s="60">
        <f t="shared" si="207"/>
        <v>0.81005318747721822</v>
      </c>
      <c r="CL276" s="60">
        <f t="shared" si="208"/>
        <v>14.897821266599824</v>
      </c>
      <c r="CM276" s="61">
        <f t="shared" si="209"/>
        <v>17.492358864136502</v>
      </c>
      <c r="CN276" s="72">
        <f>L93</f>
        <v>44382</v>
      </c>
    </row>
    <row r="277" spans="2:92" x14ac:dyDescent="0.65">
      <c r="B277" s="44">
        <v>44127</v>
      </c>
      <c r="C277" s="38">
        <f t="shared" si="193"/>
        <v>614</v>
      </c>
      <c r="D277" s="46">
        <v>95138</v>
      </c>
      <c r="E277" s="101">
        <f t="shared" si="240"/>
        <v>3.7574679962764188E-2</v>
      </c>
      <c r="F277" s="38">
        <f t="shared" si="249"/>
        <v>25575</v>
      </c>
      <c r="G277" s="46">
        <v>2531971</v>
      </c>
      <c r="H277" s="46">
        <f t="shared" si="178"/>
        <v>9</v>
      </c>
      <c r="I277" s="46">
        <v>1694</v>
      </c>
      <c r="J277" s="100">
        <f t="shared" si="196"/>
        <v>1.7805713805209275E-2</v>
      </c>
      <c r="W277" s="47"/>
      <c r="X277" s="47"/>
      <c r="Y277" s="47"/>
      <c r="Z277" s="47"/>
      <c r="AA277" s="47"/>
      <c r="AB277" s="49">
        <f t="shared" si="210"/>
        <v>207.00000000000082</v>
      </c>
      <c r="AC277" s="24">
        <f t="shared" si="211"/>
        <v>18.138706446752369</v>
      </c>
      <c r="AD277" s="25">
        <f t="shared" si="212"/>
        <v>-9.8467914400836088E-17</v>
      </c>
      <c r="AE277" s="24">
        <f t="shared" si="213"/>
        <v>2.9418438641198497E-16</v>
      </c>
      <c r="AF277" s="26">
        <f t="shared" si="214"/>
        <v>-7.5247519501613894E-17</v>
      </c>
      <c r="AG277" s="32"/>
      <c r="AH277" s="49">
        <f t="shared" si="215"/>
        <v>85.100000000000065</v>
      </c>
      <c r="AI277" s="77">
        <f t="shared" si="187"/>
        <v>6.927066114937011</v>
      </c>
      <c r="AJ277" s="25">
        <f t="shared" si="188"/>
        <v>-1.7279144471980627E-7</v>
      </c>
      <c r="AK277" s="24">
        <f t="shared" si="189"/>
        <v>1.0451976489998247E-6</v>
      </c>
      <c r="AL277" s="26">
        <f t="shared" si="190"/>
        <v>-3.8548777425264644E-7</v>
      </c>
      <c r="AM277" s="35"/>
      <c r="AN277" s="49">
        <f t="shared" si="216"/>
        <v>115</v>
      </c>
      <c r="AO277" s="24">
        <f t="shared" si="194"/>
        <v>29.291643166498829</v>
      </c>
      <c r="AP277" s="25">
        <f t="shared" si="191"/>
        <v>-4.9968705000617961E-4</v>
      </c>
      <c r="AQ277" s="24">
        <f t="shared" si="195"/>
        <v>8.6585883604432747E-4</v>
      </c>
      <c r="AR277" s="26">
        <f t="shared" si="192"/>
        <v>-1.6371405419207631E-4</v>
      </c>
      <c r="AS277" s="5"/>
      <c r="AT277" s="49">
        <f t="shared" si="217"/>
        <v>55.200000000000102</v>
      </c>
      <c r="AU277" s="24">
        <f t="shared" si="245"/>
        <v>3.0444060758632512</v>
      </c>
      <c r="AV277" s="25">
        <f t="shared" si="246"/>
        <v>-1.6450653804740154E-3</v>
      </c>
      <c r="AW277" s="24">
        <f t="shared" si="247"/>
        <v>1.8930805041515217E-2</v>
      </c>
      <c r="AX277" s="26">
        <f t="shared" si="248"/>
        <v>-7.7060503231029505E-3</v>
      </c>
      <c r="AY277" s="29"/>
      <c r="AZ277" s="18">
        <f t="shared" si="218"/>
        <v>55.200000000000102</v>
      </c>
      <c r="BA277" s="24">
        <f t="shared" si="238"/>
        <v>1.3819523688182568E-3</v>
      </c>
      <c r="BB277" s="25">
        <f t="shared" si="236"/>
        <v>-3.0264281176881285E-5</v>
      </c>
      <c r="BC277" s="24">
        <f t="shared" si="239"/>
        <v>0.28115938617547098</v>
      </c>
      <c r="BD277" s="26">
        <f t="shared" si="237"/>
        <v>-0.1211567782209176</v>
      </c>
      <c r="BE277" s="35"/>
      <c r="BF277" s="18">
        <f t="shared" si="219"/>
        <v>46.000000000000114</v>
      </c>
      <c r="BG277" s="24">
        <f t="shared" si="243"/>
        <v>0.75387287328148689</v>
      </c>
      <c r="BH277" s="25">
        <f t="shared" si="241"/>
        <v>-9.2283392394328437E-2</v>
      </c>
      <c r="BI277" s="24">
        <f t="shared" si="244"/>
        <v>1.9798481449591725</v>
      </c>
      <c r="BJ277" s="26">
        <f t="shared" si="242"/>
        <v>-1.3731240250909582</v>
      </c>
      <c r="BK277" s="71"/>
      <c r="BL277" s="18">
        <f t="shared" si="220"/>
        <v>105.79999999999954</v>
      </c>
      <c r="BM277" s="24">
        <f t="shared" si="234"/>
        <v>1.7301662877745871</v>
      </c>
      <c r="BN277" s="25">
        <f t="shared" si="232"/>
        <v>-0.15130513626661146</v>
      </c>
      <c r="BO277" s="24">
        <f t="shared" si="235"/>
        <v>1.5069804767013788</v>
      </c>
      <c r="BP277" s="26">
        <f t="shared" si="233"/>
        <v>-1.1815009608976959</v>
      </c>
      <c r="BQ277" s="71"/>
      <c r="BR277" s="18">
        <f t="shared" si="221"/>
        <v>105.79999999999954</v>
      </c>
      <c r="BS277" s="24">
        <f t="shared" si="228"/>
        <v>4.2533631288437883</v>
      </c>
      <c r="BT277" s="25">
        <f t="shared" si="224"/>
        <v>-4.1210251075866404</v>
      </c>
      <c r="BU277" s="24">
        <f t="shared" si="229"/>
        <v>16.29459038608152</v>
      </c>
      <c r="BV277" s="26">
        <f t="shared" si="225"/>
        <v>-6.9202766239212261</v>
      </c>
      <c r="BW277" s="90"/>
      <c r="BX277" s="18">
        <f t="shared" si="222"/>
        <v>105.79999999999954</v>
      </c>
      <c r="BY277" s="24">
        <f t="shared" si="230"/>
        <v>4.2533631288437883</v>
      </c>
      <c r="BZ277" s="25">
        <f t="shared" si="226"/>
        <v>-4.1210251075866404</v>
      </c>
      <c r="CA277" s="24">
        <f t="shared" si="231"/>
        <v>16.29459038608152</v>
      </c>
      <c r="CB277" s="26">
        <f t="shared" si="227"/>
        <v>-6.9202766239212261</v>
      </c>
      <c r="CC277" s="32"/>
      <c r="CD277" s="20">
        <f t="shared" si="223"/>
        <v>207.00000000000082</v>
      </c>
      <c r="CE277" s="61">
        <f t="shared" si="201"/>
        <v>1.5801087301091562E-16</v>
      </c>
      <c r="CF277" s="61">
        <f t="shared" si="202"/>
        <v>7.1208671330352378E-7</v>
      </c>
      <c r="CG277" s="61">
        <f t="shared" si="203"/>
        <v>6.6030999480760737E-4</v>
      </c>
      <c r="CH277" s="24">
        <f t="shared" si="204"/>
        <v>1.4312547583433663E-2</v>
      </c>
      <c r="CI277" s="60">
        <f t="shared" si="205"/>
        <v>0.2247095711094442</v>
      </c>
      <c r="CJ277" s="60">
        <f t="shared" si="206"/>
        <v>1.3392600197492879</v>
      </c>
      <c r="CK277" s="60">
        <f t="shared" si="207"/>
        <v>0.59299332896367418</v>
      </c>
      <c r="CL277" s="60">
        <f t="shared" si="208"/>
        <v>14.206588030145033</v>
      </c>
      <c r="CM277" s="61">
        <f t="shared" si="209"/>
        <v>16.378524519632393</v>
      </c>
      <c r="CN277" s="35"/>
    </row>
    <row r="278" spans="2:92" x14ac:dyDescent="0.65">
      <c r="B278" s="44">
        <v>44128</v>
      </c>
      <c r="C278" s="38">
        <f t="shared" si="193"/>
        <v>697</v>
      </c>
      <c r="D278" s="46">
        <v>95835</v>
      </c>
      <c r="E278" s="101">
        <f t="shared" si="240"/>
        <v>3.7476331664068788E-2</v>
      </c>
      <c r="F278" s="38">
        <f t="shared" si="249"/>
        <v>25243</v>
      </c>
      <c r="G278" s="46">
        <v>2557214</v>
      </c>
      <c r="H278" s="46">
        <f t="shared" ref="H278:H288" si="250">IF(I278="","",I278-I277)</f>
        <v>12</v>
      </c>
      <c r="I278" s="46">
        <v>1706</v>
      </c>
      <c r="J278" s="100">
        <f t="shared" si="196"/>
        <v>1.780142954035582E-2</v>
      </c>
      <c r="W278" s="47"/>
      <c r="X278" s="47"/>
      <c r="Y278" s="47"/>
      <c r="Z278" s="47"/>
      <c r="AA278" s="47"/>
      <c r="AB278" s="49">
        <f t="shared" si="210"/>
        <v>207.90000000000083</v>
      </c>
      <c r="AC278" s="24">
        <f t="shared" si="211"/>
        <v>18.138706446752369</v>
      </c>
      <c r="AD278" s="25">
        <f t="shared" si="212"/>
        <v>-8.0041863395174432E-17</v>
      </c>
      <c r="AE278" s="24">
        <f t="shared" si="213"/>
        <v>2.3913440853766448E-16</v>
      </c>
      <c r="AF278" s="26">
        <f t="shared" si="214"/>
        <v>-6.1166642082578348E-17</v>
      </c>
      <c r="AG278" s="32"/>
      <c r="AH278" s="49">
        <f t="shared" si="215"/>
        <v>85.47000000000007</v>
      </c>
      <c r="AI278" s="77">
        <f t="shared" si="187"/>
        <v>6.9270660586810209</v>
      </c>
      <c r="AJ278" s="25">
        <f t="shared" si="188"/>
        <v>-1.5204321757376879E-7</v>
      </c>
      <c r="AK278" s="24">
        <f t="shared" si="189"/>
        <v>9.1969376834104967E-7</v>
      </c>
      <c r="AL278" s="26">
        <f t="shared" si="190"/>
        <v>-3.3919967745614875E-7</v>
      </c>
      <c r="AM278" s="35"/>
      <c r="AN278" s="49">
        <f t="shared" si="216"/>
        <v>115.5</v>
      </c>
      <c r="AO278" s="24">
        <f t="shared" si="194"/>
        <v>29.291414904646309</v>
      </c>
      <c r="AP278" s="25">
        <f t="shared" si="191"/>
        <v>-4.5652370504346818E-4</v>
      </c>
      <c r="AQ278" s="24">
        <f t="shared" si="195"/>
        <v>7.9107009595054704E-4</v>
      </c>
      <c r="AR278" s="26">
        <f t="shared" si="192"/>
        <v>-1.4957748018756096E-4</v>
      </c>
      <c r="AS278" s="5"/>
      <c r="AT278" s="49">
        <f t="shared" si="217"/>
        <v>55.440000000000104</v>
      </c>
      <c r="AU278" s="24">
        <f t="shared" si="245"/>
        <v>3.0440464455820213</v>
      </c>
      <c r="AV278" s="25">
        <f t="shared" si="246"/>
        <v>-1.4984595051236614E-3</v>
      </c>
      <c r="AW278" s="24">
        <f t="shared" si="247"/>
        <v>1.7245908378261253E-2</v>
      </c>
      <c r="AX278" s="26">
        <f t="shared" si="248"/>
        <v>-7.0204027635581865E-3</v>
      </c>
      <c r="AY278" s="29"/>
      <c r="AZ278" s="18">
        <f t="shared" si="218"/>
        <v>55.440000000000104</v>
      </c>
      <c r="BA278" s="24">
        <f t="shared" si="238"/>
        <v>1.3769167753368177E-3</v>
      </c>
      <c r="BB278" s="25">
        <f t="shared" si="236"/>
        <v>-2.7975519341328899E-5</v>
      </c>
      <c r="BC278" s="24">
        <f t="shared" si="239"/>
        <v>0.26092094596431853</v>
      </c>
      <c r="BD278" s="26">
        <f t="shared" si="237"/>
        <v>-0.11243577895084707</v>
      </c>
      <c r="BE278" s="35"/>
      <c r="BF278" s="18">
        <f t="shared" si="219"/>
        <v>46.200000000000117</v>
      </c>
      <c r="BG278" s="24">
        <f t="shared" si="243"/>
        <v>0.73805180289865213</v>
      </c>
      <c r="BH278" s="25">
        <f t="shared" si="241"/>
        <v>-7.9105351914173838E-2</v>
      </c>
      <c r="BI278" s="24">
        <f t="shared" si="244"/>
        <v>1.7382889564973147</v>
      </c>
      <c r="BJ278" s="26">
        <f t="shared" si="242"/>
        <v>-1.2077959423092883</v>
      </c>
      <c r="BK278" s="71"/>
      <c r="BL278" s="18">
        <f t="shared" si="220"/>
        <v>106.25999999999954</v>
      </c>
      <c r="BM278" s="24">
        <f t="shared" si="234"/>
        <v>1.6809921040036435</v>
      </c>
      <c r="BN278" s="25">
        <f t="shared" si="232"/>
        <v>-0.1069003995020513</v>
      </c>
      <c r="BO278" s="24">
        <f t="shared" si="235"/>
        <v>1.1055674979386101</v>
      </c>
      <c r="BP278" s="26">
        <f t="shared" si="233"/>
        <v>-0.87263691035384494</v>
      </c>
      <c r="BQ278" s="71"/>
      <c r="BR278" s="18">
        <f t="shared" si="221"/>
        <v>106.25999999999954</v>
      </c>
      <c r="BS278" s="24">
        <f t="shared" si="228"/>
        <v>3.892967717115376</v>
      </c>
      <c r="BT278" s="25">
        <f t="shared" ref="BT278:BT309" si="251">-$BU$39*BS277*BU277</f>
        <v>-3.6039541172841232</v>
      </c>
      <c r="BU278" s="24">
        <f t="shared" si="229"/>
        <v>15.595837422714634</v>
      </c>
      <c r="BV278" s="26">
        <f t="shared" ref="BV278:BV309" si="252">$BU$39*BS277*BU277-$BU$40*BU277</f>
        <v>-6.9875296336688653</v>
      </c>
      <c r="BW278" s="90"/>
      <c r="BX278" s="18">
        <f t="shared" si="222"/>
        <v>106.25999999999954</v>
      </c>
      <c r="BY278" s="24">
        <f t="shared" si="230"/>
        <v>3.892967717115376</v>
      </c>
      <c r="BZ278" s="25">
        <f t="shared" ref="BZ278:BZ309" si="253">-$BU$39*BY277*CA277</f>
        <v>-3.6039541172841232</v>
      </c>
      <c r="CA278" s="24">
        <f t="shared" si="231"/>
        <v>15.595837422714634</v>
      </c>
      <c r="CB278" s="26">
        <f t="shared" ref="CB278:CB309" si="254">$BU$39*BY277*CA277-$BU$40*CA277</f>
        <v>-6.9875296336688653</v>
      </c>
      <c r="CC278" s="32"/>
      <c r="CD278" s="20">
        <f t="shared" si="223"/>
        <v>207.90000000000083</v>
      </c>
      <c r="CE278" s="61">
        <f t="shared" si="201"/>
        <v>1.2844269922289096E-16</v>
      </c>
      <c r="CF278" s="61">
        <f t="shared" si="202"/>
        <v>6.2658169247407019E-7</v>
      </c>
      <c r="CG278" s="61">
        <f t="shared" si="203"/>
        <v>6.0327185122849227E-4</v>
      </c>
      <c r="CH278" s="24">
        <f t="shared" si="204"/>
        <v>1.3038601230023398E-2</v>
      </c>
      <c r="CI278" s="60">
        <f t="shared" si="205"/>
        <v>0.20853446579554458</v>
      </c>
      <c r="CJ278" s="60">
        <f t="shared" si="206"/>
        <v>1.1752743116383628</v>
      </c>
      <c r="CK278" s="60">
        <f t="shared" si="207"/>
        <v>0.43381506624103561</v>
      </c>
      <c r="CL278" s="60">
        <f t="shared" si="208"/>
        <v>13.526954410346152</v>
      </c>
      <c r="CM278" s="61">
        <f t="shared" si="209"/>
        <v>15.358220753684039</v>
      </c>
      <c r="CN278" s="35"/>
    </row>
    <row r="279" spans="2:92" x14ac:dyDescent="0.65">
      <c r="B279" s="44">
        <v>44129</v>
      </c>
      <c r="C279" s="38">
        <f t="shared" si="193"/>
        <v>699</v>
      </c>
      <c r="D279" s="46">
        <v>96534</v>
      </c>
      <c r="E279" s="101">
        <f t="shared" si="240"/>
        <v>3.751085585944406E-2</v>
      </c>
      <c r="F279" s="38">
        <f t="shared" si="249"/>
        <v>16281</v>
      </c>
      <c r="G279" s="46">
        <v>2573495</v>
      </c>
      <c r="H279" s="46">
        <f t="shared" si="250"/>
        <v>5</v>
      </c>
      <c r="I279" s="46">
        <v>1711</v>
      </c>
      <c r="J279" s="100">
        <f t="shared" si="196"/>
        <v>1.7724325108252014E-2</v>
      </c>
      <c r="W279" s="47"/>
      <c r="X279" s="47"/>
      <c r="Y279" s="47"/>
      <c r="Z279" s="47"/>
      <c r="AA279" s="47"/>
      <c r="AB279" s="49">
        <f t="shared" si="210"/>
        <v>208.80000000000084</v>
      </c>
      <c r="AC279" s="24">
        <f t="shared" si="211"/>
        <v>18.138706446752369</v>
      </c>
      <c r="AD279" s="25">
        <f t="shared" si="212"/>
        <v>-6.5063832566736737E-17</v>
      </c>
      <c r="AE279" s="24">
        <f t="shared" si="213"/>
        <v>1.9438579335945649E-16</v>
      </c>
      <c r="AF279" s="26">
        <f t="shared" si="214"/>
        <v>-4.9720683531342201E-17</v>
      </c>
      <c r="AG279" s="32"/>
      <c r="AH279" s="49">
        <f t="shared" si="215"/>
        <v>85.840000000000074</v>
      </c>
      <c r="AI279" s="77">
        <f t="shared" si="187"/>
        <v>6.9270660091800647</v>
      </c>
      <c r="AJ279" s="25">
        <f t="shared" si="188"/>
        <v>-1.3378636922817037E-7</v>
      </c>
      <c r="AK279" s="24">
        <f t="shared" si="189"/>
        <v>8.0925997864096424E-7</v>
      </c>
      <c r="AL279" s="26">
        <f t="shared" si="190"/>
        <v>-2.9846970189212292E-7</v>
      </c>
      <c r="AM279" s="35"/>
      <c r="AN279" s="49">
        <f t="shared" si="216"/>
        <v>116</v>
      </c>
      <c r="AO279" s="24">
        <f t="shared" si="194"/>
        <v>29.291206360584717</v>
      </c>
      <c r="AP279" s="25">
        <f t="shared" si="191"/>
        <v>-4.1708812318462507E-4</v>
      </c>
      <c r="AQ279" s="24">
        <f t="shared" si="195"/>
        <v>7.2273962396016806E-4</v>
      </c>
      <c r="AR279" s="26">
        <f t="shared" si="192"/>
        <v>-1.3666094398075786E-4</v>
      </c>
      <c r="AS279" s="5"/>
      <c r="AT279" s="49">
        <f t="shared" si="217"/>
        <v>55.680000000000106</v>
      </c>
      <c r="AU279" s="24">
        <f t="shared" si="245"/>
        <v>3.0437188621423594</v>
      </c>
      <c r="AV279" s="25">
        <f t="shared" si="246"/>
        <v>-1.3649309985916634E-3</v>
      </c>
      <c r="AW279" s="24">
        <f t="shared" si="247"/>
        <v>1.5710933713071036E-2</v>
      </c>
      <c r="AX279" s="26">
        <f t="shared" si="248"/>
        <v>-6.3957277716259007E-3</v>
      </c>
      <c r="AY279" s="29"/>
      <c r="AZ279" s="18">
        <f t="shared" si="218"/>
        <v>55.680000000000106</v>
      </c>
      <c r="BA279" s="24">
        <f t="shared" si="238"/>
        <v>1.3722606824359638E-3</v>
      </c>
      <c r="BB279" s="25">
        <f t="shared" si="236"/>
        <v>-2.5867182782521545E-5</v>
      </c>
      <c r="BC279" s="24">
        <f t="shared" si="239"/>
        <v>0.24213929394778844</v>
      </c>
      <c r="BD279" s="26">
        <f t="shared" si="237"/>
        <v>-0.1043425112029449</v>
      </c>
      <c r="BE279" s="35"/>
      <c r="BF279" s="18">
        <f t="shared" si="219"/>
        <v>46.400000000000119</v>
      </c>
      <c r="BG279" s="24">
        <f t="shared" si="243"/>
        <v>0.72445256153665449</v>
      </c>
      <c r="BH279" s="25">
        <f t="shared" si="241"/>
        <v>-6.7996206809987969E-2</v>
      </c>
      <c r="BI279" s="24">
        <f t="shared" si="244"/>
        <v>1.5259106335146613</v>
      </c>
      <c r="BJ279" s="26">
        <f t="shared" si="242"/>
        <v>-1.0618916149132667</v>
      </c>
      <c r="BK279" s="71"/>
      <c r="BL279" s="18">
        <f t="shared" si="220"/>
        <v>106.71999999999953</v>
      </c>
      <c r="BM279" s="24">
        <f t="shared" si="234"/>
        <v>1.645941732581391</v>
      </c>
      <c r="BN279" s="25">
        <f t="shared" si="232"/>
        <v>-7.6196459613592588E-2</v>
      </c>
      <c r="BO279" s="24">
        <f t="shared" si="235"/>
        <v>0.81005318747721822</v>
      </c>
      <c r="BP279" s="26">
        <f t="shared" si="233"/>
        <v>-0.64242241404650402</v>
      </c>
      <c r="BQ279" s="71"/>
      <c r="BR279" s="18">
        <f t="shared" si="221"/>
        <v>106.71999999999953</v>
      </c>
      <c r="BS279" s="24">
        <f t="shared" ref="BS279:BS310" si="255">BS278+BT279*$BS$45</f>
        <v>3.5772544407537348</v>
      </c>
      <c r="BT279" s="25">
        <f t="shared" si="251"/>
        <v>-3.157132763616413</v>
      </c>
      <c r="BU279" s="24">
        <f t="shared" ref="BU279:BU310" si="256">BU278+BV279*$BS$45</f>
        <v>14.897821266599824</v>
      </c>
      <c r="BV279" s="26">
        <f t="shared" si="252"/>
        <v>-6.9801615611480994</v>
      </c>
      <c r="BW279" s="90"/>
      <c r="BX279" s="18">
        <f t="shared" si="222"/>
        <v>106.71999999999953</v>
      </c>
      <c r="BY279" s="24">
        <f t="shared" ref="BY279:BY310" si="257">BY278+BZ279*$BS$45</f>
        <v>3.5772544407537348</v>
      </c>
      <c r="BZ279" s="25">
        <f t="shared" si="253"/>
        <v>-3.157132763616413</v>
      </c>
      <c r="CA279" s="24">
        <f t="shared" ref="CA279:CA310" si="258">CA278+CB279*$BS$45</f>
        <v>14.897821266599824</v>
      </c>
      <c r="CB279" s="26">
        <f t="shared" si="254"/>
        <v>-6.9801615611480994</v>
      </c>
      <c r="CC279" s="32"/>
      <c r="CD279" s="20">
        <f t="shared" si="223"/>
        <v>208.80000000000084</v>
      </c>
      <c r="CE279" s="61">
        <f t="shared" si="201"/>
        <v>1.0440754278044119E-16</v>
      </c>
      <c r="CF279" s="61">
        <f t="shared" si="202"/>
        <v>5.5134383197436782E-7</v>
      </c>
      <c r="CG279" s="61">
        <f t="shared" si="203"/>
        <v>5.511597662972641E-4</v>
      </c>
      <c r="CH279" s="24">
        <f t="shared" si="204"/>
        <v>1.187802552468592E-2</v>
      </c>
      <c r="CI279" s="60">
        <f t="shared" si="205"/>
        <v>0.19352367053418215</v>
      </c>
      <c r="CJ279" s="60">
        <f t="shared" si="206"/>
        <v>1.0312417851059914</v>
      </c>
      <c r="CK279" s="60">
        <f t="shared" si="207"/>
        <v>0.31721700152363258</v>
      </c>
      <c r="CL279" s="60">
        <f t="shared" si="208"/>
        <v>12.862685453939731</v>
      </c>
      <c r="CM279" s="61">
        <f t="shared" si="209"/>
        <v>14.417097647738352</v>
      </c>
      <c r="CN279" s="72">
        <f>L94</f>
        <v>44389</v>
      </c>
    </row>
    <row r="280" spans="2:92" x14ac:dyDescent="0.65">
      <c r="B280" s="44">
        <v>44130</v>
      </c>
      <c r="C280" s="38">
        <f t="shared" si="193"/>
        <v>540</v>
      </c>
      <c r="D280" s="46">
        <v>97074</v>
      </c>
      <c r="E280" s="101">
        <f t="shared" si="240"/>
        <v>3.7604359710179058E-2</v>
      </c>
      <c r="F280" s="38">
        <f t="shared" si="249"/>
        <v>7961</v>
      </c>
      <c r="G280" s="46">
        <v>2581456</v>
      </c>
      <c r="H280" s="46">
        <f t="shared" si="250"/>
        <v>7</v>
      </c>
      <c r="I280" s="46">
        <v>1718</v>
      </c>
      <c r="J280" s="100">
        <f t="shared" si="196"/>
        <v>1.769783876218143E-2</v>
      </c>
      <c r="W280" s="47"/>
      <c r="X280" s="47"/>
      <c r="Y280" s="47"/>
      <c r="Z280" s="47"/>
      <c r="AA280" s="47"/>
      <c r="AB280" s="49">
        <f t="shared" si="210"/>
        <v>209.70000000000084</v>
      </c>
      <c r="AC280" s="24">
        <f t="shared" si="211"/>
        <v>18.138706446752369</v>
      </c>
      <c r="AD280" s="25">
        <f t="shared" si="212"/>
        <v>-5.2888602647493712E-17</v>
      </c>
      <c r="AE280" s="24">
        <f t="shared" si="213"/>
        <v>1.5801087301091562E-16</v>
      </c>
      <c r="AF280" s="26">
        <f t="shared" si="214"/>
        <v>-4.0416578165045407E-17</v>
      </c>
      <c r="AG280" s="32"/>
      <c r="AH280" s="49">
        <f t="shared" si="215"/>
        <v>86.210000000000079</v>
      </c>
      <c r="AI280" s="77">
        <f t="shared" si="187"/>
        <v>6.9270659656230196</v>
      </c>
      <c r="AJ280" s="25">
        <f t="shared" si="188"/>
        <v>-1.177217431033058E-7</v>
      </c>
      <c r="AK280" s="24">
        <f t="shared" si="189"/>
        <v>7.1208671330352378E-7</v>
      </c>
      <c r="AL280" s="26">
        <f t="shared" si="190"/>
        <v>-2.6263044685794733E-7</v>
      </c>
      <c r="AM280" s="35"/>
      <c r="AN280" s="49">
        <f t="shared" si="216"/>
        <v>116.5</v>
      </c>
      <c r="AO280" s="24">
        <f t="shared" si="194"/>
        <v>29.291015831345483</v>
      </c>
      <c r="AP280" s="25">
        <f t="shared" si="191"/>
        <v>-3.810584784669962E-4</v>
      </c>
      <c r="AQ280" s="24">
        <f t="shared" si="195"/>
        <v>6.6030999480760737E-4</v>
      </c>
      <c r="AR280" s="26">
        <f t="shared" si="192"/>
        <v>-1.2485925830512144E-4</v>
      </c>
      <c r="AS280" s="5"/>
      <c r="AT280" s="49">
        <f t="shared" si="217"/>
        <v>55.920000000000108</v>
      </c>
      <c r="AU280" s="24">
        <f t="shared" si="245"/>
        <v>3.0434204674309853</v>
      </c>
      <c r="AV280" s="25">
        <f t="shared" si="246"/>
        <v>-1.2433112973929078E-3</v>
      </c>
      <c r="AW280" s="24">
        <f t="shared" si="247"/>
        <v>1.4312547583433663E-2</v>
      </c>
      <c r="AX280" s="26">
        <f t="shared" si="248"/>
        <v>-5.8266088734890585E-3</v>
      </c>
      <c r="AY280" s="29"/>
      <c r="AZ280" s="18">
        <f t="shared" si="218"/>
        <v>55.920000000000108</v>
      </c>
      <c r="BA280" s="24">
        <f t="shared" si="238"/>
        <v>1.3679543565394284E-3</v>
      </c>
      <c r="BB280" s="25">
        <f t="shared" si="236"/>
        <v>-2.3924032758529532E-5</v>
      </c>
      <c r="BC280" s="24">
        <f t="shared" si="239"/>
        <v>0.2247095711094442</v>
      </c>
      <c r="BD280" s="26">
        <f t="shared" si="237"/>
        <v>-9.6831793546356848E-2</v>
      </c>
      <c r="BE280" s="35"/>
      <c r="BF280" s="18">
        <f t="shared" si="219"/>
        <v>46.600000000000122</v>
      </c>
      <c r="BG280" s="24">
        <f t="shared" si="243"/>
        <v>0.71273479294512188</v>
      </c>
      <c r="BH280" s="25">
        <f t="shared" si="241"/>
        <v>-5.8588842957662923E-2</v>
      </c>
      <c r="BI280" s="24">
        <f t="shared" si="244"/>
        <v>1.3392600197492879</v>
      </c>
      <c r="BJ280" s="26">
        <f t="shared" si="242"/>
        <v>-0.93325306882686698</v>
      </c>
      <c r="BK280" s="71"/>
      <c r="BL280" s="18">
        <f t="shared" si="220"/>
        <v>107.17999999999952</v>
      </c>
      <c r="BM280" s="24">
        <f t="shared" si="234"/>
        <v>1.6207956880392469</v>
      </c>
      <c r="BN280" s="25">
        <f t="shared" si="232"/>
        <v>-5.4665314222052563E-2</v>
      </c>
      <c r="BO280" s="24">
        <f t="shared" si="235"/>
        <v>0.59299332896367418</v>
      </c>
      <c r="BP280" s="26">
        <f t="shared" si="233"/>
        <v>-0.47186925763813925</v>
      </c>
      <c r="BQ280" s="71"/>
      <c r="BR280" s="18">
        <f t="shared" si="221"/>
        <v>107.17999999999952</v>
      </c>
      <c r="BS280" s="24">
        <f t="shared" si="255"/>
        <v>3.3001292948795364</v>
      </c>
      <c r="BT280" s="25">
        <f t="shared" si="251"/>
        <v>-2.7712514587419816</v>
      </c>
      <c r="BU280" s="24">
        <f t="shared" si="256"/>
        <v>14.206588030145033</v>
      </c>
      <c r="BV280" s="26">
        <f t="shared" si="252"/>
        <v>-6.9123323645479031</v>
      </c>
      <c r="BW280" s="90"/>
      <c r="BX280" s="18">
        <f t="shared" si="222"/>
        <v>107.17999999999952</v>
      </c>
      <c r="BY280" s="24">
        <f t="shared" si="257"/>
        <v>3.3001292948795364</v>
      </c>
      <c r="BZ280" s="25">
        <f t="shared" si="253"/>
        <v>-2.7712514587419816</v>
      </c>
      <c r="CA280" s="24">
        <f t="shared" si="258"/>
        <v>14.206588030145033</v>
      </c>
      <c r="CB280" s="26">
        <f t="shared" si="254"/>
        <v>-6.9123323645479031</v>
      </c>
      <c r="CC280" s="32"/>
      <c r="CD280" s="20">
        <f t="shared" si="223"/>
        <v>209.70000000000084</v>
      </c>
      <c r="CE280" s="61">
        <f t="shared" si="201"/>
        <v>8.487002418512629E-17</v>
      </c>
      <c r="CF280" s="61">
        <f t="shared" si="202"/>
        <v>4.8514028516438722E-7</v>
      </c>
      <c r="CG280" s="61">
        <f t="shared" si="203"/>
        <v>5.0354846071633003E-4</v>
      </c>
      <c r="CH280" s="24">
        <f t="shared" si="204"/>
        <v>1.0820735184730397E-2</v>
      </c>
      <c r="CI280" s="60">
        <f t="shared" si="205"/>
        <v>0.17959337793950819</v>
      </c>
      <c r="CJ280" s="60">
        <f t="shared" si="206"/>
        <v>0.90476508871157502</v>
      </c>
      <c r="CK280" s="60">
        <f t="shared" si="207"/>
        <v>0.2318789766817406</v>
      </c>
      <c r="CL280" s="60">
        <f t="shared" si="208"/>
        <v>12.216657442119786</v>
      </c>
      <c r="CM280" s="61">
        <f t="shared" si="209"/>
        <v>13.544219654238342</v>
      </c>
      <c r="CN280" s="35"/>
    </row>
    <row r="281" spans="2:92" x14ac:dyDescent="0.65">
      <c r="B281" s="44">
        <v>44131</v>
      </c>
      <c r="C281" s="38">
        <f t="shared" si="193"/>
        <v>424</v>
      </c>
      <c r="D281" s="46">
        <v>97498</v>
      </c>
      <c r="E281" s="101">
        <f t="shared" si="240"/>
        <v>3.7410036608869851E-2</v>
      </c>
      <c r="F281" s="38">
        <f t="shared" si="249"/>
        <v>24743</v>
      </c>
      <c r="G281" s="46">
        <v>2606199</v>
      </c>
      <c r="H281" s="46">
        <f t="shared" si="250"/>
        <v>7</v>
      </c>
      <c r="I281" s="46">
        <v>1725</v>
      </c>
      <c r="J281" s="100">
        <f t="shared" si="196"/>
        <v>1.7692670618884489E-2</v>
      </c>
      <c r="W281" s="47"/>
      <c r="X281" s="47"/>
      <c r="Y281" s="47"/>
      <c r="Z281" s="47"/>
      <c r="AA281" s="47"/>
      <c r="AB281" s="49">
        <f t="shared" si="210"/>
        <v>210.60000000000085</v>
      </c>
      <c r="AC281" s="24">
        <f t="shared" si="211"/>
        <v>18.138706446752369</v>
      </c>
      <c r="AD281" s="25">
        <f t="shared" si="212"/>
        <v>-4.2991692614100977E-17</v>
      </c>
      <c r="AE281" s="24">
        <f t="shared" si="213"/>
        <v>1.2844269922289096E-16</v>
      </c>
      <c r="AF281" s="26">
        <f t="shared" si="214"/>
        <v>-3.2853526431138512E-17</v>
      </c>
      <c r="AG281" s="32"/>
      <c r="AH281" s="49">
        <f t="shared" si="215"/>
        <v>86.580000000000084</v>
      </c>
      <c r="AI281" s="77">
        <f t="shared" ref="AI281:AI344" si="259">AI280+AJ281*$AI$45</f>
        <v>6.9270659272961606</v>
      </c>
      <c r="AJ281" s="25">
        <f t="shared" ref="AJ281:AJ344" si="260">-$AK$39*AI280*AK280</f>
        <v>-1.0358610436224114E-7</v>
      </c>
      <c r="AK281" s="24">
        <f t="shared" ref="AK281:AK344" si="261">AK280+AL281*$AI$45</f>
        <v>6.2658169247407019E-7</v>
      </c>
      <c r="AL281" s="26">
        <f t="shared" ref="AL281:AL344" si="262">$AK$39*AI280*AK280-$AK$40*AK280</f>
        <v>-2.3109465089041503E-7</v>
      </c>
      <c r="AM281" s="35"/>
      <c r="AN281" s="49">
        <f t="shared" si="216"/>
        <v>117</v>
      </c>
      <c r="AO281" s="24">
        <f t="shared" si="194"/>
        <v>29.29084176099088</v>
      </c>
      <c r="AP281" s="25">
        <f t="shared" si="191"/>
        <v>-3.4814070920709505E-4</v>
      </c>
      <c r="AQ281" s="24">
        <f t="shared" si="195"/>
        <v>6.0327185122849227E-4</v>
      </c>
      <c r="AR281" s="26">
        <f t="shared" si="192"/>
        <v>-1.1407628715823009E-4</v>
      </c>
      <c r="AS281" s="5"/>
      <c r="AT281" s="49">
        <f t="shared" si="217"/>
        <v>56.16000000000011</v>
      </c>
      <c r="AU281" s="24">
        <f t="shared" si="245"/>
        <v>3.0431486586453849</v>
      </c>
      <c r="AV281" s="25">
        <f t="shared" si="246"/>
        <v>-1.1325366066690492E-3</v>
      </c>
      <c r="AW281" s="24">
        <f t="shared" si="247"/>
        <v>1.3038601230023398E-2</v>
      </c>
      <c r="AX281" s="26">
        <f t="shared" si="248"/>
        <v>-5.3081098058760995E-3</v>
      </c>
      <c r="AY281" s="29"/>
      <c r="AZ281" s="18">
        <f t="shared" si="218"/>
        <v>56.16000000000011</v>
      </c>
      <c r="BA281" s="24">
        <f t="shared" si="238"/>
        <v>1.36397055055908E-3</v>
      </c>
      <c r="BB281" s="25">
        <f t="shared" si="236"/>
        <v>-2.2132255446379487E-5</v>
      </c>
      <c r="BC281" s="24">
        <f t="shared" si="239"/>
        <v>0.20853446579554458</v>
      </c>
      <c r="BD281" s="26">
        <f t="shared" si="237"/>
        <v>-8.98616961883313E-2</v>
      </c>
      <c r="BE281" s="35"/>
      <c r="BF281" s="18">
        <f t="shared" si="219"/>
        <v>46.800000000000125</v>
      </c>
      <c r="BG281" s="24">
        <f t="shared" si="243"/>
        <v>0.70261669848863961</v>
      </c>
      <c r="BH281" s="25">
        <f t="shared" si="241"/>
        <v>-5.0590472282411494E-2</v>
      </c>
      <c r="BI281" s="24">
        <f t="shared" si="244"/>
        <v>1.1752743116383628</v>
      </c>
      <c r="BJ281" s="26">
        <f t="shared" si="242"/>
        <v>-0.81992854055462561</v>
      </c>
      <c r="BK281" s="71"/>
      <c r="BL281" s="18">
        <f t="shared" si="220"/>
        <v>107.63999999999952</v>
      </c>
      <c r="BM281" s="24">
        <f t="shared" si="234"/>
        <v>1.6026689454017469</v>
      </c>
      <c r="BN281" s="25">
        <f t="shared" ref="BN281:BN312" si="263">-$BO$39*BM280*BO280</f>
        <v>-3.9405962255434836E-2</v>
      </c>
      <c r="BO281" s="24">
        <f t="shared" si="235"/>
        <v>0.43381506624103561</v>
      </c>
      <c r="BP281" s="26">
        <f t="shared" ref="BP281:BP312" si="264">$BO$39*BM280*BO280-$BO$40*BO280</f>
        <v>-0.34603970157095337</v>
      </c>
      <c r="BQ281" s="71"/>
      <c r="BR281" s="18">
        <f t="shared" si="221"/>
        <v>107.63999999999952</v>
      </c>
      <c r="BS281" s="24">
        <f t="shared" si="255"/>
        <v>3.0563346927189903</v>
      </c>
      <c r="BT281" s="25">
        <f t="shared" si="251"/>
        <v>-2.4379460216054625</v>
      </c>
      <c r="BU281" s="24">
        <f t="shared" si="256"/>
        <v>13.526954410346152</v>
      </c>
      <c r="BV281" s="26">
        <f t="shared" si="252"/>
        <v>-6.7963361979888095</v>
      </c>
      <c r="BW281" s="90"/>
      <c r="BX281" s="18">
        <f t="shared" si="222"/>
        <v>107.63999999999952</v>
      </c>
      <c r="BY281" s="24">
        <f t="shared" si="257"/>
        <v>3.0563346927189903</v>
      </c>
      <c r="BZ281" s="25">
        <f t="shared" si="253"/>
        <v>-2.4379460216054625</v>
      </c>
      <c r="CA281" s="24">
        <f t="shared" si="258"/>
        <v>13.526954410346152</v>
      </c>
      <c r="CB281" s="26">
        <f t="shared" si="254"/>
        <v>-6.7963361979888095</v>
      </c>
      <c r="CC281" s="32"/>
      <c r="CD281" s="20">
        <f t="shared" si="223"/>
        <v>210.60000000000085</v>
      </c>
      <c r="CE281" s="61">
        <f t="shared" si="201"/>
        <v>6.8988511877259258E-17</v>
      </c>
      <c r="CF281" s="61">
        <f t="shared" si="202"/>
        <v>4.2688624153983596E-7</v>
      </c>
      <c r="CG281" s="61">
        <f t="shared" si="203"/>
        <v>4.6004934480851402E-4</v>
      </c>
      <c r="CH281" s="24">
        <f t="shared" si="204"/>
        <v>9.8575414583703721E-3</v>
      </c>
      <c r="CI281" s="60">
        <f t="shared" si="205"/>
        <v>0.16666581288976665</v>
      </c>
      <c r="CJ281" s="60">
        <f t="shared" si="206"/>
        <v>0.79372739110889423</v>
      </c>
      <c r="CK281" s="60">
        <f t="shared" si="207"/>
        <v>0.1694570810266916</v>
      </c>
      <c r="CL281" s="60">
        <f t="shared" si="208"/>
        <v>11.591003154603859</v>
      </c>
      <c r="CM281" s="61">
        <f t="shared" si="209"/>
        <v>12.731171457318633</v>
      </c>
      <c r="CN281" s="35"/>
    </row>
    <row r="282" spans="2:92" x14ac:dyDescent="0.65">
      <c r="B282" s="44">
        <v>44132</v>
      </c>
      <c r="C282" s="38">
        <f t="shared" si="193"/>
        <v>618</v>
      </c>
      <c r="D282" s="46">
        <v>98116</v>
      </c>
      <c r="E282" s="101">
        <f t="shared" si="240"/>
        <v>3.7255425362136968E-2</v>
      </c>
      <c r="F282" s="38">
        <f t="shared" si="249"/>
        <v>27404</v>
      </c>
      <c r="G282" s="46">
        <v>2633603</v>
      </c>
      <c r="H282" s="46">
        <f t="shared" si="250"/>
        <v>5</v>
      </c>
      <c r="I282" s="46">
        <v>1730</v>
      </c>
      <c r="J282" s="100">
        <f t="shared" si="196"/>
        <v>1.7632190468425131E-2</v>
      </c>
      <c r="W282" s="47"/>
      <c r="X282" s="47"/>
      <c r="Y282" s="47"/>
      <c r="Z282" s="47"/>
      <c r="AA282" s="47"/>
      <c r="AB282" s="49">
        <f t="shared" si="210"/>
        <v>211.50000000000085</v>
      </c>
      <c r="AC282" s="24">
        <f t="shared" si="211"/>
        <v>18.138706446752369</v>
      </c>
      <c r="AD282" s="25">
        <f t="shared" si="212"/>
        <v>-3.4946766246487914E-17</v>
      </c>
      <c r="AE282" s="24">
        <f t="shared" si="213"/>
        <v>1.0440754278044119E-16</v>
      </c>
      <c r="AF282" s="26">
        <f t="shared" si="214"/>
        <v>-2.670572938049974E-17</v>
      </c>
      <c r="AG282" s="32"/>
      <c r="AH282" s="49">
        <f t="shared" si="215"/>
        <v>86.950000000000088</v>
      </c>
      <c r="AI282" s="77">
        <f t="shared" si="259"/>
        <v>6.9270658935714646</v>
      </c>
      <c r="AJ282" s="25">
        <f t="shared" si="260"/>
        <v>-9.114782654469856E-8</v>
      </c>
      <c r="AK282" s="24">
        <f t="shared" si="261"/>
        <v>5.5134383197436782E-7</v>
      </c>
      <c r="AL282" s="26">
        <f t="shared" si="262"/>
        <v>-2.0334556891811444E-7</v>
      </c>
      <c r="AM282" s="35"/>
      <c r="AN282" s="49">
        <f t="shared" si="216"/>
        <v>117.5</v>
      </c>
      <c r="AO282" s="24">
        <f t="shared" si="194"/>
        <v>29.29068272792788</v>
      </c>
      <c r="AP282" s="25">
        <f t="shared" ref="AP282:AP345" si="265">-$AQ$39*AO281*AQ281</f>
        <v>-3.1806612599748831E-4</v>
      </c>
      <c r="AQ282" s="24">
        <f t="shared" si="195"/>
        <v>5.511597662972641E-4</v>
      </c>
      <c r="AR282" s="26">
        <f t="shared" ref="AR282:AR345" si="266">$AQ$39*AO281*AQ281-$AQ$40*AQ281</f>
        <v>-1.0422416986245628E-4</v>
      </c>
      <c r="AS282" s="5"/>
      <c r="AT282" s="49">
        <f t="shared" si="217"/>
        <v>56.400000000000112</v>
      </c>
      <c r="AU282" s="24">
        <f t="shared" si="245"/>
        <v>3.0429010654178796</v>
      </c>
      <c r="AV282" s="25">
        <f t="shared" si="246"/>
        <v>-1.031638447937702E-3</v>
      </c>
      <c r="AW282" s="24">
        <f t="shared" si="247"/>
        <v>1.187802552468592E-2</v>
      </c>
      <c r="AX282" s="26">
        <f t="shared" si="248"/>
        <v>-4.8357321055728271E-3</v>
      </c>
      <c r="AY282" s="29"/>
      <c r="AZ282" s="18">
        <f t="shared" si="218"/>
        <v>56.400000000000112</v>
      </c>
      <c r="BA282" s="24">
        <f t="shared" si="238"/>
        <v>1.3602842746423028E-3</v>
      </c>
      <c r="BB282" s="25">
        <f t="shared" si="236"/>
        <v>-2.0479310648761863E-5</v>
      </c>
      <c r="BC282" s="24">
        <f t="shared" si="239"/>
        <v>0.19352367053418215</v>
      </c>
      <c r="BD282" s="26">
        <f t="shared" si="237"/>
        <v>-8.339330700756907E-2</v>
      </c>
      <c r="BE282" s="35"/>
      <c r="BF282" s="18">
        <f t="shared" si="219"/>
        <v>47.000000000000128</v>
      </c>
      <c r="BG282" s="24">
        <f t="shared" si="243"/>
        <v>0.693863564508024</v>
      </c>
      <c r="BH282" s="25">
        <f t="shared" si="241"/>
        <v>-4.3765669903078314E-2</v>
      </c>
      <c r="BI282" s="24">
        <f t="shared" si="244"/>
        <v>1.0312417851059914</v>
      </c>
      <c r="BJ282" s="26">
        <f t="shared" si="242"/>
        <v>-0.72016263266185754</v>
      </c>
      <c r="BK282" s="71"/>
      <c r="BL282" s="18">
        <f t="shared" si="220"/>
        <v>108.09999999999951</v>
      </c>
      <c r="BM282" s="24">
        <f t="shared" ref="BM282:BM313" si="267">BM281+BN282*$BM$45</f>
        <v>1.5895563053130803</v>
      </c>
      <c r="BN282" s="25">
        <f t="shared" si="263"/>
        <v>-2.8505739323188291E-2</v>
      </c>
      <c r="BO282" s="24">
        <f t="shared" ref="BO282:BO313" si="268">BO281+BP282*$BM$45</f>
        <v>0.31721700152363258</v>
      </c>
      <c r="BP282" s="26">
        <f t="shared" si="264"/>
        <v>-0.25347405373348486</v>
      </c>
      <c r="BQ282" s="71"/>
      <c r="BR282" s="18">
        <f t="shared" si="221"/>
        <v>108.09999999999951</v>
      </c>
      <c r="BS282" s="24">
        <f t="shared" si="255"/>
        <v>2.841351612452911</v>
      </c>
      <c r="BT282" s="25">
        <f t="shared" si="251"/>
        <v>-2.1498308026607931</v>
      </c>
      <c r="BU282" s="24">
        <f t="shared" si="256"/>
        <v>12.862685453939731</v>
      </c>
      <c r="BV282" s="26">
        <f t="shared" si="252"/>
        <v>-6.6426895640642059</v>
      </c>
      <c r="BW282" s="90"/>
      <c r="BX282" s="18">
        <f t="shared" si="222"/>
        <v>108.09999999999951</v>
      </c>
      <c r="BY282" s="24">
        <f t="shared" si="257"/>
        <v>2.841351612452911</v>
      </c>
      <c r="BZ282" s="25">
        <f t="shared" si="253"/>
        <v>-2.1498308026607931</v>
      </c>
      <c r="CA282" s="24">
        <f t="shared" si="258"/>
        <v>12.862685453939731</v>
      </c>
      <c r="CB282" s="26">
        <f t="shared" si="254"/>
        <v>-6.6426895640642059</v>
      </c>
      <c r="CC282" s="32"/>
      <c r="CD282" s="20">
        <f t="shared" si="223"/>
        <v>211.50000000000085</v>
      </c>
      <c r="CE282" s="61">
        <f t="shared" si="201"/>
        <v>5.6078866675671845E-17</v>
      </c>
      <c r="CF282" s="61">
        <f t="shared" si="202"/>
        <v>3.7562715104609508E-7</v>
      </c>
      <c r="CG282" s="61">
        <f t="shared" si="203"/>
        <v>4.203073575087763E-4</v>
      </c>
      <c r="CH282" s="24">
        <f t="shared" si="204"/>
        <v>8.9800725367556317E-3</v>
      </c>
      <c r="CI282" s="60">
        <f t="shared" si="205"/>
        <v>0.1546687983698912</v>
      </c>
      <c r="CJ282" s="60">
        <f t="shared" si="206"/>
        <v>0.69626146855232729</v>
      </c>
      <c r="CK282" s="60">
        <f t="shared" si="207"/>
        <v>0.12381709608111741</v>
      </c>
      <c r="CL282" s="60">
        <f t="shared" si="208"/>
        <v>10.987238909589815</v>
      </c>
      <c r="CM282" s="61">
        <f t="shared" si="209"/>
        <v>11.971387028114567</v>
      </c>
      <c r="CN282" s="72">
        <f>L95</f>
        <v>44396</v>
      </c>
    </row>
    <row r="283" spans="2:92" x14ac:dyDescent="0.65">
      <c r="B283" s="44">
        <v>44133</v>
      </c>
      <c r="C283" s="38">
        <f t="shared" ref="C283:C288" si="269">IF(D283="","",D283-D282)</f>
        <v>736</v>
      </c>
      <c r="D283" s="46">
        <v>98852</v>
      </c>
      <c r="E283" s="101">
        <f t="shared" si="240"/>
        <v>3.7182171274504565E-2</v>
      </c>
      <c r="F283" s="38">
        <f t="shared" si="249"/>
        <v>24983</v>
      </c>
      <c r="G283" s="46">
        <v>2658586</v>
      </c>
      <c r="H283" s="46">
        <f t="shared" si="250"/>
        <v>3</v>
      </c>
      <c r="I283" s="46">
        <v>1733</v>
      </c>
      <c r="J283" s="100">
        <f t="shared" si="196"/>
        <v>1.7531258851616559E-2</v>
      </c>
      <c r="W283" s="47"/>
      <c r="X283" s="47"/>
      <c r="Y283" s="47"/>
      <c r="Z283" s="47"/>
      <c r="AA283" s="47"/>
      <c r="AB283" s="49">
        <f t="shared" si="210"/>
        <v>212.40000000000086</v>
      </c>
      <c r="AC283" s="24">
        <f t="shared" si="211"/>
        <v>18.138706446752369</v>
      </c>
      <c r="AD283" s="25">
        <f t="shared" si="212"/>
        <v>-2.8407266539817434E-17</v>
      </c>
      <c r="AE283" s="24">
        <f t="shared" si="213"/>
        <v>8.487002418512629E-17</v>
      </c>
      <c r="AF283" s="26">
        <f t="shared" si="214"/>
        <v>-2.1708353994794336E-17</v>
      </c>
      <c r="AG283" s="32"/>
      <c r="AH283" s="49">
        <f t="shared" si="215"/>
        <v>87.320000000000093</v>
      </c>
      <c r="AI283" s="77">
        <f t="shared" si="259"/>
        <v>6.9270658638963187</v>
      </c>
      <c r="AJ283" s="25">
        <f t="shared" si="260"/>
        <v>-8.0203096136113441E-8</v>
      </c>
      <c r="AK283" s="24">
        <f t="shared" si="261"/>
        <v>4.8514028516438722E-7</v>
      </c>
      <c r="AL283" s="26">
        <f t="shared" si="262"/>
        <v>-1.7892850489183946E-7</v>
      </c>
      <c r="AM283" s="35"/>
      <c r="AN283" s="49">
        <f t="shared" si="216"/>
        <v>118</v>
      </c>
      <c r="AO283" s="24">
        <f t="shared" ref="AO283:AO346" si="270">AO282+AP283*$AO$45</f>
        <v>29.290537433315258</v>
      </c>
      <c r="AP283" s="25">
        <f t="shared" si="265"/>
        <v>-2.905892252462167E-4</v>
      </c>
      <c r="AQ283" s="24">
        <f t="shared" ref="AQ283:AQ346" si="271">AQ282+AR283*$AO$45</f>
        <v>5.0354846071633003E-4</v>
      </c>
      <c r="AR283" s="26">
        <f t="shared" si="266"/>
        <v>-9.5222611161868134E-5</v>
      </c>
      <c r="AS283" s="5"/>
      <c r="AT283" s="49">
        <f t="shared" si="217"/>
        <v>56.640000000000114</v>
      </c>
      <c r="AU283" s="24">
        <f t="shared" si="245"/>
        <v>3.0426755290011691</v>
      </c>
      <c r="AV283" s="25">
        <f t="shared" si="246"/>
        <v>-9.3973506962731642E-4</v>
      </c>
      <c r="AW283" s="24">
        <f t="shared" si="247"/>
        <v>1.0820735184730397E-2</v>
      </c>
      <c r="AX283" s="26">
        <f t="shared" si="248"/>
        <v>-4.4053764164813476E-3</v>
      </c>
      <c r="AY283" s="29"/>
      <c r="AZ283" s="18">
        <f t="shared" si="218"/>
        <v>56.640000000000114</v>
      </c>
      <c r="BA283" s="24">
        <f t="shared" si="238"/>
        <v>1.3568725908551516E-3</v>
      </c>
      <c r="BB283" s="25">
        <f t="shared" si="236"/>
        <v>-1.8953798817506828E-5</v>
      </c>
      <c r="BC283" s="24">
        <f t="shared" si="239"/>
        <v>0.17959337793950819</v>
      </c>
      <c r="BD283" s="26">
        <f t="shared" si="237"/>
        <v>-7.7390514414855366E-2</v>
      </c>
      <c r="BE283" s="35"/>
      <c r="BF283" s="18">
        <f t="shared" si="219"/>
        <v>47.200000000000131</v>
      </c>
      <c r="BG283" s="24">
        <f t="shared" si="243"/>
        <v>0.68627882883866143</v>
      </c>
      <c r="BH283" s="25">
        <f t="shared" si="241"/>
        <v>-3.7923678346812824E-2</v>
      </c>
      <c r="BI283" s="24">
        <f t="shared" si="244"/>
        <v>0.90476508871157502</v>
      </c>
      <c r="BJ283" s="26">
        <f t="shared" si="242"/>
        <v>-0.63238348197208161</v>
      </c>
      <c r="BK283" s="71"/>
      <c r="BL283" s="18">
        <f t="shared" si="220"/>
        <v>108.5599999999995</v>
      </c>
      <c r="BM283" s="24">
        <f t="shared" si="267"/>
        <v>1.5800464466994062</v>
      </c>
      <c r="BN283" s="25">
        <f t="shared" si="263"/>
        <v>-2.0673605681900367E-2</v>
      </c>
      <c r="BO283" s="24">
        <f t="shared" si="268"/>
        <v>0.2318789766817406</v>
      </c>
      <c r="BP283" s="26">
        <f t="shared" si="264"/>
        <v>-0.18551744530846082</v>
      </c>
      <c r="BQ283" s="71"/>
      <c r="BR283" s="18">
        <f t="shared" si="221"/>
        <v>108.5599999999995</v>
      </c>
      <c r="BS283" s="24">
        <f t="shared" si="255"/>
        <v>2.6513050697667744</v>
      </c>
      <c r="BT283" s="25">
        <f t="shared" si="251"/>
        <v>-1.9004654268613654</v>
      </c>
      <c r="BU283" s="24">
        <f t="shared" si="256"/>
        <v>12.216657442119786</v>
      </c>
      <c r="BV283" s="26">
        <f t="shared" si="252"/>
        <v>-6.4602801181994609</v>
      </c>
      <c r="BW283" s="90"/>
      <c r="BX283" s="18">
        <f t="shared" si="222"/>
        <v>108.5599999999995</v>
      </c>
      <c r="BY283" s="24">
        <f t="shared" si="257"/>
        <v>2.6513050697667744</v>
      </c>
      <c r="BZ283" s="25">
        <f t="shared" si="253"/>
        <v>-1.9004654268613654</v>
      </c>
      <c r="CA283" s="24">
        <f t="shared" si="258"/>
        <v>12.216657442119786</v>
      </c>
      <c r="CB283" s="26">
        <f t="shared" si="254"/>
        <v>-6.4602801181994609</v>
      </c>
      <c r="CC283" s="32"/>
      <c r="CD283" s="20">
        <f t="shared" si="223"/>
        <v>212.40000000000086</v>
      </c>
      <c r="CE283" s="61">
        <f t="shared" si="201"/>
        <v>4.5584970628485377E-17</v>
      </c>
      <c r="CF283" s="61">
        <f t="shared" si="202"/>
        <v>3.3052308283684148E-7</v>
      </c>
      <c r="CG283" s="61">
        <f t="shared" si="203"/>
        <v>3.8399807698698632E-4</v>
      </c>
      <c r="CH283" s="24">
        <f t="shared" si="204"/>
        <v>8.1807010126872109E-3</v>
      </c>
      <c r="CI283" s="60">
        <f t="shared" si="205"/>
        <v>0.14353535255695976</v>
      </c>
      <c r="CJ283" s="60">
        <f t="shared" si="206"/>
        <v>0.61072168885689881</v>
      </c>
      <c r="CK283" s="60">
        <f t="shared" si="207"/>
        <v>9.0457617126623563E-2</v>
      </c>
      <c r="CL283" s="60">
        <f t="shared" si="208"/>
        <v>10.406374061000307</v>
      </c>
      <c r="CM283" s="61">
        <f t="shared" si="209"/>
        <v>11.259653749153546</v>
      </c>
      <c r="CN283" s="35"/>
    </row>
    <row r="284" spans="2:92" x14ac:dyDescent="0.65">
      <c r="B284" s="44">
        <v>44134</v>
      </c>
      <c r="C284" s="38">
        <f t="shared" si="269"/>
        <v>770</v>
      </c>
      <c r="D284" s="46">
        <v>99622</v>
      </c>
      <c r="E284" s="101">
        <f t="shared" si="240"/>
        <v>3.7149280652668655E-2</v>
      </c>
      <c r="F284" s="38">
        <f t="shared" si="249"/>
        <v>23081</v>
      </c>
      <c r="G284" s="46">
        <v>2681667</v>
      </c>
      <c r="H284" s="46">
        <f t="shared" si="250"/>
        <v>11</v>
      </c>
      <c r="I284" s="46">
        <v>1744</v>
      </c>
      <c r="J284" s="100">
        <f t="shared" si="196"/>
        <v>1.7506173335207084E-2</v>
      </c>
      <c r="W284" s="47"/>
      <c r="X284" s="47"/>
      <c r="Y284" s="47"/>
      <c r="Z284" s="47"/>
      <c r="AA284" s="47"/>
      <c r="AB284" s="49">
        <f t="shared" si="210"/>
        <v>213.30000000000086</v>
      </c>
      <c r="AC284" s="24">
        <f t="shared" si="211"/>
        <v>18.138706446752369</v>
      </c>
      <c r="AD284" s="25">
        <f t="shared" si="212"/>
        <v>-2.3091486822341695E-17</v>
      </c>
      <c r="AE284" s="24">
        <f t="shared" si="213"/>
        <v>6.8988511877259258E-17</v>
      </c>
      <c r="AF284" s="26">
        <f t="shared" si="214"/>
        <v>-1.7646124786518923E-17</v>
      </c>
      <c r="AG284" s="32"/>
      <c r="AH284" s="49">
        <f t="shared" si="215"/>
        <v>87.690000000000097</v>
      </c>
      <c r="AI284" s="77">
        <f t="shared" si="259"/>
        <v>6.9270658377844665</v>
      </c>
      <c r="AJ284" s="25">
        <f t="shared" si="260"/>
        <v>-7.05725728798262E-8</v>
      </c>
      <c r="AK284" s="24">
        <f t="shared" si="261"/>
        <v>4.2688624153983596E-7</v>
      </c>
      <c r="AL284" s="26">
        <f t="shared" si="262"/>
        <v>-1.574433611474358E-7</v>
      </c>
      <c r="AM284" s="35"/>
      <c r="AN284" s="49">
        <f t="shared" si="216"/>
        <v>118.5</v>
      </c>
      <c r="AO284" s="24">
        <f t="shared" si="270"/>
        <v>29.290404690469916</v>
      </c>
      <c r="AP284" s="25">
        <f t="shared" si="265"/>
        <v>-2.654856906857989E-4</v>
      </c>
      <c r="AQ284" s="24">
        <f t="shared" si="271"/>
        <v>4.6004934480851402E-4</v>
      </c>
      <c r="AR284" s="26">
        <f t="shared" si="266"/>
        <v>-8.6998231815632089E-5</v>
      </c>
      <c r="AS284" s="5"/>
      <c r="AT284" s="49">
        <f t="shared" si="217"/>
        <v>56.880000000000116</v>
      </c>
      <c r="AU284" s="24">
        <f t="shared" si="245"/>
        <v>3.0424700833275784</v>
      </c>
      <c r="AV284" s="25">
        <f t="shared" si="246"/>
        <v>-8.5602363996190912E-4</v>
      </c>
      <c r="AW284" s="24">
        <f t="shared" si="247"/>
        <v>9.8575414583703721E-3</v>
      </c>
      <c r="AX284" s="26">
        <f t="shared" si="248"/>
        <v>-4.0133071931667697E-3</v>
      </c>
      <c r="AY284" s="29"/>
      <c r="AZ284" s="18">
        <f t="shared" si="218"/>
        <v>56.880000000000116</v>
      </c>
      <c r="BA284" s="24">
        <f t="shared" si="238"/>
        <v>1.3537144289521047E-3</v>
      </c>
      <c r="BB284" s="25">
        <f t="shared" si="236"/>
        <v>-1.7545343905815039E-5</v>
      </c>
      <c r="BC284" s="24">
        <f t="shared" si="239"/>
        <v>0.16666581288976665</v>
      </c>
      <c r="BD284" s="26">
        <f t="shared" si="237"/>
        <v>-7.1819805831897468E-2</v>
      </c>
      <c r="BE284" s="35"/>
      <c r="BF284" s="18">
        <f t="shared" si="219"/>
        <v>47.400000000000134</v>
      </c>
      <c r="BG284" s="24">
        <f t="shared" si="243"/>
        <v>0.67969706490883752</v>
      </c>
      <c r="BH284" s="25">
        <f t="shared" si="241"/>
        <v>-3.2908819649119625E-2</v>
      </c>
      <c r="BI284" s="24">
        <f t="shared" si="244"/>
        <v>0.79372739110889423</v>
      </c>
      <c r="BJ284" s="26">
        <f t="shared" si="242"/>
        <v>-0.55518848801340415</v>
      </c>
      <c r="BK284" s="71"/>
      <c r="BL284" s="18">
        <f t="shared" si="220"/>
        <v>109.0199999999995</v>
      </c>
      <c r="BM284" s="24">
        <f t="shared" si="267"/>
        <v>1.5731365283266148</v>
      </c>
      <c r="BN284" s="25">
        <f t="shared" si="263"/>
        <v>-1.5021561679981428E-2</v>
      </c>
      <c r="BO284" s="24">
        <f t="shared" si="268"/>
        <v>0.1694570810266916</v>
      </c>
      <c r="BP284" s="26">
        <f t="shared" si="264"/>
        <v>-0.13569977316314996</v>
      </c>
      <c r="BQ284" s="71"/>
      <c r="BR284" s="18">
        <f t="shared" si="221"/>
        <v>109.0199999999995</v>
      </c>
      <c r="BS284" s="24">
        <f t="shared" si="255"/>
        <v>2.4828766235449145</v>
      </c>
      <c r="BT284" s="25">
        <f t="shared" si="251"/>
        <v>-1.6842844622186013</v>
      </c>
      <c r="BU284" s="24">
        <f t="shared" si="256"/>
        <v>11.591003154603859</v>
      </c>
      <c r="BV284" s="26">
        <f t="shared" si="252"/>
        <v>-6.2565428751592602</v>
      </c>
      <c r="BW284" s="90"/>
      <c r="BX284" s="18">
        <f t="shared" si="222"/>
        <v>109.0199999999995</v>
      </c>
      <c r="BY284" s="24">
        <f t="shared" si="257"/>
        <v>2.4828766235449145</v>
      </c>
      <c r="BZ284" s="25">
        <f t="shared" si="253"/>
        <v>-1.6842844622186013</v>
      </c>
      <c r="CA284" s="24">
        <f t="shared" si="258"/>
        <v>11.591003154603859</v>
      </c>
      <c r="CB284" s="26">
        <f t="shared" si="254"/>
        <v>-6.2565428751592602</v>
      </c>
      <c r="CC284" s="32"/>
      <c r="CD284" s="20">
        <f t="shared" si="223"/>
        <v>213.30000000000086</v>
      </c>
      <c r="CE284" s="61">
        <f t="shared" si="201"/>
        <v>3.7054770725267682E-17</v>
      </c>
      <c r="CF284" s="61">
        <f t="shared" si="202"/>
        <v>2.9083496218051677E-7</v>
      </c>
      <c r="CG284" s="61">
        <f t="shared" si="203"/>
        <v>3.5082507967707161E-4</v>
      </c>
      <c r="CH284" s="24">
        <f t="shared" si="204"/>
        <v>7.4524777652807302E-3</v>
      </c>
      <c r="CI284" s="60">
        <f t="shared" si="205"/>
        <v>0.13320331490088569</v>
      </c>
      <c r="CJ284" s="60">
        <f t="shared" si="206"/>
        <v>0.53565876837891713</v>
      </c>
      <c r="CK284" s="60">
        <f t="shared" si="207"/>
        <v>6.6079784174797887E-2</v>
      </c>
      <c r="CL284" s="60">
        <f t="shared" si="208"/>
        <v>9.8490043363202915</v>
      </c>
      <c r="CM284" s="61">
        <f t="shared" si="209"/>
        <v>10.591749797454812</v>
      </c>
      <c r="CN284" s="35"/>
    </row>
    <row r="285" spans="2:92" x14ac:dyDescent="0.65">
      <c r="B285" s="44">
        <v>44135</v>
      </c>
      <c r="C285" s="38">
        <f t="shared" si="269"/>
        <v>770</v>
      </c>
      <c r="D285" s="46">
        <v>100392</v>
      </c>
      <c r="E285" s="101">
        <f t="shared" si="240"/>
        <v>3.7097475101324086E-2</v>
      </c>
      <c r="F285" s="38">
        <f t="shared" si="249"/>
        <v>24501</v>
      </c>
      <c r="G285" s="46">
        <v>2706168</v>
      </c>
      <c r="H285" s="46">
        <f t="shared" si="250"/>
        <v>11</v>
      </c>
      <c r="I285" s="46">
        <v>1755</v>
      </c>
      <c r="J285" s="100">
        <f t="shared" si="196"/>
        <v>1.748147262730098E-2</v>
      </c>
      <c r="W285" s="47"/>
      <c r="X285" s="47"/>
      <c r="Y285" s="47"/>
      <c r="Z285" s="47"/>
      <c r="AA285" s="47"/>
      <c r="AB285" s="49">
        <f t="shared" si="210"/>
        <v>214.20000000000087</v>
      </c>
      <c r="AC285" s="24">
        <f t="shared" si="211"/>
        <v>18.138706446752369</v>
      </c>
      <c r="AD285" s="25">
        <f t="shared" si="212"/>
        <v>-1.8770435477098422E-17</v>
      </c>
      <c r="AE285" s="24">
        <f t="shared" si="213"/>
        <v>5.6078866675671845E-17</v>
      </c>
      <c r="AF285" s="26">
        <f t="shared" si="214"/>
        <v>-1.434405022398602E-17</v>
      </c>
      <c r="AG285" s="32"/>
      <c r="AH285" s="49">
        <f t="shared" si="215"/>
        <v>88.060000000000102</v>
      </c>
      <c r="AI285" s="77">
        <f t="shared" si="259"/>
        <v>6.9270658148080395</v>
      </c>
      <c r="AJ285" s="25">
        <f t="shared" si="260"/>
        <v>-6.2098451108206923E-8</v>
      </c>
      <c r="AK285" s="24">
        <f t="shared" si="261"/>
        <v>3.7562715104609508E-7</v>
      </c>
      <c r="AL285" s="26">
        <f t="shared" si="262"/>
        <v>-1.3853808241551596E-7</v>
      </c>
      <c r="AM285" s="35"/>
      <c r="AN285" s="49">
        <f t="shared" si="216"/>
        <v>119</v>
      </c>
      <c r="AO285" s="24">
        <f t="shared" si="270"/>
        <v>29.290283415186533</v>
      </c>
      <c r="AP285" s="25">
        <f t="shared" si="265"/>
        <v>-2.4255056676648437E-4</v>
      </c>
      <c r="AQ285" s="24">
        <f t="shared" si="271"/>
        <v>4.203073575087763E-4</v>
      </c>
      <c r="AR285" s="26">
        <f t="shared" si="266"/>
        <v>-7.9483974599475407E-5</v>
      </c>
      <c r="AS285" s="5"/>
      <c r="AT285" s="49">
        <f t="shared" si="217"/>
        <v>57.120000000000118</v>
      </c>
      <c r="AU285" s="24">
        <f t="shared" si="245"/>
        <v>3.0422829377716893</v>
      </c>
      <c r="AV285" s="25">
        <f t="shared" si="246"/>
        <v>-7.7977314953858224E-4</v>
      </c>
      <c r="AW285" s="24">
        <f t="shared" si="247"/>
        <v>8.9800725367556317E-3</v>
      </c>
      <c r="AX285" s="26">
        <f t="shared" si="248"/>
        <v>-3.6561205067280854E-3</v>
      </c>
      <c r="AY285" s="29"/>
      <c r="AZ285" s="18">
        <f t="shared" si="218"/>
        <v>57.120000000000118</v>
      </c>
      <c r="BA285" s="24">
        <f t="shared" si="238"/>
        <v>1.3507904207643489E-3</v>
      </c>
      <c r="BB285" s="25">
        <f t="shared" si="236"/>
        <v>-1.6244489931977433E-5</v>
      </c>
      <c r="BC285" s="24">
        <f t="shared" si="239"/>
        <v>0.1546687983698912</v>
      </c>
      <c r="BD285" s="26">
        <f t="shared" si="237"/>
        <v>-6.6650080665974679E-2</v>
      </c>
      <c r="BE285" s="35"/>
      <c r="BF285" s="18">
        <f t="shared" si="219"/>
        <v>47.600000000000136</v>
      </c>
      <c r="BG285" s="24">
        <f t="shared" si="243"/>
        <v>0.67397842662124818</v>
      </c>
      <c r="BH285" s="25">
        <f t="shared" si="241"/>
        <v>-2.859319143794661E-2</v>
      </c>
      <c r="BI285" s="24">
        <f t="shared" si="244"/>
        <v>0.69626146855232729</v>
      </c>
      <c r="BJ285" s="26">
        <f t="shared" si="242"/>
        <v>-0.48732961278283471</v>
      </c>
      <c r="BK285" s="71"/>
      <c r="BL285" s="18">
        <f t="shared" si="220"/>
        <v>109.47999999999949</v>
      </c>
      <c r="BM285" s="24">
        <f t="shared" si="267"/>
        <v>1.5681088460452082</v>
      </c>
      <c r="BN285" s="25">
        <f t="shared" si="263"/>
        <v>-1.0929744090014352E-2</v>
      </c>
      <c r="BO285" s="24">
        <f t="shared" si="268"/>
        <v>0.12381709608111741</v>
      </c>
      <c r="BP285" s="26">
        <f t="shared" si="264"/>
        <v>-9.9217358577335199E-2</v>
      </c>
      <c r="BQ285" s="71"/>
      <c r="BR285" s="18">
        <f t="shared" si="221"/>
        <v>109.47999999999949</v>
      </c>
      <c r="BS285" s="24">
        <f t="shared" si="255"/>
        <v>2.3332256635097077</v>
      </c>
      <c r="BT285" s="25">
        <f t="shared" si="251"/>
        <v>-1.4965096003520666</v>
      </c>
      <c r="BU285" s="24">
        <f t="shared" si="256"/>
        <v>10.987238909589815</v>
      </c>
      <c r="BV285" s="26">
        <f t="shared" si="252"/>
        <v>-6.0376424501404422</v>
      </c>
      <c r="BW285" s="90"/>
      <c r="BX285" s="18">
        <f t="shared" si="222"/>
        <v>109.47999999999949</v>
      </c>
      <c r="BY285" s="24">
        <f t="shared" si="257"/>
        <v>2.3332256635097077</v>
      </c>
      <c r="BZ285" s="25">
        <f t="shared" si="253"/>
        <v>-1.4965096003520666</v>
      </c>
      <c r="CA285" s="24">
        <f t="shared" si="258"/>
        <v>10.987238909589815</v>
      </c>
      <c r="CB285" s="26">
        <f t="shared" si="254"/>
        <v>-6.0376424501404422</v>
      </c>
      <c r="CC285" s="32"/>
      <c r="CD285" s="20">
        <f t="shared" si="223"/>
        <v>214.20000000000087</v>
      </c>
      <c r="CE285" s="61">
        <f t="shared" si="201"/>
        <v>3.0120805488556189E-17</v>
      </c>
      <c r="CF285" s="61">
        <f t="shared" si="202"/>
        <v>2.5591245999302706E-7</v>
      </c>
      <c r="CG285" s="61">
        <f t="shared" si="203"/>
        <v>3.2051752645416675E-4</v>
      </c>
      <c r="CH285" s="24">
        <f t="shared" si="204"/>
        <v>6.7890717039794345E-3</v>
      </c>
      <c r="CI285" s="60">
        <f t="shared" si="205"/>
        <v>0.12361499911431549</v>
      </c>
      <c r="CJ285" s="60">
        <f t="shared" si="206"/>
        <v>0.46979713224366254</v>
      </c>
      <c r="CK285" s="60">
        <f t="shared" si="207"/>
        <v>4.8268317566607821E-2</v>
      </c>
      <c r="CL285" s="60">
        <f t="shared" si="208"/>
        <v>9.3153907184936511</v>
      </c>
      <c r="CM285" s="61">
        <f t="shared" si="209"/>
        <v>9.9641810125611308</v>
      </c>
      <c r="CN285" s="72">
        <f>L96</f>
        <v>44403</v>
      </c>
    </row>
    <row r="286" spans="2:92" x14ac:dyDescent="0.65">
      <c r="B286" s="44">
        <v>44136</v>
      </c>
      <c r="C286" s="38">
        <f t="shared" si="269"/>
        <v>754</v>
      </c>
      <c r="D286" s="46">
        <v>101146</v>
      </c>
      <c r="E286" s="101">
        <f t="shared" si="240"/>
        <v>3.716819687613112E-2</v>
      </c>
      <c r="F286" s="38">
        <f t="shared" si="249"/>
        <v>15137</v>
      </c>
      <c r="G286" s="46">
        <v>2721305</v>
      </c>
      <c r="H286" s="46">
        <f t="shared" si="250"/>
        <v>11</v>
      </c>
      <c r="I286" s="46">
        <v>1766</v>
      </c>
      <c r="J286" s="100">
        <f t="shared" si="196"/>
        <v>1.7459909437842328E-2</v>
      </c>
      <c r="W286" s="47"/>
      <c r="X286" s="47"/>
      <c r="Y286" s="47"/>
      <c r="Z286" s="47"/>
      <c r="AA286" s="47"/>
      <c r="AB286" s="49">
        <f t="shared" si="210"/>
        <v>215.10000000000088</v>
      </c>
      <c r="AC286" s="24">
        <f t="shared" si="211"/>
        <v>18.138706446752369</v>
      </c>
      <c r="AD286" s="25">
        <f t="shared" si="212"/>
        <v>-1.5257971507448632E-17</v>
      </c>
      <c r="AE286" s="24">
        <f t="shared" si="213"/>
        <v>4.5584970628485377E-17</v>
      </c>
      <c r="AF286" s="26">
        <f t="shared" si="214"/>
        <v>-1.1659884496873852E-17</v>
      </c>
      <c r="AG286" s="32"/>
      <c r="AH286" s="49">
        <f t="shared" si="215"/>
        <v>88.430000000000106</v>
      </c>
      <c r="AI286" s="77">
        <f t="shared" si="259"/>
        <v>6.9270657945905461</v>
      </c>
      <c r="AJ286" s="25">
        <f t="shared" si="260"/>
        <v>-5.4641873939627972E-8</v>
      </c>
      <c r="AK286" s="24">
        <f t="shared" si="261"/>
        <v>3.3052308283684148E-7</v>
      </c>
      <c r="AL286" s="26">
        <f t="shared" si="262"/>
        <v>-1.2190288705203669E-7</v>
      </c>
      <c r="AM286" s="35"/>
      <c r="AN286" s="49">
        <f t="shared" si="216"/>
        <v>119.5</v>
      </c>
      <c r="AO286" s="24">
        <f t="shared" si="270"/>
        <v>29.290172616891926</v>
      </c>
      <c r="AP286" s="25">
        <f t="shared" si="265"/>
        <v>-2.2159658921256335E-4</v>
      </c>
      <c r="AQ286" s="24">
        <f t="shared" si="271"/>
        <v>3.8399807698698632E-4</v>
      </c>
      <c r="AR286" s="26">
        <f t="shared" si="266"/>
        <v>-7.2618561043580018E-5</v>
      </c>
      <c r="AS286" s="5"/>
      <c r="AT286" s="49">
        <f t="shared" si="217"/>
        <v>57.36000000000012</v>
      </c>
      <c r="AU286" s="24">
        <f t="shared" si="245"/>
        <v>3.0421124614617883</v>
      </c>
      <c r="AV286" s="25">
        <f t="shared" si="246"/>
        <v>-7.1031795792161846E-4</v>
      </c>
      <c r="AW286" s="24">
        <f t="shared" si="247"/>
        <v>8.1807010126872109E-3</v>
      </c>
      <c r="AX286" s="26">
        <f t="shared" si="248"/>
        <v>-3.330714683618416E-3</v>
      </c>
      <c r="AY286" s="29"/>
      <c r="AZ286" s="18">
        <f t="shared" si="218"/>
        <v>57.36000000000012</v>
      </c>
      <c r="BA286" s="24">
        <f t="shared" si="238"/>
        <v>1.3480827510636186E-3</v>
      </c>
      <c r="BB286" s="25">
        <f t="shared" si="236"/>
        <v>-1.5042609448501071E-5</v>
      </c>
      <c r="BC286" s="24">
        <f t="shared" si="239"/>
        <v>0.14353535255695976</v>
      </c>
      <c r="BD286" s="26">
        <f t="shared" si="237"/>
        <v>-6.185247673850798E-2</v>
      </c>
      <c r="BE286" s="35"/>
      <c r="BF286" s="18">
        <f t="shared" si="219"/>
        <v>47.800000000000139</v>
      </c>
      <c r="BG286" s="24">
        <f t="shared" si="243"/>
        <v>0.66900421540487409</v>
      </c>
      <c r="BH286" s="25">
        <f t="shared" si="241"/>
        <v>-2.4871056081870551E-2</v>
      </c>
      <c r="BI286" s="24">
        <f t="shared" si="244"/>
        <v>0.61072168885689881</v>
      </c>
      <c r="BJ286" s="26">
        <f t="shared" si="242"/>
        <v>-0.42769889847714221</v>
      </c>
      <c r="BK286" s="71"/>
      <c r="BL286" s="18">
        <f t="shared" si="220"/>
        <v>109.93999999999949</v>
      </c>
      <c r="BM286" s="24">
        <f t="shared" si="267"/>
        <v>1.5644470132714479</v>
      </c>
      <c r="BN286" s="25">
        <f t="shared" si="263"/>
        <v>-7.9605060299136159E-3</v>
      </c>
      <c r="BO286" s="24">
        <f t="shared" si="268"/>
        <v>9.0457617126623563E-2</v>
      </c>
      <c r="BP286" s="26">
        <f t="shared" si="264"/>
        <v>-7.2520606422812703E-2</v>
      </c>
      <c r="BQ286" s="71"/>
      <c r="BR286" s="18">
        <f t="shared" si="221"/>
        <v>109.93999999999949</v>
      </c>
      <c r="BS286" s="24">
        <f t="shared" si="255"/>
        <v>2.1999199829758775</v>
      </c>
      <c r="BT286" s="25">
        <f t="shared" si="251"/>
        <v>-1.3330568053383034</v>
      </c>
      <c r="BU286" s="24">
        <f t="shared" si="256"/>
        <v>10.406374061000307</v>
      </c>
      <c r="BV286" s="26">
        <f t="shared" si="252"/>
        <v>-5.808648485895076</v>
      </c>
      <c r="BW286" s="90"/>
      <c r="BX286" s="18">
        <f t="shared" si="222"/>
        <v>109.93999999999949</v>
      </c>
      <c r="BY286" s="24">
        <f t="shared" si="257"/>
        <v>2.1999199829758775</v>
      </c>
      <c r="BZ286" s="25">
        <f t="shared" si="253"/>
        <v>-1.3330568053383034</v>
      </c>
      <c r="CA286" s="24">
        <f t="shared" si="258"/>
        <v>10.406374061000307</v>
      </c>
      <c r="CB286" s="26">
        <f t="shared" si="254"/>
        <v>-5.808648485895076</v>
      </c>
      <c r="CC286" s="32"/>
      <c r="CD286" s="20">
        <f t="shared" si="223"/>
        <v>215.10000000000088</v>
      </c>
      <c r="CE286" s="61">
        <f t="shared" si="201"/>
        <v>2.4484375574904667E-17</v>
      </c>
      <c r="CF286" s="61">
        <f t="shared" si="202"/>
        <v>2.251833365549107E-7</v>
      </c>
      <c r="CG286" s="61">
        <f t="shared" si="203"/>
        <v>2.9282795650444889E-4</v>
      </c>
      <c r="CH286" s="24">
        <f t="shared" si="204"/>
        <v>6.1847148548267589E-3</v>
      </c>
      <c r="CI286" s="60">
        <f t="shared" si="205"/>
        <v>0.11471687113569233</v>
      </c>
      <c r="CJ286" s="60">
        <f t="shared" si="206"/>
        <v>0.41201468423054377</v>
      </c>
      <c r="CK286" s="60">
        <f t="shared" si="207"/>
        <v>3.5256068472141446E-2</v>
      </c>
      <c r="CL286" s="60">
        <f t="shared" si="208"/>
        <v>8.8055256571129661</v>
      </c>
      <c r="CM286" s="61">
        <f t="shared" si="209"/>
        <v>9.3739910489460119</v>
      </c>
      <c r="CN286" s="35"/>
    </row>
    <row r="287" spans="2:92" x14ac:dyDescent="0.65">
      <c r="B287" s="44">
        <v>44137</v>
      </c>
      <c r="C287" s="38">
        <f t="shared" si="269"/>
        <v>667</v>
      </c>
      <c r="D287" s="46">
        <v>101813</v>
      </c>
      <c r="E287" s="101">
        <f t="shared" si="240"/>
        <v>3.7286982278859293E-2</v>
      </c>
      <c r="F287" s="38">
        <f t="shared" si="249"/>
        <v>9219</v>
      </c>
      <c r="G287" s="46">
        <v>2730524</v>
      </c>
      <c r="H287" s="46">
        <f t="shared" si="250"/>
        <v>8</v>
      </c>
      <c r="I287" s="46">
        <v>1774</v>
      </c>
      <c r="J287" s="100">
        <f t="shared" si="196"/>
        <v>1.7424101047999765E-2</v>
      </c>
      <c r="W287" s="47"/>
      <c r="X287" s="47"/>
      <c r="Y287" s="47"/>
      <c r="Z287" s="47"/>
      <c r="AA287" s="47"/>
      <c r="AB287" s="49">
        <f t="shared" si="210"/>
        <v>216.00000000000088</v>
      </c>
      <c r="AC287" s="24">
        <f t="shared" si="211"/>
        <v>18.138706446752369</v>
      </c>
      <c r="AD287" s="25">
        <f t="shared" si="212"/>
        <v>-1.2402786009208876E-17</v>
      </c>
      <c r="AE287" s="24">
        <f t="shared" si="213"/>
        <v>3.7054770725267682E-17</v>
      </c>
      <c r="AF287" s="26">
        <f t="shared" si="214"/>
        <v>-9.4779998924641038E-18</v>
      </c>
      <c r="AG287" s="32"/>
      <c r="AH287" s="49">
        <f t="shared" si="215"/>
        <v>88.800000000000111</v>
      </c>
      <c r="AI287" s="77">
        <f t="shared" si="259"/>
        <v>6.9270657768007027</v>
      </c>
      <c r="AJ287" s="25">
        <f t="shared" si="260"/>
        <v>-4.808065797027575E-8</v>
      </c>
      <c r="AK287" s="24">
        <f t="shared" si="261"/>
        <v>2.9083496218051677E-7</v>
      </c>
      <c r="AL287" s="26">
        <f t="shared" si="262"/>
        <v>-1.0726519096303972E-7</v>
      </c>
      <c r="AM287" s="35"/>
      <c r="AN287" s="49">
        <f t="shared" si="216"/>
        <v>120</v>
      </c>
      <c r="AO287" s="24">
        <f t="shared" si="270"/>
        <v>29.290071390562289</v>
      </c>
      <c r="AP287" s="25">
        <f t="shared" si="265"/>
        <v>-2.0245265927106091E-4</v>
      </c>
      <c r="AQ287" s="24">
        <f t="shared" si="271"/>
        <v>3.5082507967707161E-4</v>
      </c>
      <c r="AR287" s="26">
        <f t="shared" si="266"/>
        <v>-6.6345994619829466E-5</v>
      </c>
      <c r="AS287" s="5"/>
      <c r="AT287" s="49">
        <f t="shared" si="217"/>
        <v>57.600000000000122</v>
      </c>
      <c r="AU287" s="24">
        <f t="shared" si="245"/>
        <v>3.0419571689998244</v>
      </c>
      <c r="AV287" s="25">
        <f t="shared" si="246"/>
        <v>-6.4705192484890975E-4</v>
      </c>
      <c r="AW287" s="24">
        <f t="shared" si="247"/>
        <v>7.4524777652807302E-3</v>
      </c>
      <c r="AX287" s="26">
        <f t="shared" si="248"/>
        <v>-3.0342635308603354E-3</v>
      </c>
      <c r="AY287" s="29"/>
      <c r="AZ287" s="18">
        <f t="shared" si="218"/>
        <v>57.600000000000122</v>
      </c>
      <c r="BA287" s="24">
        <f t="shared" si="238"/>
        <v>1.3455750230365884E-3</v>
      </c>
      <c r="BB287" s="25">
        <f t="shared" si="236"/>
        <v>-1.3931822372390835E-5</v>
      </c>
      <c r="BC287" s="24">
        <f t="shared" si="239"/>
        <v>0.13320331490088569</v>
      </c>
      <c r="BD287" s="26">
        <f t="shared" si="237"/>
        <v>-5.7400209200411514E-2</v>
      </c>
      <c r="BE287" s="35"/>
      <c r="BF287" s="18">
        <f t="shared" si="219"/>
        <v>48.000000000000142</v>
      </c>
      <c r="BG287" s="24">
        <f t="shared" si="243"/>
        <v>0.66467331633145887</v>
      </c>
      <c r="BH287" s="25">
        <f t="shared" si="241"/>
        <v>-2.165449536707581E-2</v>
      </c>
      <c r="BI287" s="24">
        <f t="shared" si="244"/>
        <v>0.53565876837891713</v>
      </c>
      <c r="BJ287" s="26">
        <f t="shared" si="242"/>
        <v>-0.37531460238990844</v>
      </c>
      <c r="BK287" s="71"/>
      <c r="BL287" s="18">
        <f t="shared" si="220"/>
        <v>110.39999999999948</v>
      </c>
      <c r="BM287" s="24">
        <f t="shared" si="267"/>
        <v>1.5617780187024131</v>
      </c>
      <c r="BN287" s="25">
        <f t="shared" si="263"/>
        <v>-5.8021621065973347E-3</v>
      </c>
      <c r="BO287" s="24">
        <f t="shared" si="268"/>
        <v>6.6079784174797887E-2</v>
      </c>
      <c r="BP287" s="26">
        <f t="shared" si="264"/>
        <v>-5.2995289025707985E-2</v>
      </c>
      <c r="BQ287" s="71"/>
      <c r="BR287" s="18">
        <f t="shared" si="221"/>
        <v>110.39999999999948</v>
      </c>
      <c r="BS287" s="24">
        <f t="shared" si="255"/>
        <v>2.0808753936908722</v>
      </c>
      <c r="BT287" s="25">
        <f t="shared" si="251"/>
        <v>-1.1904458928500532</v>
      </c>
      <c r="BU287" s="24">
        <f t="shared" si="256"/>
        <v>9.8490043363202915</v>
      </c>
      <c r="BV287" s="26">
        <f t="shared" si="252"/>
        <v>-5.5736972468001467</v>
      </c>
      <c r="BW287" s="90"/>
      <c r="BX287" s="18">
        <f t="shared" si="222"/>
        <v>110.39999999999948</v>
      </c>
      <c r="BY287" s="24">
        <f t="shared" si="257"/>
        <v>2.0808753936908722</v>
      </c>
      <c r="BZ287" s="25">
        <f t="shared" si="253"/>
        <v>-1.1904458928500532</v>
      </c>
      <c r="CA287" s="24">
        <f t="shared" si="258"/>
        <v>9.8490043363202915</v>
      </c>
      <c r="CB287" s="26">
        <f t="shared" si="254"/>
        <v>-5.5736972468001467</v>
      </c>
      <c r="CC287" s="32"/>
      <c r="CD287" s="20">
        <f t="shared" si="223"/>
        <v>216.00000000000088</v>
      </c>
      <c r="CE287" s="61">
        <f t="shared" si="201"/>
        <v>1.9902676491196449E-17</v>
      </c>
      <c r="CF287" s="61">
        <f t="shared" si="202"/>
        <v>1.9814406479940955E-7</v>
      </c>
      <c r="CG287" s="61">
        <f t="shared" si="203"/>
        <v>2.6753027108518043E-4</v>
      </c>
      <c r="CH287" s="24">
        <f t="shared" si="204"/>
        <v>5.634152317168158E-3</v>
      </c>
      <c r="CI287" s="60">
        <f t="shared" si="205"/>
        <v>0.10645925026866342</v>
      </c>
      <c r="CJ287" s="60">
        <f t="shared" si="206"/>
        <v>0.36132478387932876</v>
      </c>
      <c r="CK287" s="60">
        <f t="shared" si="207"/>
        <v>2.5750737803756481E-2</v>
      </c>
      <c r="CL287" s="60">
        <f t="shared" si="208"/>
        <v>8.3191883356877625</v>
      </c>
      <c r="CM287" s="61">
        <f t="shared" si="209"/>
        <v>8.8186249883718286</v>
      </c>
      <c r="CN287" s="35"/>
    </row>
    <row r="288" spans="2:92" x14ac:dyDescent="0.65">
      <c r="B288" s="44">
        <v>44138</v>
      </c>
      <c r="C288" s="38">
        <f t="shared" si="269"/>
        <v>468</v>
      </c>
      <c r="D288" s="46">
        <v>102281</v>
      </c>
      <c r="E288" s="101">
        <f t="shared" si="240"/>
        <v>3.7119580641391627E-2</v>
      </c>
      <c r="F288" s="38">
        <f t="shared" si="249"/>
        <v>24922</v>
      </c>
      <c r="G288" s="46">
        <v>2755446</v>
      </c>
      <c r="H288" s="46">
        <f t="shared" si="250"/>
        <v>6</v>
      </c>
      <c r="I288" s="46">
        <v>1780</v>
      </c>
      <c r="J288" s="100">
        <f t="shared" si="196"/>
        <v>1.7403036732139891E-2</v>
      </c>
      <c r="W288" s="47"/>
      <c r="X288" s="47"/>
      <c r="Y288" s="47"/>
      <c r="Z288" s="47"/>
      <c r="AA288" s="47"/>
      <c r="AB288" s="49">
        <f t="shared" si="210"/>
        <v>216.90000000000089</v>
      </c>
      <c r="AC288" s="24">
        <f t="shared" si="211"/>
        <v>18.138706446752369</v>
      </c>
      <c r="AD288" s="25">
        <f t="shared" si="212"/>
        <v>-1.0081884129560158E-17</v>
      </c>
      <c r="AE288" s="24">
        <f t="shared" si="213"/>
        <v>3.0120805488556189E-17</v>
      </c>
      <c r="AF288" s="26">
        <f t="shared" si="214"/>
        <v>-7.7044058185683279E-18</v>
      </c>
      <c r="AG288" s="32"/>
      <c r="AH288" s="49">
        <f t="shared" si="215"/>
        <v>89.170000000000115</v>
      </c>
      <c r="AI288" s="77">
        <f t="shared" si="259"/>
        <v>6.9270657611470048</v>
      </c>
      <c r="AJ288" s="25">
        <f t="shared" si="260"/>
        <v>-4.2307291177573469E-8</v>
      </c>
      <c r="AK288" s="24">
        <f t="shared" si="261"/>
        <v>2.5591245999302706E-7</v>
      </c>
      <c r="AL288" s="26">
        <f t="shared" si="262"/>
        <v>-9.4385141047269405E-8</v>
      </c>
      <c r="AM288" s="35"/>
      <c r="AN288" s="49">
        <f t="shared" si="216"/>
        <v>120.5</v>
      </c>
      <c r="AO288" s="24">
        <f t="shared" si="270"/>
        <v>29.289978909337627</v>
      </c>
      <c r="AP288" s="25">
        <f t="shared" si="265"/>
        <v>-1.8496244932814036E-4</v>
      </c>
      <c r="AQ288" s="24">
        <f t="shared" si="271"/>
        <v>3.2051752645416675E-4</v>
      </c>
      <c r="AR288" s="26">
        <f t="shared" si="266"/>
        <v>-6.0615106445809742E-5</v>
      </c>
      <c r="AS288" s="5"/>
      <c r="AT288" s="49">
        <f t="shared" si="217"/>
        <v>57.840000000000124</v>
      </c>
      <c r="AU288" s="24">
        <f t="shared" si="245"/>
        <v>3.0418157074624754</v>
      </c>
      <c r="AV288" s="25">
        <f t="shared" si="246"/>
        <v>-5.8942307228759523E-4</v>
      </c>
      <c r="AW288" s="24">
        <f t="shared" si="247"/>
        <v>6.7890717039794345E-3</v>
      </c>
      <c r="AX288" s="26">
        <f t="shared" si="248"/>
        <v>-2.7641919220887335E-3</v>
      </c>
      <c r="AY288" s="29"/>
      <c r="AZ288" s="18">
        <f t="shared" si="218"/>
        <v>57.840000000000124</v>
      </c>
      <c r="BA288" s="24">
        <f t="shared" si="238"/>
        <v>1.3432521367430169E-3</v>
      </c>
      <c r="BB288" s="25">
        <f t="shared" si="236"/>
        <v>-1.2904923853174262E-5</v>
      </c>
      <c r="BC288" s="24">
        <f t="shared" si="239"/>
        <v>0.12361499911431549</v>
      </c>
      <c r="BD288" s="26">
        <f t="shared" si="237"/>
        <v>-5.3268421036501104E-2</v>
      </c>
      <c r="BE288" s="35"/>
      <c r="BF288" s="18">
        <f t="shared" si="219"/>
        <v>48.200000000000145</v>
      </c>
      <c r="BG288" s="24">
        <f t="shared" si="243"/>
        <v>0.66089931257745427</v>
      </c>
      <c r="BH288" s="25">
        <f t="shared" si="241"/>
        <v>-1.8870018770023301E-2</v>
      </c>
      <c r="BI288" s="24">
        <f t="shared" si="244"/>
        <v>0.46979713224366254</v>
      </c>
      <c r="BJ288" s="26">
        <f t="shared" si="242"/>
        <v>-0.32930818067627282</v>
      </c>
      <c r="BK288" s="71"/>
      <c r="BL288" s="18">
        <f t="shared" si="220"/>
        <v>110.85999999999947</v>
      </c>
      <c r="BM288" s="24">
        <f t="shared" si="267"/>
        <v>1.5598316298423385</v>
      </c>
      <c r="BN288" s="25">
        <f t="shared" si="263"/>
        <v>-4.2312801305967552E-3</v>
      </c>
      <c r="BO288" s="24">
        <f t="shared" si="268"/>
        <v>4.8268317566607821E-2</v>
      </c>
      <c r="BP288" s="26">
        <f t="shared" si="264"/>
        <v>-3.8720579583021879E-2</v>
      </c>
      <c r="BQ288" s="71"/>
      <c r="BR288" s="18">
        <f t="shared" si="221"/>
        <v>110.85999999999947</v>
      </c>
      <c r="BS288" s="24">
        <f t="shared" si="255"/>
        <v>1.9743037296566934</v>
      </c>
      <c r="BT288" s="25">
        <f t="shared" si="251"/>
        <v>-1.0657166403417868</v>
      </c>
      <c r="BU288" s="24">
        <f t="shared" si="256"/>
        <v>9.3153907184936511</v>
      </c>
      <c r="BV288" s="26">
        <f t="shared" si="252"/>
        <v>-5.3361361782664032</v>
      </c>
      <c r="BW288" s="90"/>
      <c r="BX288" s="18">
        <f t="shared" si="222"/>
        <v>110.85999999999947</v>
      </c>
      <c r="BY288" s="24">
        <f t="shared" si="257"/>
        <v>1.9743037296566934</v>
      </c>
      <c r="BZ288" s="25">
        <f t="shared" si="253"/>
        <v>-1.0657166403417868</v>
      </c>
      <c r="CA288" s="24">
        <f t="shared" si="258"/>
        <v>9.3153907184936511</v>
      </c>
      <c r="CB288" s="26">
        <f t="shared" si="254"/>
        <v>-5.3361361782664032</v>
      </c>
      <c r="CC288" s="32"/>
      <c r="CD288" s="20">
        <f t="shared" si="223"/>
        <v>216.90000000000089</v>
      </c>
      <c r="CE288" s="61">
        <f t="shared" si="201"/>
        <v>1.6178339133109222E-17</v>
      </c>
      <c r="CF288" s="61">
        <f t="shared" si="202"/>
        <v>1.7435157952487729E-7</v>
      </c>
      <c r="CG288" s="61">
        <f t="shared" si="203"/>
        <v>2.4441789088714674E-4</v>
      </c>
      <c r="CH288" s="24">
        <f t="shared" si="204"/>
        <v>5.1325966603145336E-3</v>
      </c>
      <c r="CI288" s="60">
        <f t="shared" si="205"/>
        <v>9.879603183022867E-2</v>
      </c>
      <c r="CJ288" s="60">
        <f t="shared" si="206"/>
        <v>0.31686022929620483</v>
      </c>
      <c r="CK288" s="60">
        <f t="shared" si="207"/>
        <v>1.8807620456241129E-2</v>
      </c>
      <c r="CL288" s="60">
        <f t="shared" si="208"/>
        <v>7.8559905879812302</v>
      </c>
      <c r="CM288" s="61">
        <f t="shared" si="209"/>
        <v>8.2958316584666854</v>
      </c>
      <c r="CN288" s="72">
        <f>L97</f>
        <v>44410</v>
      </c>
    </row>
    <row r="289" spans="2:92" x14ac:dyDescent="0.65">
      <c r="B289" s="44">
        <v>44139</v>
      </c>
      <c r="C289" s="38">
        <f t="shared" ref="C289:C331" si="272">IF(D289="","",D289-D288)</f>
        <v>619</v>
      </c>
      <c r="D289" s="46">
        <v>102900</v>
      </c>
      <c r="E289" s="101">
        <f t="shared" ref="E289:E331" si="273">IF(D289="","",D289/G289)</f>
        <v>3.7227415006446961E-2</v>
      </c>
      <c r="F289" s="38">
        <f t="shared" ref="F289:F331" si="274">IF(G289="","",G289-G288)</f>
        <v>8646</v>
      </c>
      <c r="G289" s="46">
        <v>2764092</v>
      </c>
      <c r="H289" s="46">
        <f t="shared" ref="H289:H331" si="275">IF(I289="","",I289-I288)</f>
        <v>6</v>
      </c>
      <c r="I289" s="46">
        <v>1786</v>
      </c>
      <c r="J289" s="100">
        <f t="shared" ref="J289:J331" si="276">IF(D289="","",I289/D289)</f>
        <v>1.7356656948493684E-2</v>
      </c>
      <c r="W289" s="47"/>
      <c r="X289" s="47"/>
      <c r="Y289" s="47"/>
      <c r="Z289" s="47"/>
      <c r="AA289" s="47"/>
      <c r="AB289" s="49">
        <f t="shared" si="210"/>
        <v>217.80000000000089</v>
      </c>
      <c r="AC289" s="24">
        <f t="shared" si="211"/>
        <v>18.138706446752369</v>
      </c>
      <c r="AD289" s="25">
        <f t="shared" si="212"/>
        <v>-8.1952867304497247E-18</v>
      </c>
      <c r="AE289" s="24">
        <f t="shared" si="213"/>
        <v>2.4484375574904667E-17</v>
      </c>
      <c r="AF289" s="26">
        <f t="shared" si="214"/>
        <v>-6.2626999040572466E-18</v>
      </c>
      <c r="AG289" s="32"/>
      <c r="AH289" s="49">
        <f t="shared" si="215"/>
        <v>89.54000000000012</v>
      </c>
      <c r="AI289" s="77">
        <f t="shared" si="259"/>
        <v>6.9270657473729518</v>
      </c>
      <c r="AJ289" s="25">
        <f t="shared" si="260"/>
        <v>-3.7227171228840606E-8</v>
      </c>
      <c r="AK289" s="24">
        <f t="shared" si="261"/>
        <v>2.251833365549107E-7</v>
      </c>
      <c r="AL289" s="26">
        <f t="shared" si="262"/>
        <v>-8.3051684967882102E-8</v>
      </c>
      <c r="AM289" s="35"/>
      <c r="AN289" s="49">
        <f t="shared" si="216"/>
        <v>121</v>
      </c>
      <c r="AO289" s="24">
        <f t="shared" si="270"/>
        <v>29.289894417773318</v>
      </c>
      <c r="AP289" s="25">
        <f t="shared" si="265"/>
        <v>-1.6898312861848096E-4</v>
      </c>
      <c r="AQ289" s="24">
        <f t="shared" si="271"/>
        <v>2.9282795650444889E-4</v>
      </c>
      <c r="AR289" s="26">
        <f t="shared" si="266"/>
        <v>-5.5379139899435745E-5</v>
      </c>
      <c r="AS289" s="5"/>
      <c r="AT289" s="49">
        <f t="shared" si="217"/>
        <v>58.080000000000126</v>
      </c>
      <c r="AU289" s="24">
        <f t="shared" si="245"/>
        <v>3.0416868445675984</v>
      </c>
      <c r="AV289" s="25">
        <f t="shared" si="246"/>
        <v>-5.3692872865459564E-4</v>
      </c>
      <c r="AW289" s="24">
        <f t="shared" si="247"/>
        <v>6.1847148548267589E-3</v>
      </c>
      <c r="AX289" s="26">
        <f t="shared" si="248"/>
        <v>-2.5181535381361498E-3</v>
      </c>
      <c r="AY289" s="29"/>
      <c r="AZ289" s="18">
        <f t="shared" si="218"/>
        <v>58.080000000000126</v>
      </c>
      <c r="BA289" s="24">
        <f t="shared" si="238"/>
        <v>1.3411001791354654E-3</v>
      </c>
      <c r="BB289" s="25">
        <f t="shared" si="236"/>
        <v>-1.195532004195291E-5</v>
      </c>
      <c r="BC289" s="24">
        <f t="shared" si="239"/>
        <v>0.11471687113569233</v>
      </c>
      <c r="BD289" s="26">
        <f t="shared" si="237"/>
        <v>-4.9434044325684247E-2</v>
      </c>
      <c r="BE289" s="35"/>
      <c r="BF289" s="18">
        <f t="shared" si="219"/>
        <v>48.400000000000148</v>
      </c>
      <c r="BG289" s="24">
        <f t="shared" si="243"/>
        <v>0.6576081333988969</v>
      </c>
      <c r="BH289" s="25">
        <f t="shared" si="241"/>
        <v>-1.6455895892786884E-2</v>
      </c>
      <c r="BI289" s="24">
        <f t="shared" si="244"/>
        <v>0.41201468423054377</v>
      </c>
      <c r="BJ289" s="26">
        <f t="shared" si="242"/>
        <v>-0.28891224006559374</v>
      </c>
      <c r="BK289" s="71"/>
      <c r="BL289" s="18">
        <f t="shared" si="220"/>
        <v>111.31999999999947</v>
      </c>
      <c r="BM289" s="24">
        <f t="shared" si="267"/>
        <v>1.5584116519843891</v>
      </c>
      <c r="BN289" s="25">
        <f t="shared" si="263"/>
        <v>-3.0869083868464479E-3</v>
      </c>
      <c r="BO289" s="24">
        <f t="shared" si="268"/>
        <v>3.5256068472141446E-2</v>
      </c>
      <c r="BP289" s="26">
        <f t="shared" si="264"/>
        <v>-2.828749803144864E-2</v>
      </c>
      <c r="BQ289" s="71"/>
      <c r="BR289" s="18">
        <f t="shared" si="221"/>
        <v>111.31999999999947</v>
      </c>
      <c r="BS289" s="24">
        <f t="shared" si="255"/>
        <v>1.8786683943352904</v>
      </c>
      <c r="BT289" s="25">
        <f t="shared" si="251"/>
        <v>-0.9563533532140307</v>
      </c>
      <c r="BU289" s="24">
        <f t="shared" si="256"/>
        <v>8.8055256571129661</v>
      </c>
      <c r="BV289" s="26">
        <f t="shared" si="252"/>
        <v>-5.0986506138068428</v>
      </c>
      <c r="BW289" s="90"/>
      <c r="BX289" s="18">
        <f t="shared" si="222"/>
        <v>111.31999999999947</v>
      </c>
      <c r="BY289" s="24">
        <f t="shared" si="257"/>
        <v>1.8786683943352904</v>
      </c>
      <c r="BZ289" s="25">
        <f t="shared" si="253"/>
        <v>-0.9563533532140307</v>
      </c>
      <c r="CA289" s="24">
        <f t="shared" si="258"/>
        <v>8.8055256571129661</v>
      </c>
      <c r="CB289" s="26">
        <f t="shared" si="254"/>
        <v>-5.0986506138068428</v>
      </c>
      <c r="CC289" s="32"/>
      <c r="CD289" s="20">
        <f t="shared" si="223"/>
        <v>217.80000000000089</v>
      </c>
      <c r="CE289" s="61">
        <f t="shared" si="201"/>
        <v>1.3150927576080942E-17</v>
      </c>
      <c r="CF289" s="61">
        <f t="shared" si="202"/>
        <v>1.5341601733431012E-7</v>
      </c>
      <c r="CG289" s="61">
        <f t="shared" si="203"/>
        <v>2.2330207209935013E-4</v>
      </c>
      <c r="CH289" s="24">
        <f t="shared" si="204"/>
        <v>4.6756863674893177E-3</v>
      </c>
      <c r="CI289" s="60">
        <f t="shared" si="205"/>
        <v>9.1684429759963937E-2</v>
      </c>
      <c r="CJ289" s="60">
        <f t="shared" si="206"/>
        <v>0.27785905122875526</v>
      </c>
      <c r="CK289" s="60">
        <f t="shared" si="207"/>
        <v>1.3736292968538184E-2</v>
      </c>
      <c r="CL289" s="60">
        <f t="shared" si="208"/>
        <v>7.4154148885910249</v>
      </c>
      <c r="CM289" s="61">
        <f t="shared" si="209"/>
        <v>7.8035938044038886</v>
      </c>
      <c r="CN289" s="35"/>
    </row>
    <row r="290" spans="2:92" x14ac:dyDescent="0.65">
      <c r="B290" s="44">
        <v>44140</v>
      </c>
      <c r="C290" s="38">
        <f t="shared" si="272"/>
        <v>938</v>
      </c>
      <c r="D290" s="46">
        <v>103838</v>
      </c>
      <c r="E290" s="101">
        <f t="shared" si="273"/>
        <v>3.725072581839993E-2</v>
      </c>
      <c r="F290" s="38">
        <f t="shared" si="274"/>
        <v>23451</v>
      </c>
      <c r="G290" s="46">
        <v>2787543</v>
      </c>
      <c r="H290" s="46">
        <f t="shared" si="275"/>
        <v>8</v>
      </c>
      <c r="I290" s="46">
        <v>1794</v>
      </c>
      <c r="J290" s="100">
        <f t="shared" si="276"/>
        <v>1.7276912113099251E-2</v>
      </c>
      <c r="W290" s="47"/>
      <c r="X290" s="47"/>
      <c r="Y290" s="47"/>
      <c r="Z290" s="47"/>
      <c r="AA290" s="47"/>
      <c r="AB290" s="49">
        <f t="shared" si="210"/>
        <v>218.7000000000009</v>
      </c>
      <c r="AC290" s="24">
        <f t="shared" si="211"/>
        <v>18.138706446752369</v>
      </c>
      <c r="AD290" s="25">
        <f t="shared" si="212"/>
        <v>-6.6617235162784428E-18</v>
      </c>
      <c r="AE290" s="24">
        <f t="shared" si="213"/>
        <v>1.9902676491196449E-17</v>
      </c>
      <c r="AF290" s="26">
        <f t="shared" si="214"/>
        <v>-5.0907767596757974E-18</v>
      </c>
      <c r="AG290" s="32"/>
      <c r="AH290" s="49">
        <f t="shared" si="215"/>
        <v>89.910000000000124</v>
      </c>
      <c r="AI290" s="77">
        <f t="shared" si="259"/>
        <v>6.9270657352528415</v>
      </c>
      <c r="AJ290" s="25">
        <f t="shared" si="260"/>
        <v>-3.275705532810223E-8</v>
      </c>
      <c r="AK290" s="24">
        <f t="shared" si="261"/>
        <v>1.9814406479940955E-7</v>
      </c>
      <c r="AL290" s="26">
        <f t="shared" si="262"/>
        <v>-7.307911285270579E-8</v>
      </c>
      <c r="AM290" s="35"/>
      <c r="AN290" s="49">
        <f t="shared" si="216"/>
        <v>121.5</v>
      </c>
      <c r="AO290" s="24">
        <f t="shared" si="270"/>
        <v>29.289817225673961</v>
      </c>
      <c r="AP290" s="25">
        <f t="shared" si="265"/>
        <v>-1.5438419871457727E-4</v>
      </c>
      <c r="AQ290" s="24">
        <f t="shared" si="271"/>
        <v>2.6753027108518043E-4</v>
      </c>
      <c r="AR290" s="26">
        <f t="shared" si="266"/>
        <v>-5.0595370838536947E-5</v>
      </c>
      <c r="AS290" s="5"/>
      <c r="AT290" s="49">
        <f t="shared" si="217"/>
        <v>58.320000000000128</v>
      </c>
      <c r="AU290" s="24">
        <f t="shared" si="245"/>
        <v>3.0415694579009358</v>
      </c>
      <c r="AV290" s="25">
        <f t="shared" si="246"/>
        <v>-4.8911111109453719E-4</v>
      </c>
      <c r="AW290" s="24">
        <f t="shared" si="247"/>
        <v>5.634152317168158E-3</v>
      </c>
      <c r="AX290" s="26">
        <f t="shared" si="248"/>
        <v>-2.2940105735775045E-3</v>
      </c>
      <c r="AY290" s="29"/>
      <c r="AZ290" s="18">
        <f t="shared" si="218"/>
        <v>58.320000000000128</v>
      </c>
      <c r="BA290" s="24">
        <f t="shared" si="238"/>
        <v>1.3391063243945334E-3</v>
      </c>
      <c r="BB290" s="25">
        <f t="shared" si="236"/>
        <v>-1.1076970782955469E-5</v>
      </c>
      <c r="BC290" s="24">
        <f t="shared" si="239"/>
        <v>0.10645925026866342</v>
      </c>
      <c r="BD290" s="26">
        <f t="shared" si="237"/>
        <v>-4.5875671483493981E-2</v>
      </c>
      <c r="BE290" s="35"/>
      <c r="BF290" s="18">
        <f t="shared" si="219"/>
        <v>48.600000000000151</v>
      </c>
      <c r="BG290" s="24">
        <f t="shared" si="243"/>
        <v>0.65473612480014121</v>
      </c>
      <c r="BH290" s="25">
        <f t="shared" si="241"/>
        <v>-1.4360042993778542E-2</v>
      </c>
      <c r="BI290" s="24">
        <f t="shared" si="244"/>
        <v>0.36132478387932876</v>
      </c>
      <c r="BJ290" s="26">
        <f t="shared" si="242"/>
        <v>-0.25344950175607495</v>
      </c>
      <c r="BK290" s="71"/>
      <c r="BL290" s="18">
        <f t="shared" si="220"/>
        <v>111.77999999999946</v>
      </c>
      <c r="BM290" s="24">
        <f t="shared" si="267"/>
        <v>1.5573754181796038</v>
      </c>
      <c r="BN290" s="25">
        <f t="shared" si="263"/>
        <v>-2.2526821843159325E-3</v>
      </c>
      <c r="BO290" s="24">
        <f t="shared" si="268"/>
        <v>2.5750737803756481E-2</v>
      </c>
      <c r="BP290" s="26">
        <f t="shared" si="264"/>
        <v>-2.0663762322576006E-2</v>
      </c>
      <c r="BQ290" s="71"/>
      <c r="BR290" s="18">
        <f t="shared" si="221"/>
        <v>111.77999999999946</v>
      </c>
      <c r="BS290" s="24">
        <f t="shared" si="255"/>
        <v>1.7926465480481519</v>
      </c>
      <c r="BT290" s="25">
        <f t="shared" si="251"/>
        <v>-0.86021846287138415</v>
      </c>
      <c r="BU290" s="24">
        <f t="shared" si="256"/>
        <v>8.3191883356877625</v>
      </c>
      <c r="BV290" s="26">
        <f t="shared" si="252"/>
        <v>-4.8633732142520438</v>
      </c>
      <c r="BW290" s="90"/>
      <c r="BX290" s="18">
        <f t="shared" si="222"/>
        <v>111.77999999999946</v>
      </c>
      <c r="BY290" s="24">
        <f t="shared" si="257"/>
        <v>1.7926465480481519</v>
      </c>
      <c r="BZ290" s="25">
        <f t="shared" si="253"/>
        <v>-0.86021846287138415</v>
      </c>
      <c r="CA290" s="24">
        <f t="shared" si="258"/>
        <v>8.3191883356877625</v>
      </c>
      <c r="CB290" s="26">
        <f t="shared" si="254"/>
        <v>-4.8633732142520438</v>
      </c>
      <c r="CC290" s="32"/>
      <c r="CD290" s="20">
        <f t="shared" si="223"/>
        <v>218.7000000000009</v>
      </c>
      <c r="CE290" s="61">
        <f t="shared" si="201"/>
        <v>1.069002786308192E-17</v>
      </c>
      <c r="CF290" s="61">
        <f t="shared" si="202"/>
        <v>1.3499432833880748E-7</v>
      </c>
      <c r="CG290" s="61">
        <f t="shared" si="203"/>
        <v>2.0401036754683308E-4</v>
      </c>
      <c r="CH290" s="24">
        <f t="shared" si="204"/>
        <v>4.2594479688975364E-3</v>
      </c>
      <c r="CI290" s="60">
        <f t="shared" si="205"/>
        <v>8.5084737753970394E-2</v>
      </c>
      <c r="CJ290" s="60">
        <f t="shared" si="206"/>
        <v>0.2436519347814477</v>
      </c>
      <c r="CK290" s="60">
        <f t="shared" si="207"/>
        <v>1.0032266157354487E-2</v>
      </c>
      <c r="CL290" s="60">
        <f t="shared" si="208"/>
        <v>6.9968456663533711</v>
      </c>
      <c r="CM290" s="61">
        <f t="shared" si="209"/>
        <v>7.3400781983769168</v>
      </c>
      <c r="CN290" s="35"/>
    </row>
    <row r="291" spans="2:92" x14ac:dyDescent="0.65">
      <c r="B291" s="44">
        <v>44141</v>
      </c>
      <c r="C291" s="38">
        <f t="shared" si="272"/>
        <v>944</v>
      </c>
      <c r="D291" s="46">
        <v>104782</v>
      </c>
      <c r="E291" s="101">
        <f t="shared" si="273"/>
        <v>3.7174098683676028E-2</v>
      </c>
      <c r="F291" s="38">
        <f t="shared" si="274"/>
        <v>31140</v>
      </c>
      <c r="G291" s="46">
        <v>2818683</v>
      </c>
      <c r="H291" s="46">
        <f t="shared" si="275"/>
        <v>12</v>
      </c>
      <c r="I291" s="46">
        <v>1806</v>
      </c>
      <c r="J291" s="100">
        <f t="shared" si="276"/>
        <v>1.7235784772193698E-2</v>
      </c>
      <c r="W291" s="47"/>
      <c r="X291" s="47"/>
      <c r="Y291" s="47"/>
      <c r="Z291" s="47"/>
      <c r="AA291" s="47"/>
      <c r="AB291" s="49">
        <f t="shared" si="210"/>
        <v>219.6000000000009</v>
      </c>
      <c r="AC291" s="24">
        <f t="shared" si="211"/>
        <v>18.138706446752369</v>
      </c>
      <c r="AD291" s="25">
        <f t="shared" si="212"/>
        <v>-5.4151320956773781E-18</v>
      </c>
      <c r="AE291" s="24">
        <f t="shared" si="213"/>
        <v>1.6178339133109222E-17</v>
      </c>
      <c r="AF291" s="26">
        <f t="shared" si="214"/>
        <v>-4.138152620096917E-18</v>
      </c>
      <c r="AG291" s="32"/>
      <c r="AH291" s="49">
        <f t="shared" si="215"/>
        <v>90.280000000000129</v>
      </c>
      <c r="AI291" s="77">
        <f t="shared" si="259"/>
        <v>6.9270657245880738</v>
      </c>
      <c r="AJ291" s="25">
        <f t="shared" si="260"/>
        <v>-2.8823696200229883E-8</v>
      </c>
      <c r="AK291" s="24">
        <f t="shared" si="261"/>
        <v>1.7435157952487729E-7</v>
      </c>
      <c r="AL291" s="26">
        <f t="shared" si="262"/>
        <v>-6.4304014255492602E-8</v>
      </c>
      <c r="AM291" s="35"/>
      <c r="AN291" s="49">
        <f t="shared" si="216"/>
        <v>122</v>
      </c>
      <c r="AO291" s="24">
        <f t="shared" si="270"/>
        <v>29.289746702459279</v>
      </c>
      <c r="AP291" s="25">
        <f t="shared" si="265"/>
        <v>-1.4104642936355895E-4</v>
      </c>
      <c r="AQ291" s="24">
        <f t="shared" si="271"/>
        <v>2.4441789088714674E-4</v>
      </c>
      <c r="AR291" s="26">
        <f t="shared" si="266"/>
        <v>-4.622476039606733E-5</v>
      </c>
      <c r="AS291" s="5"/>
      <c r="AT291" s="49">
        <f t="shared" si="217"/>
        <v>58.56000000000013</v>
      </c>
      <c r="AU291" s="24">
        <f t="shared" si="245"/>
        <v>3.0414625251075353</v>
      </c>
      <c r="AV291" s="25">
        <f t="shared" si="246"/>
        <v>-4.4555330583557177E-4</v>
      </c>
      <c r="AW291" s="24">
        <f t="shared" si="247"/>
        <v>5.1325966603145336E-3</v>
      </c>
      <c r="AX291" s="26">
        <f t="shared" si="248"/>
        <v>-2.0898152368900996E-3</v>
      </c>
      <c r="AY291" s="29"/>
      <c r="AZ291" s="18">
        <f t="shared" si="218"/>
        <v>58.56000000000013</v>
      </c>
      <c r="BA291" s="24">
        <f t="shared" si="238"/>
        <v>1.3372587434855206E-3</v>
      </c>
      <c r="BB291" s="25">
        <f t="shared" si="236"/>
        <v>-1.0264338383404867E-5</v>
      </c>
      <c r="BC291" s="24">
        <f t="shared" si="239"/>
        <v>9.879603183022867E-2</v>
      </c>
      <c r="BD291" s="26">
        <f t="shared" si="237"/>
        <v>-4.2573435769081965E-2</v>
      </c>
      <c r="BE291" s="35"/>
      <c r="BF291" s="18">
        <f t="shared" si="219"/>
        <v>48.800000000000153</v>
      </c>
      <c r="BG291" s="24">
        <f t="shared" si="243"/>
        <v>0.65222845747895242</v>
      </c>
      <c r="BH291" s="25">
        <f t="shared" ref="BH291:BH322" si="277">-$BI$39*BG290*BI290</f>
        <v>-1.2538336605944214E-2</v>
      </c>
      <c r="BI291" s="24">
        <f t="shared" si="244"/>
        <v>0.31686022929620483</v>
      </c>
      <c r="BJ291" s="26">
        <f t="shared" ref="BJ291:BJ322" si="278">$BI$39*BG290*BI290-$BI$40*BI290</f>
        <v>-0.22232277291561947</v>
      </c>
      <c r="BK291" s="71"/>
      <c r="BL291" s="18">
        <f t="shared" si="220"/>
        <v>112.23999999999945</v>
      </c>
      <c r="BM291" s="24">
        <f t="shared" si="267"/>
        <v>1.5566190649237959</v>
      </c>
      <c r="BN291" s="25">
        <f t="shared" si="263"/>
        <v>-1.6442462082779019E-3</v>
      </c>
      <c r="BO291" s="24">
        <f t="shared" si="268"/>
        <v>1.8807620456241129E-2</v>
      </c>
      <c r="BP291" s="26">
        <f t="shared" si="264"/>
        <v>-1.509373336416381E-2</v>
      </c>
      <c r="BQ291" s="71"/>
      <c r="BR291" s="18">
        <f t="shared" si="221"/>
        <v>112.23999999999945</v>
      </c>
      <c r="BS291" s="24">
        <f t="shared" si="255"/>
        <v>1.7150970539349797</v>
      </c>
      <c r="BT291" s="25">
        <f t="shared" si="251"/>
        <v>-0.77549494113172202</v>
      </c>
      <c r="BU291" s="24">
        <f t="shared" si="256"/>
        <v>7.8559905879812302</v>
      </c>
      <c r="BV291" s="26">
        <f t="shared" si="252"/>
        <v>-4.6319774770653241</v>
      </c>
      <c r="BW291" s="90"/>
      <c r="BX291" s="18">
        <f t="shared" si="222"/>
        <v>112.23999999999945</v>
      </c>
      <c r="BY291" s="24">
        <f t="shared" si="257"/>
        <v>1.7150970539349797</v>
      </c>
      <c r="BZ291" s="25">
        <f t="shared" si="253"/>
        <v>-0.77549494113172202</v>
      </c>
      <c r="CA291" s="24">
        <f t="shared" si="258"/>
        <v>7.8559905879812302</v>
      </c>
      <c r="CB291" s="26">
        <f t="shared" si="254"/>
        <v>-4.6319774770653241</v>
      </c>
      <c r="CC291" s="32"/>
      <c r="CD291" s="20">
        <f t="shared" si="223"/>
        <v>219.6000000000009</v>
      </c>
      <c r="CE291" s="61">
        <f t="shared" si="201"/>
        <v>8.6896300699971577E-18</v>
      </c>
      <c r="CF291" s="61">
        <f t="shared" si="202"/>
        <v>1.187846549464655E-7</v>
      </c>
      <c r="CG291" s="61">
        <f t="shared" si="203"/>
        <v>1.8638522043640303E-4</v>
      </c>
      <c r="CH291" s="24">
        <f t="shared" si="204"/>
        <v>3.880261537273986E-3</v>
      </c>
      <c r="CI291" s="60">
        <f t="shared" si="205"/>
        <v>7.8960107590519774E-2</v>
      </c>
      <c r="CJ291" s="60">
        <f t="shared" si="206"/>
        <v>0.21365109797700008</v>
      </c>
      <c r="CK291" s="60">
        <f t="shared" si="207"/>
        <v>7.3269634501500168E-3</v>
      </c>
      <c r="CL291" s="60">
        <f t="shared" si="208"/>
        <v>6.5995950183338596</v>
      </c>
      <c r="CM291" s="61">
        <f t="shared" si="209"/>
        <v>6.9035999528938952</v>
      </c>
      <c r="CN291" s="72">
        <f>L98</f>
        <v>44417</v>
      </c>
    </row>
    <row r="292" spans="2:92" x14ac:dyDescent="0.65">
      <c r="B292" s="44">
        <v>44142</v>
      </c>
      <c r="C292" s="38">
        <f t="shared" si="272"/>
        <v>1132</v>
      </c>
      <c r="D292" s="46">
        <v>105914</v>
      </c>
      <c r="E292" s="101">
        <f t="shared" si="273"/>
        <v>3.7210227208850012E-2</v>
      </c>
      <c r="F292" s="38">
        <f t="shared" si="274"/>
        <v>27685</v>
      </c>
      <c r="G292" s="46">
        <v>2846368</v>
      </c>
      <c r="H292" s="46">
        <f t="shared" si="275"/>
        <v>3</v>
      </c>
      <c r="I292" s="46">
        <v>1809</v>
      </c>
      <c r="J292" s="100">
        <f t="shared" si="276"/>
        <v>1.7079895009158373E-2</v>
      </c>
      <c r="W292" s="47"/>
      <c r="X292" s="47"/>
      <c r="Y292" s="47"/>
      <c r="Z292" s="47"/>
      <c r="AA292" s="47"/>
      <c r="AB292" s="49">
        <f t="shared" si="210"/>
        <v>220.50000000000091</v>
      </c>
      <c r="AC292" s="24">
        <f t="shared" si="211"/>
        <v>18.138706446752369</v>
      </c>
      <c r="AD292" s="25">
        <f t="shared" si="212"/>
        <v>-4.4018121649721156E-18</v>
      </c>
      <c r="AE292" s="24">
        <f t="shared" si="213"/>
        <v>1.3150927576080942E-17</v>
      </c>
      <c r="AF292" s="26">
        <f t="shared" si="214"/>
        <v>-3.3637906189203113E-18</v>
      </c>
      <c r="AG292" s="32"/>
      <c r="AH292" s="49">
        <f t="shared" si="215"/>
        <v>90.650000000000134</v>
      </c>
      <c r="AI292" s="77">
        <f t="shared" si="259"/>
        <v>6.9270657152038959</v>
      </c>
      <c r="AJ292" s="25">
        <f t="shared" si="260"/>
        <v>-2.5362641861645955E-8</v>
      </c>
      <c r="AK292" s="24">
        <f t="shared" si="261"/>
        <v>1.5341601733431012E-7</v>
      </c>
      <c r="AL292" s="26">
        <f t="shared" si="262"/>
        <v>-5.6582600515046367E-8</v>
      </c>
      <c r="AM292" s="35"/>
      <c r="AN292" s="49">
        <f t="shared" si="216"/>
        <v>122.5</v>
      </c>
      <c r="AO292" s="24">
        <f t="shared" si="270"/>
        <v>29.289682272016258</v>
      </c>
      <c r="AP292" s="25">
        <f t="shared" si="265"/>
        <v>-1.2886088604540944E-4</v>
      </c>
      <c r="AQ292" s="24">
        <f t="shared" si="271"/>
        <v>2.2330207209935013E-4</v>
      </c>
      <c r="AR292" s="26">
        <f t="shared" si="266"/>
        <v>-4.2231637575593255E-5</v>
      </c>
      <c r="AS292" s="5"/>
      <c r="AT292" s="49">
        <f t="shared" si="217"/>
        <v>58.800000000000132</v>
      </c>
      <c r="AU292" s="24">
        <f t="shared" si="245"/>
        <v>3.0413651149610468</v>
      </c>
      <c r="AV292" s="25">
        <f t="shared" si="246"/>
        <v>-4.0587561036980731E-4</v>
      </c>
      <c r="AW292" s="24">
        <f t="shared" si="247"/>
        <v>4.6756863674893177E-3</v>
      </c>
      <c r="AX292" s="26">
        <f t="shared" si="248"/>
        <v>-1.9037928867717329E-3</v>
      </c>
      <c r="AY292" s="29"/>
      <c r="AZ292" s="18">
        <f t="shared" si="218"/>
        <v>58.800000000000132</v>
      </c>
      <c r="BA292" s="24">
        <f t="shared" si="238"/>
        <v>1.3355465219737897E-3</v>
      </c>
      <c r="BB292" s="25">
        <f t="shared" si="236"/>
        <v>-9.51234173183859E-6</v>
      </c>
      <c r="BC292" s="24">
        <f t="shared" si="239"/>
        <v>9.1684429759963937E-2</v>
      </c>
      <c r="BD292" s="26">
        <f t="shared" si="237"/>
        <v>-3.9508900390359633E-2</v>
      </c>
      <c r="BE292" s="35"/>
      <c r="BF292" s="18">
        <f t="shared" si="219"/>
        <v>49.000000000000156</v>
      </c>
      <c r="BG292" s="24">
        <f t="shared" ref="BG292:BG323" si="279">BG291+BH292*$BG$45</f>
        <v>0.65003780573789538</v>
      </c>
      <c r="BH292" s="25">
        <f t="shared" si="277"/>
        <v>-1.0953258705285414E-2</v>
      </c>
      <c r="BI292" s="24">
        <f t="shared" ref="BI292:BI323" si="280">BI291+BJ292*$BG$45</f>
        <v>0.27785905122875526</v>
      </c>
      <c r="BJ292" s="26">
        <f t="shared" si="278"/>
        <v>-0.19500589033724774</v>
      </c>
      <c r="BK292" s="71"/>
      <c r="BL292" s="18">
        <f t="shared" si="220"/>
        <v>112.69999999999945</v>
      </c>
      <c r="BM292" s="24">
        <f t="shared" si="267"/>
        <v>1.5560669138950827</v>
      </c>
      <c r="BN292" s="25">
        <f t="shared" si="263"/>
        <v>-1.2003283232894647E-3</v>
      </c>
      <c r="BO292" s="24">
        <f t="shared" si="268"/>
        <v>1.3736292968538184E-2</v>
      </c>
      <c r="BP292" s="26">
        <f t="shared" si="264"/>
        <v>-1.1024624973267269E-2</v>
      </c>
      <c r="BQ292" s="71"/>
      <c r="BR292" s="18">
        <f t="shared" si="221"/>
        <v>112.69999999999945</v>
      </c>
      <c r="BS292" s="24">
        <f t="shared" si="255"/>
        <v>1.6450333651064044</v>
      </c>
      <c r="BT292" s="25">
        <f t="shared" si="251"/>
        <v>-0.70063688828575188</v>
      </c>
      <c r="BU292" s="24">
        <f t="shared" si="256"/>
        <v>7.4154148885910249</v>
      </c>
      <c r="BV292" s="26">
        <f t="shared" si="252"/>
        <v>-4.405756993902048</v>
      </c>
      <c r="BW292" s="90"/>
      <c r="BX292" s="18">
        <f t="shared" si="222"/>
        <v>112.69999999999945</v>
      </c>
      <c r="BY292" s="24">
        <f t="shared" si="257"/>
        <v>1.6450333651064044</v>
      </c>
      <c r="BZ292" s="25">
        <f t="shared" si="253"/>
        <v>-0.70063688828575188</v>
      </c>
      <c r="CA292" s="24">
        <f t="shared" si="258"/>
        <v>7.4154148885910249</v>
      </c>
      <c r="CB292" s="26">
        <f t="shared" si="254"/>
        <v>-4.405756993902048</v>
      </c>
      <c r="CC292" s="32"/>
      <c r="CD292" s="20">
        <f t="shared" si="223"/>
        <v>220.50000000000091</v>
      </c>
      <c r="CE292" s="61">
        <f t="shared" si="201"/>
        <v>7.0635616408608192E-18</v>
      </c>
      <c r="CF292" s="61">
        <f t="shared" si="202"/>
        <v>1.0452138562764625E-7</v>
      </c>
      <c r="CG292" s="61">
        <f t="shared" si="203"/>
        <v>1.7028267931062114E-4</v>
      </c>
      <c r="CH292" s="24">
        <f t="shared" si="204"/>
        <v>3.5348292480429431E-3</v>
      </c>
      <c r="CI292" s="60">
        <f t="shared" si="205"/>
        <v>7.3276343410257599E-2</v>
      </c>
      <c r="CJ292" s="60">
        <f t="shared" si="206"/>
        <v>0.18734047009871524</v>
      </c>
      <c r="CK292" s="60">
        <f t="shared" si="207"/>
        <v>5.3511324859638332E-3</v>
      </c>
      <c r="CL292" s="60">
        <f t="shared" si="208"/>
        <v>6.2229237448165975</v>
      </c>
      <c r="CM292" s="61">
        <f t="shared" si="209"/>
        <v>6.4925969072602729</v>
      </c>
      <c r="CN292" s="35"/>
    </row>
    <row r="293" spans="2:92" x14ac:dyDescent="0.65">
      <c r="B293" s="44">
        <v>44143</v>
      </c>
      <c r="C293" s="38">
        <f t="shared" si="272"/>
        <v>1172</v>
      </c>
      <c r="D293" s="46">
        <v>107086</v>
      </c>
      <c r="E293" s="101">
        <f t="shared" si="273"/>
        <v>3.7422402140379965E-2</v>
      </c>
      <c r="F293" s="38">
        <f t="shared" si="274"/>
        <v>15180</v>
      </c>
      <c r="G293" s="46">
        <v>2861548</v>
      </c>
      <c r="H293" s="46">
        <f t="shared" si="275"/>
        <v>3</v>
      </c>
      <c r="I293" s="46">
        <v>1812</v>
      </c>
      <c r="J293" s="100">
        <f t="shared" si="276"/>
        <v>1.6920979399734793E-2</v>
      </c>
      <c r="W293" s="47"/>
      <c r="X293" s="47"/>
      <c r="Y293" s="47"/>
      <c r="Z293" s="47"/>
      <c r="AA293" s="47"/>
      <c r="AB293" s="49">
        <f t="shared" si="210"/>
        <v>221.40000000000092</v>
      </c>
      <c r="AC293" s="24">
        <f t="shared" si="211"/>
        <v>18.138706446752369</v>
      </c>
      <c r="AD293" s="25">
        <f t="shared" si="212"/>
        <v>-3.5781122220754934E-18</v>
      </c>
      <c r="AE293" s="24">
        <f t="shared" si="213"/>
        <v>1.069002786308192E-17</v>
      </c>
      <c r="AF293" s="26">
        <f t="shared" si="214"/>
        <v>-2.7343330144433585E-18</v>
      </c>
      <c r="AG293" s="32"/>
      <c r="AH293" s="49">
        <f t="shared" si="215"/>
        <v>91.020000000000138</v>
      </c>
      <c r="AI293" s="77">
        <f t="shared" si="259"/>
        <v>6.9270657069465393</v>
      </c>
      <c r="AJ293" s="25">
        <f t="shared" si="260"/>
        <v>-2.2317179510632156E-8</v>
      </c>
      <c r="AK293" s="24">
        <f t="shared" si="261"/>
        <v>1.3499432833880748E-7</v>
      </c>
      <c r="AL293" s="26">
        <f t="shared" si="262"/>
        <v>-4.9788348636493591E-8</v>
      </c>
      <c r="AM293" s="35"/>
      <c r="AN293" s="49">
        <f t="shared" si="216"/>
        <v>123</v>
      </c>
      <c r="AO293" s="24">
        <f t="shared" si="270"/>
        <v>29.289623407995574</v>
      </c>
      <c r="AP293" s="25">
        <f t="shared" si="265"/>
        <v>-1.1772804136451097E-4</v>
      </c>
      <c r="AQ293" s="24">
        <f t="shared" si="271"/>
        <v>2.0401036754683308E-4</v>
      </c>
      <c r="AR293" s="26">
        <f t="shared" si="266"/>
        <v>-3.8583409105034117E-5</v>
      </c>
      <c r="AS293" s="5"/>
      <c r="AT293" s="49">
        <f t="shared" si="217"/>
        <v>59.040000000000134</v>
      </c>
      <c r="AU293" s="24">
        <f t="shared" si="245"/>
        <v>3.0412763792319497</v>
      </c>
      <c r="AV293" s="25">
        <f t="shared" si="246"/>
        <v>-3.6973220457110463E-4</v>
      </c>
      <c r="AW293" s="24">
        <f t="shared" si="247"/>
        <v>4.2594479688975364E-3</v>
      </c>
      <c r="AX293" s="26">
        <f t="shared" si="248"/>
        <v>-1.7343266607990882E-3</v>
      </c>
      <c r="AY293" s="29"/>
      <c r="AZ293" s="18">
        <f t="shared" si="218"/>
        <v>59.040000000000134</v>
      </c>
      <c r="BA293" s="24">
        <f t="shared" si="238"/>
        <v>1.3339595852499351E-3</v>
      </c>
      <c r="BB293" s="25">
        <f t="shared" si="236"/>
        <v>-8.8163151325250436E-6</v>
      </c>
      <c r="BC293" s="24">
        <f t="shared" si="239"/>
        <v>8.5084737753970394E-2</v>
      </c>
      <c r="BD293" s="26">
        <f t="shared" si="237"/>
        <v>-3.6664955588853049E-2</v>
      </c>
      <c r="BE293" s="35"/>
      <c r="BF293" s="18">
        <f t="shared" si="219"/>
        <v>49.200000000000159</v>
      </c>
      <c r="BG293" s="24">
        <f t="shared" si="279"/>
        <v>0.64812324552546474</v>
      </c>
      <c r="BH293" s="25">
        <f t="shared" si="277"/>
        <v>-9.5728010621531374E-3</v>
      </c>
      <c r="BI293" s="24">
        <f t="shared" si="280"/>
        <v>0.2436519347814477</v>
      </c>
      <c r="BJ293" s="26">
        <f t="shared" si="278"/>
        <v>-0.17103558223653778</v>
      </c>
      <c r="BK293" s="71"/>
      <c r="BL293" s="18">
        <f t="shared" si="220"/>
        <v>113.15999999999944</v>
      </c>
      <c r="BM293" s="24">
        <f t="shared" si="267"/>
        <v>1.5556637891086735</v>
      </c>
      <c r="BN293" s="25">
        <f t="shared" si="263"/>
        <v>-8.7635823132438948E-4</v>
      </c>
      <c r="BO293" s="24">
        <f t="shared" si="268"/>
        <v>1.0032266157354487E-2</v>
      </c>
      <c r="BP293" s="26">
        <f t="shared" si="264"/>
        <v>-8.0522321982254303E-3</v>
      </c>
      <c r="BQ293" s="71"/>
      <c r="BR293" s="18">
        <f t="shared" si="221"/>
        <v>113.15999999999944</v>
      </c>
      <c r="BS293" s="24">
        <f t="shared" si="255"/>
        <v>1.5816006195856416</v>
      </c>
      <c r="BT293" s="25">
        <f t="shared" si="251"/>
        <v>-0.63432745520762934</v>
      </c>
      <c r="BU293" s="24">
        <f t="shared" si="256"/>
        <v>6.9968456663533711</v>
      </c>
      <c r="BV293" s="26">
        <f t="shared" si="252"/>
        <v>-4.1856922223765363</v>
      </c>
      <c r="BW293" s="90"/>
      <c r="BX293" s="18">
        <f t="shared" si="222"/>
        <v>113.15999999999944</v>
      </c>
      <c r="BY293" s="24">
        <f t="shared" si="257"/>
        <v>1.5816006195856416</v>
      </c>
      <c r="BZ293" s="25">
        <f t="shared" si="253"/>
        <v>-0.63432745520762934</v>
      </c>
      <c r="CA293" s="24">
        <f t="shared" si="258"/>
        <v>6.9968456663533711</v>
      </c>
      <c r="CB293" s="26">
        <f t="shared" si="254"/>
        <v>-4.1856922223765363</v>
      </c>
      <c r="CC293" s="32"/>
      <c r="CD293" s="20">
        <f t="shared" si="223"/>
        <v>221.40000000000092</v>
      </c>
      <c r="CE293" s="61">
        <f t="shared" si="201"/>
        <v>5.7417752714824958E-18</v>
      </c>
      <c r="CF293" s="61">
        <f t="shared" si="202"/>
        <v>9.1970802607710438E-8</v>
      </c>
      <c r="CG293" s="61">
        <f t="shared" si="203"/>
        <v>1.5557122378582583E-4</v>
      </c>
      <c r="CH293" s="24">
        <f t="shared" si="204"/>
        <v>3.2201467324872749E-3</v>
      </c>
      <c r="CI293" s="60">
        <f t="shared" si="205"/>
        <v>6.800171080282516E-2</v>
      </c>
      <c r="CJ293" s="60">
        <f t="shared" si="206"/>
        <v>0.16426702662022796</v>
      </c>
      <c r="CK293" s="60">
        <f t="shared" si="207"/>
        <v>3.9080937342455217E-3</v>
      </c>
      <c r="CL293" s="60">
        <f t="shared" si="208"/>
        <v>5.8660584852064206</v>
      </c>
      <c r="CM293" s="61">
        <f t="shared" si="209"/>
        <v>6.1056111262907953</v>
      </c>
      <c r="CN293" s="35"/>
    </row>
    <row r="294" spans="2:92" x14ac:dyDescent="0.65">
      <c r="B294" s="44">
        <v>44144</v>
      </c>
      <c r="C294" s="38">
        <f t="shared" si="272"/>
        <v>998</v>
      </c>
      <c r="D294" s="46">
        <v>108084</v>
      </c>
      <c r="E294" s="101">
        <f t="shared" si="273"/>
        <v>3.7645160818438481E-2</v>
      </c>
      <c r="F294" s="38">
        <f t="shared" si="274"/>
        <v>9578</v>
      </c>
      <c r="G294" s="46">
        <v>2871126</v>
      </c>
      <c r="H294" s="46">
        <f t="shared" si="275"/>
        <v>6</v>
      </c>
      <c r="I294" s="46">
        <v>1818</v>
      </c>
      <c r="J294" s="100">
        <f t="shared" si="276"/>
        <v>1.6820250915954259E-2</v>
      </c>
      <c r="W294" s="47"/>
      <c r="X294" s="47"/>
      <c r="Y294" s="47"/>
      <c r="Z294" s="47"/>
      <c r="AA294" s="47"/>
      <c r="AB294" s="49">
        <f t="shared" si="210"/>
        <v>222.30000000000092</v>
      </c>
      <c r="AC294" s="24">
        <f t="shared" si="211"/>
        <v>18.138706446752369</v>
      </c>
      <c r="AD294" s="25">
        <f t="shared" si="212"/>
        <v>-2.9085491597406971E-18</v>
      </c>
      <c r="AE294" s="24">
        <f t="shared" si="213"/>
        <v>8.6896300699971577E-18</v>
      </c>
      <c r="AF294" s="26">
        <f t="shared" si="214"/>
        <v>-2.2226642145386249E-18</v>
      </c>
      <c r="AG294" s="32"/>
      <c r="AH294" s="49">
        <f t="shared" si="215"/>
        <v>91.390000000000143</v>
      </c>
      <c r="AI294" s="77">
        <f t="shared" si="259"/>
        <v>6.927065699680699</v>
      </c>
      <c r="AJ294" s="25">
        <f t="shared" si="260"/>
        <v>-1.9637406231828728E-8</v>
      </c>
      <c r="AK294" s="24">
        <f t="shared" si="261"/>
        <v>1.187846549464655E-7</v>
      </c>
      <c r="AL294" s="26">
        <f t="shared" si="262"/>
        <v>-4.3809928087410779E-8</v>
      </c>
      <c r="AM294" s="35"/>
      <c r="AN294" s="49">
        <f t="shared" si="216"/>
        <v>123.5</v>
      </c>
      <c r="AO294" s="24">
        <f t="shared" si="270"/>
        <v>29.289569629514045</v>
      </c>
      <c r="AP294" s="25">
        <f t="shared" si="265"/>
        <v>-1.0755696306192305E-4</v>
      </c>
      <c r="AQ294" s="24">
        <f t="shared" si="271"/>
        <v>1.8638522043640303E-4</v>
      </c>
      <c r="AR294" s="26">
        <f t="shared" si="266"/>
        <v>-3.5250294220860081E-5</v>
      </c>
      <c r="AS294" s="5"/>
      <c r="AT294" s="49">
        <f t="shared" si="217"/>
        <v>59.280000000000136</v>
      </c>
      <c r="AU294" s="24">
        <f t="shared" si="245"/>
        <v>3.0411955452829322</v>
      </c>
      <c r="AV294" s="25">
        <f t="shared" si="246"/>
        <v>-3.3680812090576513E-4</v>
      </c>
      <c r="AW294" s="24">
        <f t="shared" si="247"/>
        <v>3.880261537273986E-3</v>
      </c>
      <c r="AX294" s="26">
        <f t="shared" si="248"/>
        <v>-1.5799434650981263E-3</v>
      </c>
      <c r="AY294" s="29"/>
      <c r="AZ294" s="18">
        <f t="shared" si="218"/>
        <v>59.280000000000136</v>
      </c>
      <c r="BA294" s="24">
        <f t="shared" si="238"/>
        <v>1.3324886304146846E-3</v>
      </c>
      <c r="BB294" s="25">
        <f t="shared" si="236"/>
        <v>-8.1719713069477805E-6</v>
      </c>
      <c r="BC294" s="24">
        <f t="shared" si="239"/>
        <v>7.8960107590519774E-2</v>
      </c>
      <c r="BD294" s="26">
        <f t="shared" si="237"/>
        <v>-3.402572313028121E-2</v>
      </c>
      <c r="BE294" s="35"/>
      <c r="BF294" s="18">
        <f t="shared" si="219"/>
        <v>49.400000000000162</v>
      </c>
      <c r="BG294" s="24">
        <f t="shared" si="279"/>
        <v>0.64644933080832412</v>
      </c>
      <c r="BH294" s="25">
        <f t="shared" si="277"/>
        <v>-8.3695735857028681E-3</v>
      </c>
      <c r="BI294" s="24">
        <f t="shared" si="280"/>
        <v>0.21365109797700008</v>
      </c>
      <c r="BJ294" s="26">
        <f t="shared" si="278"/>
        <v>-0.15000418402223814</v>
      </c>
      <c r="BK294" s="71"/>
      <c r="BL294" s="18">
        <f t="shared" si="220"/>
        <v>113.61999999999944</v>
      </c>
      <c r="BM294" s="24">
        <f t="shared" si="267"/>
        <v>1.5553694442348289</v>
      </c>
      <c r="BN294" s="25">
        <f t="shared" si="263"/>
        <v>-6.3988016053156851E-4</v>
      </c>
      <c r="BO294" s="24">
        <f t="shared" si="268"/>
        <v>7.3269634501500168E-3</v>
      </c>
      <c r="BP294" s="26">
        <f t="shared" si="264"/>
        <v>-5.8810928417488478E-3</v>
      </c>
      <c r="BQ294" s="71"/>
      <c r="BR294" s="18">
        <f t="shared" si="221"/>
        <v>113.61999999999944</v>
      </c>
      <c r="BS294" s="24">
        <f t="shared" si="255"/>
        <v>1.5240562992921836</v>
      </c>
      <c r="BT294" s="25">
        <f t="shared" si="251"/>
        <v>-0.57544320293457929</v>
      </c>
      <c r="BU294" s="24">
        <f t="shared" si="256"/>
        <v>6.5995950183338596</v>
      </c>
      <c r="BV294" s="26">
        <f t="shared" si="252"/>
        <v>-3.9725064801951122</v>
      </c>
      <c r="BW294" s="90"/>
      <c r="BX294" s="18">
        <f t="shared" si="222"/>
        <v>113.61999999999944</v>
      </c>
      <c r="BY294" s="24">
        <f t="shared" si="257"/>
        <v>1.5240562992921836</v>
      </c>
      <c r="BZ294" s="25">
        <f t="shared" si="253"/>
        <v>-0.57544320293457929</v>
      </c>
      <c r="CA294" s="24">
        <f t="shared" si="258"/>
        <v>6.5995950183338596</v>
      </c>
      <c r="CB294" s="26">
        <f t="shared" si="254"/>
        <v>-3.9725064801951122</v>
      </c>
      <c r="CC294" s="32"/>
      <c r="CD294" s="20">
        <f t="shared" si="223"/>
        <v>222.30000000000092</v>
      </c>
      <c r="CE294" s="61">
        <f t="shared" si="201"/>
        <v>4.6673314319927365E-18</v>
      </c>
      <c r="CF294" s="61">
        <f t="shared" si="202"/>
        <v>8.0927252170381731E-8</v>
      </c>
      <c r="CG294" s="61">
        <f t="shared" si="203"/>
        <v>1.4213069154266604E-4</v>
      </c>
      <c r="CH294" s="24">
        <f t="shared" si="204"/>
        <v>2.9334769762949619E-3</v>
      </c>
      <c r="CI294" s="60">
        <f t="shared" si="205"/>
        <v>6.3106759634361964E-2</v>
      </c>
      <c r="CJ294" s="60">
        <f t="shared" si="206"/>
        <v>0.14403315105357764</v>
      </c>
      <c r="CK294" s="60">
        <f t="shared" si="207"/>
        <v>2.8541873654749422E-3</v>
      </c>
      <c r="CL294" s="60">
        <f t="shared" si="208"/>
        <v>5.52820561193254</v>
      </c>
      <c r="CM294" s="61">
        <f t="shared" si="209"/>
        <v>5.7412753985810445</v>
      </c>
      <c r="CN294" s="72">
        <f>L99</f>
        <v>44424</v>
      </c>
    </row>
    <row r="295" spans="2:92" x14ac:dyDescent="0.65">
      <c r="B295" s="44">
        <v>44145</v>
      </c>
      <c r="C295" s="38">
        <f t="shared" si="272"/>
        <v>899</v>
      </c>
      <c r="D295" s="46">
        <v>108983</v>
      </c>
      <c r="E295" s="101">
        <f t="shared" si="273"/>
        <v>3.7600817824601743E-2</v>
      </c>
      <c r="F295" s="38">
        <f t="shared" si="274"/>
        <v>27295</v>
      </c>
      <c r="G295" s="46">
        <v>2898421</v>
      </c>
      <c r="H295" s="46">
        <f t="shared" si="275"/>
        <v>11</v>
      </c>
      <c r="I295" s="46">
        <v>1829</v>
      </c>
      <c r="J295" s="100">
        <f t="shared" si="276"/>
        <v>1.6782433957589715E-2</v>
      </c>
      <c r="W295" s="47"/>
      <c r="X295" s="47"/>
      <c r="Y295" s="47"/>
      <c r="Z295" s="47"/>
      <c r="AA295" s="47"/>
      <c r="AB295" s="49">
        <f t="shared" si="210"/>
        <v>223.20000000000093</v>
      </c>
      <c r="AC295" s="24">
        <f t="shared" si="211"/>
        <v>18.138706446752369</v>
      </c>
      <c r="AD295" s="25">
        <f t="shared" si="212"/>
        <v>-2.3642797345582601E-18</v>
      </c>
      <c r="AE295" s="24">
        <f t="shared" si="213"/>
        <v>7.0635616408608192E-18</v>
      </c>
      <c r="AF295" s="26">
        <f t="shared" si="214"/>
        <v>-1.8067426990403756E-18</v>
      </c>
      <c r="AG295" s="32"/>
      <c r="AH295" s="49">
        <f t="shared" si="215"/>
        <v>91.760000000000147</v>
      </c>
      <c r="AI295" s="77">
        <f t="shared" si="259"/>
        <v>6.9270656932873171</v>
      </c>
      <c r="AJ295" s="25">
        <f t="shared" si="260"/>
        <v>-1.7279411287489438E-8</v>
      </c>
      <c r="AK295" s="24">
        <f t="shared" si="261"/>
        <v>1.0452138562764625E-7</v>
      </c>
      <c r="AL295" s="26">
        <f t="shared" si="262"/>
        <v>-3.8549376537349348E-8</v>
      </c>
      <c r="AM295" s="35"/>
      <c r="AN295" s="49">
        <f t="shared" si="216"/>
        <v>124</v>
      </c>
      <c r="AO295" s="24">
        <f t="shared" si="270"/>
        <v>29.289520497228018</v>
      </c>
      <c r="AP295" s="25">
        <f t="shared" si="265"/>
        <v>-9.8264572053918307E-5</v>
      </c>
      <c r="AQ295" s="24">
        <f t="shared" si="271"/>
        <v>1.7028267931062114E-4</v>
      </c>
      <c r="AR295" s="26">
        <f t="shared" si="266"/>
        <v>-3.2205082251563803E-5</v>
      </c>
      <c r="AS295" s="5"/>
      <c r="AT295" s="49">
        <f t="shared" si="217"/>
        <v>59.520000000000138</v>
      </c>
      <c r="AU295" s="24">
        <f t="shared" si="245"/>
        <v>3.0411219093261379</v>
      </c>
      <c r="AV295" s="25">
        <f t="shared" si="246"/>
        <v>-3.0681648664394905E-4</v>
      </c>
      <c r="AW295" s="24">
        <f t="shared" si="247"/>
        <v>3.5348292480429431E-3</v>
      </c>
      <c r="AX295" s="26">
        <f t="shared" si="248"/>
        <v>-1.4393012051293448E-3</v>
      </c>
      <c r="AY295" s="29"/>
      <c r="AZ295" s="18">
        <f t="shared" si="218"/>
        <v>59.520000000000138</v>
      </c>
      <c r="BA295" s="24">
        <f t="shared" si="238"/>
        <v>1.3311250641594404E-3</v>
      </c>
      <c r="BB295" s="25">
        <f t="shared" si="236"/>
        <v>-7.5753680846895231E-6</v>
      </c>
      <c r="BC295" s="24">
        <f t="shared" si="239"/>
        <v>7.3276343410257599E-2</v>
      </c>
      <c r="BD295" s="26">
        <f t="shared" si="237"/>
        <v>-3.157646766812322E-2</v>
      </c>
      <c r="BE295" s="35"/>
      <c r="BF295" s="18">
        <f t="shared" si="219"/>
        <v>49.600000000000165</v>
      </c>
      <c r="BG295" s="24">
        <f t="shared" si="279"/>
        <v>0.64498531594959896</v>
      </c>
      <c r="BH295" s="25">
        <f t="shared" si="277"/>
        <v>-7.3200742936258547E-3</v>
      </c>
      <c r="BI295" s="24">
        <f t="shared" si="280"/>
        <v>0.18734047009871524</v>
      </c>
      <c r="BJ295" s="26">
        <f t="shared" si="278"/>
        <v>-0.13155313939142421</v>
      </c>
      <c r="BK295" s="71"/>
      <c r="BL295" s="18">
        <f t="shared" si="220"/>
        <v>114.07999999999943</v>
      </c>
      <c r="BM295" s="24">
        <f t="shared" si="267"/>
        <v>1.5551545131274203</v>
      </c>
      <c r="BN295" s="25">
        <f t="shared" si="263"/>
        <v>-4.672415378449382E-4</v>
      </c>
      <c r="BO295" s="24">
        <f t="shared" si="268"/>
        <v>5.3511324859638332E-3</v>
      </c>
      <c r="BP295" s="26">
        <f t="shared" si="264"/>
        <v>-4.295284704752573E-3</v>
      </c>
      <c r="BQ295" s="71"/>
      <c r="BR295" s="18">
        <f t="shared" si="221"/>
        <v>114.07999999999943</v>
      </c>
      <c r="BS295" s="24">
        <f t="shared" si="255"/>
        <v>1.4717538966177446</v>
      </c>
      <c r="BT295" s="25">
        <f t="shared" si="251"/>
        <v>-0.52302402674438975</v>
      </c>
      <c r="BU295" s="24">
        <f t="shared" si="256"/>
        <v>6.2229237448165975</v>
      </c>
      <c r="BV295" s="26">
        <f t="shared" si="252"/>
        <v>-3.7667127351726193</v>
      </c>
      <c r="BW295" s="90"/>
      <c r="BX295" s="18">
        <f t="shared" si="222"/>
        <v>114.07999999999943</v>
      </c>
      <c r="BY295" s="24">
        <f t="shared" si="257"/>
        <v>1.4717538966177446</v>
      </c>
      <c r="BZ295" s="25">
        <f t="shared" si="253"/>
        <v>-0.52302402674438975</v>
      </c>
      <c r="CA295" s="24">
        <f t="shared" si="258"/>
        <v>6.2229237448165975</v>
      </c>
      <c r="CB295" s="26">
        <f t="shared" si="254"/>
        <v>-3.7667127351726193</v>
      </c>
      <c r="CC295" s="32"/>
      <c r="CD295" s="20">
        <f t="shared" si="223"/>
        <v>223.20000000000093</v>
      </c>
      <c r="CE295" s="61">
        <f t="shared" si="201"/>
        <v>3.7939455422891988E-18</v>
      </c>
      <c r="CF295" s="61">
        <f t="shared" si="202"/>
        <v>7.1209774818396763E-8</v>
      </c>
      <c r="CG295" s="61">
        <f t="shared" si="203"/>
        <v>1.2985129785450546E-4</v>
      </c>
      <c r="CH295" s="24">
        <f t="shared" si="204"/>
        <v>2.6723265377229478E-3</v>
      </c>
      <c r="CI295" s="60">
        <f t="shared" si="205"/>
        <v>5.856415962701142E-2</v>
      </c>
      <c r="CJ295" s="60">
        <f t="shared" si="206"/>
        <v>0.12628990692052833</v>
      </c>
      <c r="CK295" s="60">
        <f t="shared" si="207"/>
        <v>2.0844846515019068E-3</v>
      </c>
      <c r="CL295" s="60">
        <f t="shared" si="208"/>
        <v>5.2085624336417569</v>
      </c>
      <c r="CM295" s="61">
        <f t="shared" si="209"/>
        <v>5.3983032338861507</v>
      </c>
      <c r="CN295" s="35"/>
    </row>
    <row r="296" spans="2:92" x14ac:dyDescent="0.65">
      <c r="B296" s="44">
        <v>44146</v>
      </c>
      <c r="C296" s="38">
        <f t="shared" si="272"/>
        <v>1173</v>
      </c>
      <c r="D296" s="46">
        <v>110156</v>
      </c>
      <c r="E296" s="101">
        <f t="shared" si="273"/>
        <v>3.7665901308062251E-2</v>
      </c>
      <c r="F296" s="38">
        <f t="shared" si="274"/>
        <v>26134</v>
      </c>
      <c r="G296" s="46">
        <v>2924555</v>
      </c>
      <c r="H296" s="46">
        <f t="shared" si="275"/>
        <v>12</v>
      </c>
      <c r="I296" s="46">
        <v>1841</v>
      </c>
      <c r="J296" s="100">
        <f t="shared" si="276"/>
        <v>1.6712662042920948E-2</v>
      </c>
      <c r="W296" s="47"/>
      <c r="X296" s="47"/>
      <c r="Y296" s="47"/>
      <c r="Z296" s="47"/>
      <c r="AA296" s="47"/>
      <c r="AB296" s="49">
        <f t="shared" si="210"/>
        <v>224.10000000000093</v>
      </c>
      <c r="AC296" s="24">
        <f t="shared" si="211"/>
        <v>18.138706446752369</v>
      </c>
      <c r="AD296" s="25">
        <f t="shared" si="212"/>
        <v>-1.9218580660817231E-18</v>
      </c>
      <c r="AE296" s="24">
        <f t="shared" si="213"/>
        <v>5.7417752714824958E-18</v>
      </c>
      <c r="AF296" s="26">
        <f t="shared" si="214"/>
        <v>-1.4686515215314699E-18</v>
      </c>
      <c r="AG296" s="32"/>
      <c r="AH296" s="49">
        <f t="shared" si="215"/>
        <v>92.130000000000152</v>
      </c>
      <c r="AI296" s="77">
        <f t="shared" si="259"/>
        <v>6.9270656876616314</v>
      </c>
      <c r="AJ296" s="25">
        <f t="shared" si="260"/>
        <v>-1.5204556596518569E-8</v>
      </c>
      <c r="AK296" s="24">
        <f t="shared" si="261"/>
        <v>9.1970802607710438E-8</v>
      </c>
      <c r="AL296" s="26">
        <f t="shared" si="262"/>
        <v>-3.3920494648475157E-8</v>
      </c>
      <c r="AM296" s="35"/>
      <c r="AN296" s="49">
        <f t="shared" si="216"/>
        <v>124.5</v>
      </c>
      <c r="AO296" s="24">
        <f t="shared" si="270"/>
        <v>29.289475609745786</v>
      </c>
      <c r="AP296" s="25">
        <f t="shared" si="265"/>
        <v>-8.9774964467844183E-5</v>
      </c>
      <c r="AQ296" s="24">
        <f t="shared" si="271"/>
        <v>1.5557122378582583E-4</v>
      </c>
      <c r="AR296" s="26">
        <f t="shared" si="266"/>
        <v>-2.9422911049590604E-5</v>
      </c>
      <c r="AS296" s="5"/>
      <c r="AT296" s="49">
        <f t="shared" si="217"/>
        <v>59.76000000000014</v>
      </c>
      <c r="AU296" s="24">
        <f t="shared" si="245"/>
        <v>3.041054830282905</v>
      </c>
      <c r="AV296" s="25">
        <f t="shared" si="246"/>
        <v>-2.79496013470706E-4</v>
      </c>
      <c r="AW296" s="24">
        <f t="shared" si="247"/>
        <v>3.2201467324872749E-3</v>
      </c>
      <c r="AX296" s="26">
        <f t="shared" si="248"/>
        <v>-1.3111771481486183E-3</v>
      </c>
      <c r="AY296" s="29"/>
      <c r="AZ296" s="18">
        <f t="shared" si="218"/>
        <v>59.76000000000014</v>
      </c>
      <c r="BA296" s="24">
        <f t="shared" si="238"/>
        <v>1.3298609460533298E-3</v>
      </c>
      <c r="BB296" s="25">
        <f t="shared" si="236"/>
        <v>-7.0228783672810795E-6</v>
      </c>
      <c r="BC296" s="24">
        <f t="shared" si="239"/>
        <v>6.800171080282516E-2</v>
      </c>
      <c r="BD296" s="26">
        <f t="shared" si="237"/>
        <v>-2.930351448573576E-2</v>
      </c>
      <c r="BE296" s="35"/>
      <c r="BF296" s="18">
        <f t="shared" si="219"/>
        <v>49.800000000000168</v>
      </c>
      <c r="BG296" s="24">
        <f t="shared" si="279"/>
        <v>0.64370449831525323</v>
      </c>
      <c r="BH296" s="25">
        <f t="shared" si="277"/>
        <v>-6.404088171728611E-3</v>
      </c>
      <c r="BI296" s="24">
        <f t="shared" si="280"/>
        <v>0.16426702662022796</v>
      </c>
      <c r="BJ296" s="26">
        <f t="shared" si="278"/>
        <v>-0.1153672173924363</v>
      </c>
      <c r="BK296" s="71"/>
      <c r="BL296" s="18">
        <f t="shared" si="220"/>
        <v>114.53999999999942</v>
      </c>
      <c r="BM296" s="24">
        <f t="shared" si="267"/>
        <v>1.5549975632658355</v>
      </c>
      <c r="BN296" s="25">
        <f t="shared" si="263"/>
        <v>-3.4119535127146567E-4</v>
      </c>
      <c r="BO296" s="24">
        <f t="shared" si="268"/>
        <v>3.9080937342455217E-3</v>
      </c>
      <c r="BP296" s="26">
        <f t="shared" si="264"/>
        <v>-3.1370407646050258E-3</v>
      </c>
      <c r="BQ296" s="71"/>
      <c r="BR296" s="18">
        <f t="shared" si="221"/>
        <v>114.53999999999942</v>
      </c>
      <c r="BS296" s="24">
        <f t="shared" si="255"/>
        <v>1.4241291128148421</v>
      </c>
      <c r="BT296" s="25">
        <f t="shared" si="251"/>
        <v>-0.47624783802902354</v>
      </c>
      <c r="BU296" s="24">
        <f t="shared" si="256"/>
        <v>5.8660584852064206</v>
      </c>
      <c r="BV296" s="26">
        <f t="shared" si="252"/>
        <v>-3.568652596101765</v>
      </c>
      <c r="BW296" s="90"/>
      <c r="BX296" s="18">
        <f t="shared" si="222"/>
        <v>114.53999999999942</v>
      </c>
      <c r="BY296" s="24">
        <f t="shared" si="257"/>
        <v>1.4241291128148421</v>
      </c>
      <c r="BZ296" s="25">
        <f t="shared" si="253"/>
        <v>-0.47624783802902354</v>
      </c>
      <c r="CA296" s="24">
        <f t="shared" si="258"/>
        <v>5.8660584852064206</v>
      </c>
      <c r="CB296" s="26">
        <f t="shared" si="254"/>
        <v>-3.568652596101765</v>
      </c>
      <c r="CC296" s="32"/>
      <c r="CD296" s="20">
        <f t="shared" si="223"/>
        <v>224.10000000000093</v>
      </c>
      <c r="CE296" s="61">
        <f t="shared" si="201"/>
        <v>3.0839941383186698E-18</v>
      </c>
      <c r="CF296" s="61">
        <f t="shared" si="202"/>
        <v>6.2659140073306371E-8</v>
      </c>
      <c r="CG296" s="61">
        <f t="shared" si="203"/>
        <v>1.1863273968646353E-4</v>
      </c>
      <c r="CH296" s="24">
        <f t="shared" si="204"/>
        <v>2.43442387957256E-3</v>
      </c>
      <c r="CI296" s="60">
        <f t="shared" si="205"/>
        <v>5.4348547772701664E-2</v>
      </c>
      <c r="CJ296" s="60">
        <f t="shared" si="206"/>
        <v>0.11073111509997571</v>
      </c>
      <c r="CK296" s="60">
        <f t="shared" si="207"/>
        <v>1.5223481552734722E-3</v>
      </c>
      <c r="CL296" s="60">
        <f t="shared" si="208"/>
        <v>4.9063261687958679</v>
      </c>
      <c r="CM296" s="61">
        <f t="shared" si="209"/>
        <v>5.0754812991022176</v>
      </c>
      <c r="CN296" s="35"/>
    </row>
    <row r="297" spans="2:92" x14ac:dyDescent="0.65">
      <c r="B297" s="44">
        <v>44147</v>
      </c>
      <c r="C297" s="38">
        <f t="shared" si="272"/>
        <v>1555</v>
      </c>
      <c r="D297" s="46">
        <v>111711</v>
      </c>
      <c r="E297" s="101">
        <f t="shared" si="273"/>
        <v>3.774563501368778E-2</v>
      </c>
      <c r="F297" s="38">
        <f t="shared" si="274"/>
        <v>35019</v>
      </c>
      <c r="G297" s="46">
        <v>2959574</v>
      </c>
      <c r="H297" s="46">
        <f t="shared" si="275"/>
        <v>10</v>
      </c>
      <c r="I297" s="46">
        <v>1851</v>
      </c>
      <c r="J297" s="100">
        <f t="shared" si="276"/>
        <v>1.6569541047882483E-2</v>
      </c>
      <c r="W297" s="47"/>
      <c r="X297" s="47"/>
      <c r="Y297" s="47"/>
      <c r="Z297" s="47"/>
      <c r="AA297" s="47"/>
      <c r="AB297" s="49">
        <f t="shared" si="210"/>
        <v>225.00000000000094</v>
      </c>
      <c r="AC297" s="24">
        <f t="shared" si="211"/>
        <v>18.138706446752369</v>
      </c>
      <c r="AD297" s="25">
        <f t="shared" si="212"/>
        <v>-1.5622256419896433E-18</v>
      </c>
      <c r="AE297" s="24">
        <f t="shared" si="213"/>
        <v>4.6673314319927365E-18</v>
      </c>
      <c r="AF297" s="26">
        <f t="shared" si="214"/>
        <v>-1.1938264883219548E-18</v>
      </c>
      <c r="AG297" s="32"/>
      <c r="AH297" s="49">
        <f t="shared" si="215"/>
        <v>92.500000000000156</v>
      </c>
      <c r="AI297" s="77">
        <f t="shared" si="259"/>
        <v>6.9270656827114596</v>
      </c>
      <c r="AJ297" s="25">
        <f t="shared" si="260"/>
        <v>-1.337884361122201E-8</v>
      </c>
      <c r="AK297" s="24">
        <f t="shared" si="261"/>
        <v>8.0927252170381731E-8</v>
      </c>
      <c r="AL297" s="26">
        <f t="shared" si="262"/>
        <v>-2.9847433614401898E-8</v>
      </c>
      <c r="AM297" s="35"/>
      <c r="AN297" s="49">
        <f t="shared" si="216"/>
        <v>125</v>
      </c>
      <c r="AO297" s="24">
        <f t="shared" si="270"/>
        <v>29.289434600349704</v>
      </c>
      <c r="AP297" s="25">
        <f t="shared" si="265"/>
        <v>-8.2018792163758472E-5</v>
      </c>
      <c r="AQ297" s="24">
        <f t="shared" si="271"/>
        <v>1.4213069154266604E-4</v>
      </c>
      <c r="AR297" s="26">
        <f t="shared" si="266"/>
        <v>-2.6881064486319593E-5</v>
      </c>
      <c r="AS297" s="5"/>
      <c r="AT297" s="49">
        <f t="shared" si="217"/>
        <v>60.000000000000142</v>
      </c>
      <c r="AU297" s="24">
        <f t="shared" si="245"/>
        <v>3.0409937241919889</v>
      </c>
      <c r="AV297" s="25">
        <f t="shared" si="246"/>
        <v>-2.5460871215130367E-4</v>
      </c>
      <c r="AW297" s="24">
        <f t="shared" si="247"/>
        <v>2.9334769762949619E-3</v>
      </c>
      <c r="AX297" s="26">
        <f t="shared" si="248"/>
        <v>-1.1944573174679702E-3</v>
      </c>
      <c r="AY297" s="29"/>
      <c r="AZ297" s="18">
        <f t="shared" si="218"/>
        <v>60.000000000000142</v>
      </c>
      <c r="BA297" s="24">
        <f t="shared" si="238"/>
        <v>1.3286889367131089E-3</v>
      </c>
      <c r="BB297" s="25">
        <f t="shared" si="236"/>
        <v>-6.5111630012272805E-6</v>
      </c>
      <c r="BC297" s="24">
        <f t="shared" si="239"/>
        <v>6.3106759634361964E-2</v>
      </c>
      <c r="BD297" s="26">
        <f t="shared" si="237"/>
        <v>-2.7194173158128838E-2</v>
      </c>
      <c r="BE297" s="35"/>
      <c r="BF297" s="18">
        <f t="shared" si="219"/>
        <v>50.000000000000171</v>
      </c>
      <c r="BG297" s="24">
        <f t="shared" si="279"/>
        <v>0.64258366042127391</v>
      </c>
      <c r="BH297" s="25">
        <f t="shared" si="277"/>
        <v>-5.604189469896546E-3</v>
      </c>
      <c r="BI297" s="24">
        <f t="shared" si="280"/>
        <v>0.14403315105357764</v>
      </c>
      <c r="BJ297" s="26">
        <f t="shared" si="278"/>
        <v>-0.10116937783325163</v>
      </c>
      <c r="BK297" s="71"/>
      <c r="BL297" s="18">
        <f t="shared" si="220"/>
        <v>114.99999999999942</v>
      </c>
      <c r="BM297" s="24">
        <f t="shared" si="267"/>
        <v>1.5548829496080667</v>
      </c>
      <c r="BN297" s="25">
        <f t="shared" si="263"/>
        <v>-2.491601255844169E-4</v>
      </c>
      <c r="BO297" s="24">
        <f t="shared" si="268"/>
        <v>2.8541873654749422E-3</v>
      </c>
      <c r="BP297" s="26">
        <f t="shared" si="264"/>
        <v>-2.2911008016751723E-3</v>
      </c>
      <c r="BQ297" s="71"/>
      <c r="BR297" s="18">
        <f t="shared" si="221"/>
        <v>114.99999999999942</v>
      </c>
      <c r="BS297" s="24">
        <f t="shared" si="255"/>
        <v>1.3806881845503058</v>
      </c>
      <c r="BT297" s="25">
        <f t="shared" si="251"/>
        <v>-0.43440928264536383</v>
      </c>
      <c r="BU297" s="24">
        <f t="shared" si="256"/>
        <v>5.52820561193254</v>
      </c>
      <c r="BV297" s="26">
        <f t="shared" si="252"/>
        <v>-3.3785287327388094</v>
      </c>
      <c r="BW297" s="90"/>
      <c r="BX297" s="18">
        <f t="shared" si="222"/>
        <v>114.99999999999942</v>
      </c>
      <c r="BY297" s="24">
        <f t="shared" si="257"/>
        <v>1.3806881845503058</v>
      </c>
      <c r="BZ297" s="25">
        <f t="shared" si="253"/>
        <v>-0.43440928264536383</v>
      </c>
      <c r="CA297" s="24">
        <f t="shared" si="258"/>
        <v>5.52820561193254</v>
      </c>
      <c r="CB297" s="26">
        <f t="shared" si="254"/>
        <v>-3.3785287327388094</v>
      </c>
      <c r="CC297" s="32"/>
      <c r="CD297" s="20">
        <f t="shared" si="223"/>
        <v>225.00000000000094</v>
      </c>
      <c r="CE297" s="61">
        <f t="shared" si="201"/>
        <v>2.506894139404314E-18</v>
      </c>
      <c r="CF297" s="61">
        <f t="shared" si="202"/>
        <v>5.513523732670251E-8</v>
      </c>
      <c r="CG297" s="61">
        <f t="shared" si="203"/>
        <v>1.0838337708160087E-4</v>
      </c>
      <c r="CH297" s="24">
        <f t="shared" si="204"/>
        <v>2.2176996273732224E-3</v>
      </c>
      <c r="CI297" s="60">
        <f t="shared" si="205"/>
        <v>5.0436386729505595E-2</v>
      </c>
      <c r="CJ297" s="60">
        <f t="shared" si="206"/>
        <v>9.7088142938194677E-2</v>
      </c>
      <c r="CK297" s="60">
        <f t="shared" si="207"/>
        <v>1.1118048991058201E-3</v>
      </c>
      <c r="CL297" s="60">
        <f t="shared" si="208"/>
        <v>4.6207010745197188</v>
      </c>
      <c r="CM297" s="61">
        <f t="shared" si="209"/>
        <v>4.7716635472262174</v>
      </c>
      <c r="CN297" s="72">
        <f>L100</f>
        <v>44431</v>
      </c>
    </row>
    <row r="298" spans="2:92" x14ac:dyDescent="0.65">
      <c r="B298" s="44">
        <v>44148</v>
      </c>
      <c r="C298" s="38">
        <f t="shared" si="272"/>
        <v>1587</v>
      </c>
      <c r="D298" s="46">
        <v>113298</v>
      </c>
      <c r="E298" s="101">
        <f t="shared" si="273"/>
        <v>3.7878828403538005E-2</v>
      </c>
      <c r="F298" s="38">
        <f t="shared" si="274"/>
        <v>31490</v>
      </c>
      <c r="G298" s="46">
        <v>2991064</v>
      </c>
      <c r="H298" s="46">
        <f t="shared" si="275"/>
        <v>16</v>
      </c>
      <c r="I298" s="46">
        <v>1867</v>
      </c>
      <c r="J298" s="100">
        <f t="shared" si="276"/>
        <v>1.6478666878497413E-2</v>
      </c>
      <c r="W298" s="47"/>
      <c r="X298" s="47"/>
      <c r="Y298" s="47"/>
      <c r="Z298" s="47"/>
      <c r="AA298" s="47"/>
      <c r="AB298" s="49">
        <f t="shared" si="210"/>
        <v>225.90000000000094</v>
      </c>
      <c r="AC298" s="24">
        <f t="shared" si="211"/>
        <v>18.138706446752369</v>
      </c>
      <c r="AD298" s="25">
        <f t="shared" si="212"/>
        <v>-1.2698903210192493E-18</v>
      </c>
      <c r="AE298" s="24">
        <f t="shared" si="213"/>
        <v>3.7939455422891988E-18</v>
      </c>
      <c r="AF298" s="26">
        <f t="shared" si="214"/>
        <v>-9.7042876633726397E-19</v>
      </c>
      <c r="AG298" s="32"/>
      <c r="AH298" s="49">
        <f t="shared" si="215"/>
        <v>92.870000000000161</v>
      </c>
      <c r="AI298" s="77">
        <f t="shared" si="259"/>
        <v>6.9270656783556879</v>
      </c>
      <c r="AJ298" s="25">
        <f t="shared" si="260"/>
        <v>-1.1772356217417344E-8</v>
      </c>
      <c r="AK298" s="24">
        <f t="shared" si="261"/>
        <v>7.1209774818396763E-8</v>
      </c>
      <c r="AL298" s="26">
        <f t="shared" si="262"/>
        <v>-2.6263452302662064E-8</v>
      </c>
      <c r="AM298" s="35"/>
      <c r="AN298" s="49">
        <f t="shared" si="216"/>
        <v>125.5</v>
      </c>
      <c r="AO298" s="24">
        <f t="shared" si="270"/>
        <v>29.289397134001351</v>
      </c>
      <c r="AP298" s="25">
        <f t="shared" si="265"/>
        <v>-7.4932696703545069E-5</v>
      </c>
      <c r="AQ298" s="24">
        <f t="shared" si="271"/>
        <v>1.2985129785450546E-4</v>
      </c>
      <c r="AR298" s="26">
        <f t="shared" si="266"/>
        <v>-2.4558787376321157E-5</v>
      </c>
      <c r="AS298" s="5"/>
      <c r="AT298" s="49">
        <f t="shared" si="217"/>
        <v>60.240000000000144</v>
      </c>
      <c r="AU298" s="24">
        <f t="shared" si="245"/>
        <v>3.0409380591171211</v>
      </c>
      <c r="AV298" s="25">
        <f t="shared" si="246"/>
        <v>-2.3193781194934143E-4</v>
      </c>
      <c r="AW298" s="24">
        <f t="shared" si="247"/>
        <v>2.6723265377229478E-3</v>
      </c>
      <c r="AX298" s="26">
        <f t="shared" si="248"/>
        <v>-1.0881268273833914E-3</v>
      </c>
      <c r="AY298" s="29"/>
      <c r="AZ298" s="18">
        <f t="shared" si="218"/>
        <v>60.240000000000144</v>
      </c>
      <c r="BA298" s="24">
        <f t="shared" si="238"/>
        <v>1.3276022503895895E-3</v>
      </c>
      <c r="BB298" s="25">
        <f t="shared" si="236"/>
        <v>-6.0371462417752898E-6</v>
      </c>
      <c r="BC298" s="24">
        <f t="shared" si="239"/>
        <v>5.856415962701142E-2</v>
      </c>
      <c r="BD298" s="26">
        <f t="shared" si="237"/>
        <v>-2.5236666707503012E-2</v>
      </c>
      <c r="BE298" s="35"/>
      <c r="BF298" s="18">
        <f t="shared" si="219"/>
        <v>50.200000000000173</v>
      </c>
      <c r="BG298" s="24">
        <f t="shared" si="279"/>
        <v>0.64160259491735816</v>
      </c>
      <c r="BH298" s="25">
        <f t="shared" si="277"/>
        <v>-4.9053275195789642E-3</v>
      </c>
      <c r="BI298" s="24">
        <f t="shared" si="280"/>
        <v>0.12628990692052833</v>
      </c>
      <c r="BJ298" s="26">
        <f t="shared" si="278"/>
        <v>-8.8716220665246509E-2</v>
      </c>
      <c r="BK298" s="71"/>
      <c r="BL298" s="18">
        <f t="shared" si="220"/>
        <v>115.45999999999941</v>
      </c>
      <c r="BM298" s="24">
        <f t="shared" si="267"/>
        <v>1.5547992502997627</v>
      </c>
      <c r="BN298" s="25">
        <f t="shared" si="263"/>
        <v>-1.81955018052114E-4</v>
      </c>
      <c r="BO298" s="24">
        <f t="shared" si="268"/>
        <v>2.0844846515019068E-3</v>
      </c>
      <c r="BP298" s="26">
        <f t="shared" si="264"/>
        <v>-1.6732667695065985E-3</v>
      </c>
      <c r="BQ298" s="71"/>
      <c r="BR298" s="18">
        <f t="shared" si="221"/>
        <v>115.45999999999941</v>
      </c>
      <c r="BS298" s="24">
        <f t="shared" si="255"/>
        <v>1.340997998065474</v>
      </c>
      <c r="BT298" s="25">
        <f t="shared" si="251"/>
        <v>-0.39690186484831741</v>
      </c>
      <c r="BU298" s="24">
        <f t="shared" si="256"/>
        <v>5.2085624336417569</v>
      </c>
      <c r="BV298" s="26">
        <f t="shared" si="252"/>
        <v>-3.1964317829078337</v>
      </c>
      <c r="BW298" s="90"/>
      <c r="BX298" s="18">
        <f t="shared" si="222"/>
        <v>115.45999999999941</v>
      </c>
      <c r="BY298" s="24">
        <f t="shared" si="257"/>
        <v>1.340997998065474</v>
      </c>
      <c r="BZ298" s="25">
        <f t="shared" si="253"/>
        <v>-0.39690186484831741</v>
      </c>
      <c r="CA298" s="24">
        <f t="shared" si="258"/>
        <v>5.2085624336417569</v>
      </c>
      <c r="CB298" s="26">
        <f t="shared" si="254"/>
        <v>-3.1964317829078337</v>
      </c>
      <c r="CC298" s="32"/>
      <c r="CD298" s="20">
        <f t="shared" si="223"/>
        <v>225.90000000000094</v>
      </c>
      <c r="CE298" s="61">
        <f t="shared" si="201"/>
        <v>2.0377853991661237E-18</v>
      </c>
      <c r="CF298" s="61">
        <f t="shared" si="202"/>
        <v>4.8514779989397203E-8</v>
      </c>
      <c r="CG298" s="61">
        <f t="shared" si="203"/>
        <v>9.9019485176189109E-5</v>
      </c>
      <c r="CH298" s="24">
        <f t="shared" si="204"/>
        <v>2.0202685827735386E-3</v>
      </c>
      <c r="CI298" s="60">
        <f t="shared" si="205"/>
        <v>4.6805833410167398E-2</v>
      </c>
      <c r="CJ298" s="60">
        <f t="shared" si="206"/>
        <v>8.5125321699989431E-2</v>
      </c>
      <c r="CK298" s="60">
        <f t="shared" si="207"/>
        <v>8.1197504293075221E-4</v>
      </c>
      <c r="CL298" s="60">
        <f t="shared" si="208"/>
        <v>4.3509040513963075</v>
      </c>
      <c r="CM298" s="61">
        <f t="shared" si="209"/>
        <v>4.4857665181321247</v>
      </c>
      <c r="CN298" s="35"/>
    </row>
    <row r="299" spans="2:92" x14ac:dyDescent="0.65">
      <c r="B299" s="44">
        <v>44149</v>
      </c>
      <c r="C299" s="38">
        <f t="shared" si="272"/>
        <v>1685</v>
      </c>
      <c r="D299" s="46">
        <v>114983</v>
      </c>
      <c r="E299" s="101">
        <f t="shared" si="273"/>
        <v>3.8119976328967672E-2</v>
      </c>
      <c r="F299" s="38">
        <f t="shared" si="274"/>
        <v>25281</v>
      </c>
      <c r="G299" s="46">
        <v>3016345</v>
      </c>
      <c r="H299" s="46">
        <f t="shared" si="275"/>
        <v>13</v>
      </c>
      <c r="I299" s="46">
        <v>1880</v>
      </c>
      <c r="J299" s="100">
        <f t="shared" si="276"/>
        <v>1.6350243079411738E-2</v>
      </c>
      <c r="W299" s="47"/>
      <c r="X299" s="47"/>
      <c r="Y299" s="47"/>
      <c r="Z299" s="47"/>
      <c r="AA299" s="47"/>
      <c r="AB299" s="49">
        <f t="shared" si="210"/>
        <v>226.80000000000095</v>
      </c>
      <c r="AC299" s="24">
        <f t="shared" si="211"/>
        <v>18.138706446752369</v>
      </c>
      <c r="AD299" s="25">
        <f t="shared" si="212"/>
        <v>-1.0322589669982275E-18</v>
      </c>
      <c r="AE299" s="24">
        <f t="shared" si="213"/>
        <v>3.0839941383186698E-18</v>
      </c>
      <c r="AF299" s="26">
        <f t="shared" si="214"/>
        <v>-7.88834893300588E-19</v>
      </c>
      <c r="AG299" s="32"/>
      <c r="AH299" s="49">
        <f t="shared" si="215"/>
        <v>93.240000000000165</v>
      </c>
      <c r="AI299" s="77">
        <f t="shared" si="259"/>
        <v>6.9270656745229431</v>
      </c>
      <c r="AJ299" s="25">
        <f t="shared" si="260"/>
        <v>-1.0358770529267021E-8</v>
      </c>
      <c r="AK299" s="24">
        <f t="shared" si="261"/>
        <v>6.2659140073306371E-8</v>
      </c>
      <c r="AL299" s="26">
        <f t="shared" si="262"/>
        <v>-2.3109823635379458E-8</v>
      </c>
      <c r="AM299" s="35"/>
      <c r="AN299" s="49">
        <f t="shared" si="216"/>
        <v>126</v>
      </c>
      <c r="AO299" s="24">
        <f t="shared" si="270"/>
        <v>29.289362904605269</v>
      </c>
      <c r="AP299" s="25">
        <f t="shared" si="265"/>
        <v>-6.8458792162069936E-5</v>
      </c>
      <c r="AQ299" s="24">
        <f t="shared" si="271"/>
        <v>1.1863273968646353E-4</v>
      </c>
      <c r="AR299" s="26">
        <f t="shared" si="266"/>
        <v>-2.2437116336083889E-5</v>
      </c>
      <c r="AS299" s="5"/>
      <c r="AT299" s="49">
        <f t="shared" si="217"/>
        <v>60.480000000000146</v>
      </c>
      <c r="AU299" s="24">
        <f t="shared" si="245"/>
        <v>3.0408873505091973</v>
      </c>
      <c r="AV299" s="25">
        <f t="shared" si="246"/>
        <v>-2.1128586634871032E-4</v>
      </c>
      <c r="AW299" s="24">
        <f t="shared" si="247"/>
        <v>2.43442387957256E-3</v>
      </c>
      <c r="AX299" s="26">
        <f t="shared" si="248"/>
        <v>-9.9126107562661631E-4</v>
      </c>
      <c r="AY299" s="29"/>
      <c r="AZ299" s="18">
        <f t="shared" si="218"/>
        <v>60.480000000000146</v>
      </c>
      <c r="BA299" s="24">
        <f t="shared" si="238"/>
        <v>1.3265946115545251E-3</v>
      </c>
      <c r="BB299" s="25">
        <f t="shared" si="236"/>
        <v>-5.5979935281356759E-6</v>
      </c>
      <c r="BC299" s="24">
        <f t="shared" si="239"/>
        <v>5.4348547772701664E-2</v>
      </c>
      <c r="BD299" s="26">
        <f t="shared" si="237"/>
        <v>-2.3420065857276434E-2</v>
      </c>
      <c r="BE299" s="35"/>
      <c r="BF299" s="18">
        <f t="shared" si="219"/>
        <v>50.400000000000176</v>
      </c>
      <c r="BG299" s="24">
        <f t="shared" si="279"/>
        <v>0.64074369883824212</v>
      </c>
      <c r="BH299" s="25">
        <f t="shared" si="277"/>
        <v>-4.2944803955803782E-3</v>
      </c>
      <c r="BI299" s="24">
        <f t="shared" si="280"/>
        <v>0.11073111509997571</v>
      </c>
      <c r="BJ299" s="26">
        <f t="shared" si="278"/>
        <v>-7.7793959102763044E-2</v>
      </c>
      <c r="BK299" s="71"/>
      <c r="BL299" s="18">
        <f t="shared" si="220"/>
        <v>115.9199999999994</v>
      </c>
      <c r="BM299" s="24">
        <f t="shared" si="267"/>
        <v>1.554738125885192</v>
      </c>
      <c r="BN299" s="25">
        <f t="shared" si="263"/>
        <v>-1.3287916211007761E-4</v>
      </c>
      <c r="BO299" s="24">
        <f t="shared" si="268"/>
        <v>1.5223481552734722E-3</v>
      </c>
      <c r="BP299" s="26">
        <f t="shared" si="264"/>
        <v>-1.222035861366162E-3</v>
      </c>
      <c r="BQ299" s="71"/>
      <c r="BR299" s="18">
        <f t="shared" si="221"/>
        <v>115.9199999999994</v>
      </c>
      <c r="BS299" s="24">
        <f t="shared" si="255"/>
        <v>1.3046777047246483</v>
      </c>
      <c r="BT299" s="25">
        <f t="shared" si="251"/>
        <v>-0.36320293340825671</v>
      </c>
      <c r="BU299" s="24">
        <f t="shared" si="256"/>
        <v>4.9063261687958679</v>
      </c>
      <c r="BV299" s="26">
        <f t="shared" si="252"/>
        <v>-3.0223626484588855</v>
      </c>
      <c r="BW299" s="90"/>
      <c r="BX299" s="18">
        <f t="shared" si="222"/>
        <v>115.9199999999994</v>
      </c>
      <c r="BY299" s="24">
        <f t="shared" si="257"/>
        <v>1.3046777047246483</v>
      </c>
      <c r="BZ299" s="25">
        <f t="shared" si="253"/>
        <v>-0.36320293340825671</v>
      </c>
      <c r="CA299" s="24">
        <f t="shared" si="258"/>
        <v>4.9063261687958679</v>
      </c>
      <c r="CB299" s="26">
        <f t="shared" si="254"/>
        <v>-3.0223626484588855</v>
      </c>
      <c r="CC299" s="32"/>
      <c r="CD299" s="20">
        <f t="shared" si="223"/>
        <v>226.80000000000095</v>
      </c>
      <c r="CE299" s="61">
        <f t="shared" si="201"/>
        <v>1.6564597873452159E-18</v>
      </c>
      <c r="CF299" s="61">
        <f t="shared" si="202"/>
        <v>4.2689285318774293E-8</v>
      </c>
      <c r="CG299" s="61">
        <f t="shared" si="203"/>
        <v>9.0464570758035581E-5</v>
      </c>
      <c r="CH299" s="24">
        <f t="shared" si="204"/>
        <v>1.8404133362800491E-3</v>
      </c>
      <c r="CI299" s="60">
        <f t="shared" si="205"/>
        <v>4.3436617029258232E-2</v>
      </c>
      <c r="CJ299" s="60">
        <f t="shared" si="206"/>
        <v>7.4635918198151657E-2</v>
      </c>
      <c r="CK299" s="60">
        <f t="shared" si="207"/>
        <v>5.9300234764920697E-4</v>
      </c>
      <c r="CL299" s="60">
        <f t="shared" si="208"/>
        <v>4.0961689911627941</v>
      </c>
      <c r="CM299" s="61">
        <f t="shared" si="209"/>
        <v>4.2167654493341766</v>
      </c>
      <c r="CN299" s="35"/>
    </row>
    <row r="300" spans="2:92" x14ac:dyDescent="0.65">
      <c r="B300" s="44">
        <v>44150</v>
      </c>
      <c r="C300" s="38">
        <f t="shared" si="272"/>
        <v>1694</v>
      </c>
      <c r="D300" s="46">
        <v>116677</v>
      </c>
      <c r="E300" s="101">
        <f t="shared" si="273"/>
        <v>3.8439718461686465E-2</v>
      </c>
      <c r="F300" s="38">
        <f t="shared" si="274"/>
        <v>18979</v>
      </c>
      <c r="G300" s="46">
        <v>3035324</v>
      </c>
      <c r="H300" s="46">
        <f t="shared" si="275"/>
        <v>3</v>
      </c>
      <c r="I300" s="46">
        <v>1883</v>
      </c>
      <c r="J300" s="100">
        <f t="shared" si="276"/>
        <v>1.6138570583748298E-2</v>
      </c>
      <c r="W300" s="47"/>
      <c r="X300" s="47"/>
      <c r="Y300" s="47"/>
      <c r="Z300" s="47"/>
      <c r="AA300" s="47"/>
      <c r="AB300" s="49">
        <f t="shared" si="210"/>
        <v>227.70000000000095</v>
      </c>
      <c r="AC300" s="24">
        <f t="shared" si="211"/>
        <v>18.138706446752369</v>
      </c>
      <c r="AD300" s="25">
        <f t="shared" si="212"/>
        <v>-8.3909496537701058E-19</v>
      </c>
      <c r="AE300" s="24">
        <f t="shared" si="213"/>
        <v>2.506894139404314E-18</v>
      </c>
      <c r="AF300" s="26">
        <f t="shared" si="214"/>
        <v>-6.4122222101595094E-19</v>
      </c>
      <c r="AG300" s="32"/>
      <c r="AH300" s="49">
        <f t="shared" si="215"/>
        <v>93.61000000000017</v>
      </c>
      <c r="AI300" s="77">
        <f t="shared" si="259"/>
        <v>6.9270656711504213</v>
      </c>
      <c r="AJ300" s="25">
        <f t="shared" si="260"/>
        <v>-9.1149235463354382E-9</v>
      </c>
      <c r="AK300" s="24">
        <f t="shared" si="261"/>
        <v>5.513523732670251E-8</v>
      </c>
      <c r="AL300" s="26">
        <f t="shared" si="262"/>
        <v>-2.0334872288118553E-8</v>
      </c>
      <c r="AM300" s="35"/>
      <c r="AN300" s="49">
        <f t="shared" si="216"/>
        <v>126.5</v>
      </c>
      <c r="AO300" s="24">
        <f t="shared" si="270"/>
        <v>29.289331632508983</v>
      </c>
      <c r="AP300" s="25">
        <f t="shared" si="265"/>
        <v>-6.2544192570799153E-5</v>
      </c>
      <c r="AQ300" s="24">
        <f t="shared" si="271"/>
        <v>1.0838337708160087E-4</v>
      </c>
      <c r="AR300" s="26">
        <f t="shared" si="266"/>
        <v>-2.0498725209725313E-5</v>
      </c>
      <c r="AS300" s="5"/>
      <c r="AT300" s="49">
        <f t="shared" si="217"/>
        <v>60.720000000000148</v>
      </c>
      <c r="AU300" s="24">
        <f t="shared" si="245"/>
        <v>3.040841156982403</v>
      </c>
      <c r="AV300" s="25">
        <f t="shared" si="246"/>
        <v>-1.924730283104128E-4</v>
      </c>
      <c r="AW300" s="24">
        <f t="shared" si="247"/>
        <v>2.2176996273732224E-3</v>
      </c>
      <c r="AX300" s="26">
        <f t="shared" si="248"/>
        <v>-9.0301771749723913E-4</v>
      </c>
      <c r="AY300" s="29"/>
      <c r="AZ300" s="18">
        <f t="shared" si="218"/>
        <v>60.720000000000148</v>
      </c>
      <c r="BA300" s="24">
        <f t="shared" si="238"/>
        <v>1.325660215116076E-3</v>
      </c>
      <c r="BB300" s="25">
        <f t="shared" si="236"/>
        <v>-5.1910913247177389E-6</v>
      </c>
      <c r="BC300" s="24">
        <f t="shared" si="239"/>
        <v>5.0436386729505595E-2</v>
      </c>
      <c r="BD300" s="26">
        <f t="shared" si="237"/>
        <v>-2.1734228017755951E-2</v>
      </c>
      <c r="BE300" s="35"/>
      <c r="BF300" s="18">
        <f t="shared" si="219"/>
        <v>50.600000000000179</v>
      </c>
      <c r="BG300" s="24">
        <f t="shared" si="279"/>
        <v>0.63999162603702631</v>
      </c>
      <c r="BH300" s="25">
        <f t="shared" si="277"/>
        <v>-3.7603640060790027E-3</v>
      </c>
      <c r="BI300" s="24">
        <f t="shared" si="280"/>
        <v>9.7088142938194677E-2</v>
      </c>
      <c r="BJ300" s="26">
        <f t="shared" si="278"/>
        <v>-6.8214860808905209E-2</v>
      </c>
      <c r="BK300" s="71"/>
      <c r="BL300" s="18">
        <f t="shared" si="220"/>
        <v>116.3799999999994</v>
      </c>
      <c r="BM300" s="24">
        <f t="shared" si="267"/>
        <v>1.554693487042933</v>
      </c>
      <c r="BN300" s="25">
        <f t="shared" si="263"/>
        <v>-9.704096143286097E-5</v>
      </c>
      <c r="BO300" s="24">
        <f t="shared" si="268"/>
        <v>1.1118048991058201E-3</v>
      </c>
      <c r="BP300" s="26">
        <f t="shared" si="264"/>
        <v>-8.92485339494896E-4</v>
      </c>
      <c r="BQ300" s="71"/>
      <c r="BR300" s="18">
        <f t="shared" si="221"/>
        <v>116.3799999999994</v>
      </c>
      <c r="BS300" s="24">
        <f t="shared" si="255"/>
        <v>1.271391598029066</v>
      </c>
      <c r="BT300" s="25">
        <f t="shared" si="251"/>
        <v>-0.33286106695582363</v>
      </c>
      <c r="BU300" s="24">
        <f t="shared" si="256"/>
        <v>4.6207010745197188</v>
      </c>
      <c r="BV300" s="26">
        <f t="shared" si="252"/>
        <v>-2.8562509427614904</v>
      </c>
      <c r="BW300" s="90"/>
      <c r="BX300" s="18">
        <f t="shared" si="222"/>
        <v>116.3799999999994</v>
      </c>
      <c r="BY300" s="24">
        <f t="shared" si="257"/>
        <v>1.271391598029066</v>
      </c>
      <c r="BZ300" s="25">
        <f t="shared" si="253"/>
        <v>-0.33286106695582363</v>
      </c>
      <c r="CA300" s="24">
        <f t="shared" si="258"/>
        <v>4.6207010745197188</v>
      </c>
      <c r="CB300" s="26">
        <f t="shared" si="254"/>
        <v>-2.8562509427614904</v>
      </c>
      <c r="CC300" s="32"/>
      <c r="CD300" s="20">
        <f t="shared" si="223"/>
        <v>227.70000000000095</v>
      </c>
      <c r="CE300" s="61">
        <f t="shared" si="201"/>
        <v>1.3464906698293965E-18</v>
      </c>
      <c r="CF300" s="61">
        <f t="shared" si="202"/>
        <v>3.7563296821792747E-8</v>
      </c>
      <c r="CG300" s="61">
        <f t="shared" si="203"/>
        <v>8.2648747804974979E-5</v>
      </c>
      <c r="CH300" s="24">
        <f t="shared" si="204"/>
        <v>1.6765693372912858E-3</v>
      </c>
      <c r="CI300" s="60">
        <f t="shared" si="205"/>
        <v>4.030992592820809E-2</v>
      </c>
      <c r="CJ300" s="60">
        <f t="shared" si="206"/>
        <v>6.5438594801786515E-2</v>
      </c>
      <c r="CK300" s="60">
        <f t="shared" si="207"/>
        <v>4.3308174453941318E-4</v>
      </c>
      <c r="CL300" s="60">
        <f t="shared" si="208"/>
        <v>3.8557500893643968</v>
      </c>
      <c r="CM300" s="61">
        <f t="shared" si="209"/>
        <v>3.9636909474873239</v>
      </c>
      <c r="CN300" s="72">
        <f>L101</f>
        <v>44438</v>
      </c>
    </row>
    <row r="301" spans="2:92" x14ac:dyDescent="0.65">
      <c r="B301" s="44">
        <v>44151</v>
      </c>
      <c r="C301" s="38">
        <f t="shared" si="272"/>
        <v>1459</v>
      </c>
      <c r="D301" s="46">
        <v>118136</v>
      </c>
      <c r="E301" s="101">
        <f t="shared" si="273"/>
        <v>3.8784946702544121E-2</v>
      </c>
      <c r="F301" s="38">
        <f t="shared" si="274"/>
        <v>10600</v>
      </c>
      <c r="G301" s="46">
        <v>3045924</v>
      </c>
      <c r="H301" s="46">
        <f t="shared" si="275"/>
        <v>2</v>
      </c>
      <c r="I301" s="46">
        <v>1885</v>
      </c>
      <c r="J301" s="100">
        <f t="shared" si="276"/>
        <v>1.5956186090607435E-2</v>
      </c>
      <c r="W301" s="47"/>
      <c r="X301" s="47"/>
      <c r="Y301" s="47"/>
      <c r="Z301" s="47"/>
      <c r="AA301" s="47"/>
      <c r="AB301" s="49">
        <f t="shared" si="210"/>
        <v>228.60000000000096</v>
      </c>
      <c r="AC301" s="24">
        <f t="shared" si="211"/>
        <v>18.138706446752369</v>
      </c>
      <c r="AD301" s="25">
        <f t="shared" si="212"/>
        <v>-6.8207725331608144E-19</v>
      </c>
      <c r="AE301" s="24">
        <f t="shared" si="213"/>
        <v>2.0377853991661237E-18</v>
      </c>
      <c r="AF301" s="26">
        <f t="shared" si="214"/>
        <v>-5.2123193359798926E-19</v>
      </c>
      <c r="AG301" s="32"/>
      <c r="AH301" s="49">
        <f t="shared" si="215"/>
        <v>93.980000000000175</v>
      </c>
      <c r="AI301" s="77">
        <f t="shared" si="259"/>
        <v>6.9270656681828608</v>
      </c>
      <c r="AJ301" s="25">
        <f t="shared" si="260"/>
        <v>-8.0204336048871792E-9</v>
      </c>
      <c r="AK301" s="24">
        <f t="shared" si="261"/>
        <v>4.8514779989397203E-8</v>
      </c>
      <c r="AL301" s="26">
        <f t="shared" si="262"/>
        <v>-1.7893127938663E-8</v>
      </c>
      <c r="AM301" s="35"/>
      <c r="AN301" s="49">
        <f t="shared" si="216"/>
        <v>127</v>
      </c>
      <c r="AO301" s="24">
        <f t="shared" si="270"/>
        <v>29.289303062218909</v>
      </c>
      <c r="AP301" s="25">
        <f t="shared" si="265"/>
        <v>-5.7140580146297069E-5</v>
      </c>
      <c r="AQ301" s="24">
        <f t="shared" si="271"/>
        <v>9.9019485176189109E-5</v>
      </c>
      <c r="AR301" s="26">
        <f t="shared" si="266"/>
        <v>-1.8727783810823529E-5</v>
      </c>
      <c r="AS301" s="5"/>
      <c r="AT301" s="49">
        <f t="shared" si="217"/>
        <v>60.96000000000015</v>
      </c>
      <c r="AU301" s="24">
        <f t="shared" si="245"/>
        <v>3.0407990764672466</v>
      </c>
      <c r="AV301" s="25">
        <f t="shared" si="246"/>
        <v>-1.7533547981926688E-4</v>
      </c>
      <c r="AW301" s="24">
        <f t="shared" si="247"/>
        <v>2.0202685827735386E-3</v>
      </c>
      <c r="AX301" s="26">
        <f t="shared" si="248"/>
        <v>-8.226293524986832E-4</v>
      </c>
      <c r="AY301" s="29"/>
      <c r="AZ301" s="18">
        <f t="shared" si="218"/>
        <v>60.96000000000015</v>
      </c>
      <c r="BA301" s="24">
        <f t="shared" si="238"/>
        <v>1.3247936899298675E-3</v>
      </c>
      <c r="BB301" s="25">
        <f t="shared" si="236"/>
        <v>-4.8140288122690065E-6</v>
      </c>
      <c r="BC301" s="24">
        <f t="shared" si="239"/>
        <v>4.6805833410167398E-2</v>
      </c>
      <c r="BD301" s="26">
        <f t="shared" si="237"/>
        <v>-2.016974066298997E-2</v>
      </c>
      <c r="BE301" s="35"/>
      <c r="BF301" s="18">
        <f t="shared" si="219"/>
        <v>50.800000000000182</v>
      </c>
      <c r="BG301" s="24">
        <f t="shared" si="279"/>
        <v>0.63933298869326627</v>
      </c>
      <c r="BH301" s="25">
        <f t="shared" si="277"/>
        <v>-3.2931867188003136E-3</v>
      </c>
      <c r="BI301" s="24">
        <f t="shared" si="280"/>
        <v>8.5125321699989431E-2</v>
      </c>
      <c r="BJ301" s="26">
        <f t="shared" si="278"/>
        <v>-5.9814106191026228E-2</v>
      </c>
      <c r="BK301" s="71"/>
      <c r="BL301" s="18">
        <f t="shared" si="220"/>
        <v>116.83999999999939</v>
      </c>
      <c r="BM301" s="24">
        <f t="shared" si="267"/>
        <v>1.5546608872342753</v>
      </c>
      <c r="BN301" s="25">
        <f t="shared" si="263"/>
        <v>-7.0869149255591991E-5</v>
      </c>
      <c r="BO301" s="24">
        <f t="shared" si="268"/>
        <v>8.1197504293075221E-4</v>
      </c>
      <c r="BP301" s="26">
        <f t="shared" si="264"/>
        <v>-6.5180403516319101E-4</v>
      </c>
      <c r="BQ301" s="71"/>
      <c r="BR301" s="18">
        <f t="shared" si="221"/>
        <v>116.83999999999939</v>
      </c>
      <c r="BS301" s="24">
        <f t="shared" si="255"/>
        <v>1.240843051308695</v>
      </c>
      <c r="BT301" s="25">
        <f t="shared" si="251"/>
        <v>-0.30548546720370884</v>
      </c>
      <c r="BU301" s="24">
        <f t="shared" si="256"/>
        <v>4.3509040513963075</v>
      </c>
      <c r="BV301" s="26">
        <f t="shared" si="252"/>
        <v>-2.6979702312341081</v>
      </c>
      <c r="BW301" s="90"/>
      <c r="BX301" s="18">
        <f t="shared" si="222"/>
        <v>116.83999999999939</v>
      </c>
      <c r="BY301" s="24">
        <f t="shared" si="257"/>
        <v>1.240843051308695</v>
      </c>
      <c r="BZ301" s="25">
        <f t="shared" si="253"/>
        <v>-0.30548546720370884</v>
      </c>
      <c r="CA301" s="24">
        <f t="shared" si="258"/>
        <v>4.3509040513963075</v>
      </c>
      <c r="CB301" s="26">
        <f t="shared" si="254"/>
        <v>-2.6979702312341081</v>
      </c>
      <c r="CC301" s="32"/>
      <c r="CD301" s="20">
        <f t="shared" si="223"/>
        <v>228.60000000000096</v>
      </c>
      <c r="CE301" s="61">
        <f t="shared" si="201"/>
        <v>1.0945252868730033E-18</v>
      </c>
      <c r="CF301" s="61">
        <f t="shared" si="202"/>
        <v>3.3052820105960725E-8</v>
      </c>
      <c r="CG301" s="61">
        <f t="shared" si="203"/>
        <v>7.55081669190247E-5</v>
      </c>
      <c r="CH301" s="24">
        <f t="shared" si="204"/>
        <v>1.5273112919644682E-3</v>
      </c>
      <c r="CI301" s="60">
        <f t="shared" si="205"/>
        <v>3.7408302546448245E-2</v>
      </c>
      <c r="CJ301" s="60">
        <f t="shared" si="206"/>
        <v>5.7374299542048167E-2</v>
      </c>
      <c r="CK301" s="60">
        <f t="shared" si="207"/>
        <v>3.1628831484518499E-4</v>
      </c>
      <c r="CL301" s="60">
        <f t="shared" si="208"/>
        <v>3.6289243075883122</v>
      </c>
      <c r="CM301" s="61">
        <f t="shared" si="209"/>
        <v>3.7256260505033576</v>
      </c>
      <c r="CN301" s="35"/>
    </row>
    <row r="302" spans="2:92" x14ac:dyDescent="0.65">
      <c r="B302" s="44">
        <v>44152</v>
      </c>
      <c r="C302" s="38">
        <f t="shared" si="272"/>
        <v>1190</v>
      </c>
      <c r="D302" s="46">
        <v>119326</v>
      </c>
      <c r="E302" s="101">
        <f t="shared" si="273"/>
        <v>3.8771172879479114E-2</v>
      </c>
      <c r="F302" s="38">
        <f t="shared" si="274"/>
        <v>31775</v>
      </c>
      <c r="G302" s="46">
        <v>3077699</v>
      </c>
      <c r="H302" s="46">
        <f t="shared" si="275"/>
        <v>18</v>
      </c>
      <c r="I302" s="46">
        <v>1903</v>
      </c>
      <c r="J302" s="100">
        <f t="shared" si="276"/>
        <v>1.5947907413304728E-2</v>
      </c>
      <c r="W302" s="47"/>
      <c r="X302" s="47"/>
      <c r="Y302" s="47"/>
      <c r="Z302" s="47"/>
      <c r="AA302" s="47"/>
      <c r="AB302" s="49">
        <f t="shared" si="210"/>
        <v>229.50000000000097</v>
      </c>
      <c r="AC302" s="24">
        <f t="shared" si="211"/>
        <v>18.138706446752369</v>
      </c>
      <c r="AD302" s="25">
        <f t="shared" si="212"/>
        <v>-5.5444186735428623E-19</v>
      </c>
      <c r="AE302" s="24">
        <f t="shared" si="213"/>
        <v>1.6564597873452159E-18</v>
      </c>
      <c r="AF302" s="26">
        <f t="shared" si="214"/>
        <v>-4.2369512424545318E-19</v>
      </c>
      <c r="AG302" s="32"/>
      <c r="AH302" s="49">
        <f t="shared" si="215"/>
        <v>94.350000000000179</v>
      </c>
      <c r="AI302" s="77">
        <f t="shared" si="259"/>
        <v>6.9270656655716349</v>
      </c>
      <c r="AJ302" s="25">
        <f t="shared" si="260"/>
        <v>-7.0573664041439632E-9</v>
      </c>
      <c r="AK302" s="24">
        <f t="shared" si="261"/>
        <v>4.2689285318774293E-8</v>
      </c>
      <c r="AL302" s="26">
        <f t="shared" si="262"/>
        <v>-1.5744580190872722E-8</v>
      </c>
      <c r="AM302" s="35"/>
      <c r="AN302" s="49">
        <f t="shared" si="216"/>
        <v>127.5</v>
      </c>
      <c r="AO302" s="24">
        <f t="shared" si="270"/>
        <v>29.289276960313515</v>
      </c>
      <c r="AP302" s="25">
        <f t="shared" si="265"/>
        <v>-5.2203810787025322E-5</v>
      </c>
      <c r="AQ302" s="24">
        <f t="shared" si="271"/>
        <v>9.0464570758035581E-5</v>
      </c>
      <c r="AR302" s="26">
        <f t="shared" si="266"/>
        <v>-1.710982883630705E-5</v>
      </c>
      <c r="AS302" s="5"/>
      <c r="AT302" s="49">
        <f t="shared" si="217"/>
        <v>61.200000000000152</v>
      </c>
      <c r="AU302" s="24">
        <f t="shared" si="245"/>
        <v>3.0407607427068006</v>
      </c>
      <c r="AV302" s="25">
        <f t="shared" si="246"/>
        <v>-1.5972400185855281E-4</v>
      </c>
      <c r="AW302" s="24">
        <f t="shared" si="247"/>
        <v>1.8404133362800491E-3</v>
      </c>
      <c r="AX302" s="26">
        <f t="shared" si="248"/>
        <v>-7.4939686038953961E-4</v>
      </c>
      <c r="AY302" s="29"/>
      <c r="AZ302" s="18">
        <f t="shared" si="218"/>
        <v>61.200000000000152</v>
      </c>
      <c r="BA302" s="24">
        <f t="shared" si="238"/>
        <v>1.3239900653069796E-3</v>
      </c>
      <c r="BB302" s="25">
        <f t="shared" si="236"/>
        <v>-4.4645812382662804E-6</v>
      </c>
      <c r="BC302" s="24">
        <f t="shared" si="239"/>
        <v>4.3436617029258232E-2</v>
      </c>
      <c r="BD302" s="26">
        <f t="shared" si="237"/>
        <v>-1.8717868782828696E-2</v>
      </c>
      <c r="BE302" s="35"/>
      <c r="BF302" s="18">
        <f t="shared" si="219"/>
        <v>51.000000000000185</v>
      </c>
      <c r="BG302" s="24">
        <f t="shared" si="279"/>
        <v>0.63875610037410546</v>
      </c>
      <c r="BH302" s="25">
        <f t="shared" si="277"/>
        <v>-2.8844415958042893E-3</v>
      </c>
      <c r="BI302" s="24">
        <f t="shared" si="280"/>
        <v>7.4635918198151657E-2</v>
      </c>
      <c r="BJ302" s="26">
        <f t="shared" si="278"/>
        <v>-5.2447017509188842E-2</v>
      </c>
      <c r="BK302" s="71"/>
      <c r="BL302" s="18">
        <f t="shared" si="220"/>
        <v>117.29999999999939</v>
      </c>
      <c r="BM302" s="24">
        <f t="shared" si="267"/>
        <v>1.5546370793917206</v>
      </c>
      <c r="BN302" s="25">
        <f t="shared" si="263"/>
        <v>-5.1756179466847291E-5</v>
      </c>
      <c r="BO302" s="24">
        <f t="shared" si="268"/>
        <v>5.9300234764920697E-4</v>
      </c>
      <c r="BP302" s="26">
        <f t="shared" si="264"/>
        <v>-4.7602759843814172E-4</v>
      </c>
      <c r="BQ302" s="71"/>
      <c r="BR302" s="18">
        <f t="shared" si="221"/>
        <v>117.29999999999939</v>
      </c>
      <c r="BS302" s="24">
        <f t="shared" si="255"/>
        <v>1.2127693482014481</v>
      </c>
      <c r="BT302" s="25">
        <f t="shared" si="251"/>
        <v>-0.28073703107246978</v>
      </c>
      <c r="BU302" s="24">
        <f t="shared" si="256"/>
        <v>4.0961689911627941</v>
      </c>
      <c r="BV302" s="26">
        <f t="shared" si="252"/>
        <v>-2.5473506023351304</v>
      </c>
      <c r="BW302" s="90"/>
      <c r="BX302" s="18">
        <f t="shared" si="222"/>
        <v>117.29999999999939</v>
      </c>
      <c r="BY302" s="24">
        <f t="shared" si="257"/>
        <v>1.2127693482014481</v>
      </c>
      <c r="BZ302" s="25">
        <f t="shared" si="253"/>
        <v>-0.28073703107246978</v>
      </c>
      <c r="CA302" s="24">
        <f t="shared" si="258"/>
        <v>4.0961689911627941</v>
      </c>
      <c r="CB302" s="26">
        <f t="shared" si="254"/>
        <v>-2.5473506023351304</v>
      </c>
      <c r="CC302" s="32"/>
      <c r="CD302" s="20">
        <f t="shared" si="223"/>
        <v>229.50000000000097</v>
      </c>
      <c r="CE302" s="61">
        <f t="shared" si="201"/>
        <v>8.8970954678521306E-19</v>
      </c>
      <c r="CF302" s="61">
        <f t="shared" si="202"/>
        <v>2.9083946548154907E-8</v>
      </c>
      <c r="CG302" s="61">
        <f t="shared" si="203"/>
        <v>6.8984494009125398E-5</v>
      </c>
      <c r="CH302" s="24">
        <f t="shared" si="204"/>
        <v>1.3913407709307791E-3</v>
      </c>
      <c r="CI302" s="60">
        <f t="shared" si="205"/>
        <v>3.4715545952361988E-2</v>
      </c>
      <c r="CJ302" s="60">
        <f t="shared" si="206"/>
        <v>5.0303534766018711E-2</v>
      </c>
      <c r="CK302" s="60">
        <f t="shared" si="207"/>
        <v>2.309916466456548E-4</v>
      </c>
      <c r="CL302" s="60">
        <f t="shared" si="208"/>
        <v>3.414993138725642</v>
      </c>
      <c r="CM302" s="61">
        <f t="shared" si="209"/>
        <v>3.5017035654395547</v>
      </c>
      <c r="CN302" s="35"/>
    </row>
    <row r="303" spans="2:92" x14ac:dyDescent="0.65">
      <c r="B303" s="44">
        <v>44153</v>
      </c>
      <c r="C303" s="38">
        <f t="shared" si="272"/>
        <v>1489</v>
      </c>
      <c r="D303" s="46">
        <v>120815</v>
      </c>
      <c r="E303" s="101">
        <f t="shared" si="273"/>
        <v>3.8890296305333326E-2</v>
      </c>
      <c r="F303" s="38">
        <f t="shared" si="274"/>
        <v>28860</v>
      </c>
      <c r="G303" s="46">
        <v>3106559</v>
      </c>
      <c r="H303" s="46">
        <f t="shared" si="275"/>
        <v>10</v>
      </c>
      <c r="I303" s="46">
        <v>1913</v>
      </c>
      <c r="J303" s="100">
        <f t="shared" si="276"/>
        <v>1.5834126557132806E-2</v>
      </c>
      <c r="W303" s="47"/>
      <c r="X303" s="47"/>
      <c r="Y303" s="47"/>
      <c r="Z303" s="47"/>
      <c r="AA303" s="47"/>
      <c r="AB303" s="49">
        <f t="shared" si="210"/>
        <v>230.40000000000097</v>
      </c>
      <c r="AC303" s="24">
        <f t="shared" si="211"/>
        <v>18.138706446752369</v>
      </c>
      <c r="AD303" s="25">
        <f t="shared" si="212"/>
        <v>-4.5069056735257089E-19</v>
      </c>
      <c r="AE303" s="24">
        <f t="shared" si="213"/>
        <v>1.3464906698293965E-18</v>
      </c>
      <c r="AF303" s="26">
        <f t="shared" si="214"/>
        <v>-3.4441013057313266E-19</v>
      </c>
      <c r="AG303" s="32"/>
      <c r="AH303" s="49">
        <f t="shared" si="215"/>
        <v>94.720000000000184</v>
      </c>
      <c r="AI303" s="77">
        <f t="shared" si="259"/>
        <v>6.9270656632739565</v>
      </c>
      <c r="AJ303" s="25">
        <f t="shared" si="260"/>
        <v>-6.2099411350089265E-9</v>
      </c>
      <c r="AK303" s="24">
        <f t="shared" si="261"/>
        <v>3.7563296821792747E-8</v>
      </c>
      <c r="AL303" s="26">
        <f t="shared" si="262"/>
        <v>-1.3854022964814989E-8</v>
      </c>
      <c r="AM303" s="35"/>
      <c r="AN303" s="49">
        <f t="shared" si="216"/>
        <v>128</v>
      </c>
      <c r="AO303" s="24">
        <f t="shared" si="270"/>
        <v>29.289253113536702</v>
      </c>
      <c r="AP303" s="25">
        <f t="shared" si="265"/>
        <v>-4.7693553624503695E-5</v>
      </c>
      <c r="AQ303" s="24">
        <f t="shared" si="271"/>
        <v>8.2648747804974979E-5</v>
      </c>
      <c r="AR303" s="26">
        <f t="shared" si="266"/>
        <v>-1.5631645906121204E-5</v>
      </c>
      <c r="AS303" s="5"/>
      <c r="AT303" s="49">
        <f t="shared" si="217"/>
        <v>61.440000000000154</v>
      </c>
      <c r="AU303" s="24">
        <f t="shared" si="245"/>
        <v>3.0407258220654714</v>
      </c>
      <c r="AV303" s="25">
        <f t="shared" si="246"/>
        <v>-1.4550267220617499E-4</v>
      </c>
      <c r="AW303" s="24">
        <f t="shared" si="247"/>
        <v>1.6765693372912858E-3</v>
      </c>
      <c r="AX303" s="26">
        <f t="shared" si="248"/>
        <v>-6.8268332911984716E-4</v>
      </c>
      <c r="AY303" s="29"/>
      <c r="AZ303" s="18">
        <f t="shared" si="218"/>
        <v>61.440000000000154</v>
      </c>
      <c r="BA303" s="24">
        <f t="shared" si="238"/>
        <v>1.3232447402505316E-3</v>
      </c>
      <c r="BB303" s="25">
        <f t="shared" si="236"/>
        <v>-4.1406947580442946E-6</v>
      </c>
      <c r="BC303" s="24">
        <f t="shared" si="239"/>
        <v>4.030992592820809E-2</v>
      </c>
      <c r="BD303" s="26">
        <f t="shared" si="237"/>
        <v>-1.7370506116945246E-2</v>
      </c>
      <c r="BE303" s="35"/>
      <c r="BF303" s="18">
        <f t="shared" si="219"/>
        <v>51.200000000000188</v>
      </c>
      <c r="BG303" s="24">
        <f t="shared" si="279"/>
        <v>0.63825075440471091</v>
      </c>
      <c r="BH303" s="25">
        <f t="shared" si="277"/>
        <v>-2.5267298469728804E-3</v>
      </c>
      <c r="BI303" s="24">
        <f t="shared" si="280"/>
        <v>6.5438594801786515E-2</v>
      </c>
      <c r="BJ303" s="26">
        <f t="shared" si="278"/>
        <v>-4.5986616981825698E-2</v>
      </c>
      <c r="BK303" s="71"/>
      <c r="BL303" s="18">
        <f t="shared" si="220"/>
        <v>117.75999999999938</v>
      </c>
      <c r="BM303" s="24">
        <f t="shared" si="267"/>
        <v>1.5546196922928832</v>
      </c>
      <c r="BN303" s="25">
        <f t="shared" si="263"/>
        <v>-3.7798040950693668E-5</v>
      </c>
      <c r="BO303" s="24">
        <f t="shared" si="268"/>
        <v>4.3308174453941318E-4</v>
      </c>
      <c r="BP303" s="26">
        <f t="shared" si="264"/>
        <v>-3.4765348502129088E-4</v>
      </c>
      <c r="BQ303" s="71"/>
      <c r="BR303" s="18">
        <f t="shared" si="221"/>
        <v>117.75999999999938</v>
      </c>
      <c r="BS303" s="24">
        <f t="shared" si="255"/>
        <v>1.1869372655742636</v>
      </c>
      <c r="BT303" s="25">
        <f t="shared" si="251"/>
        <v>-0.25832082627184516</v>
      </c>
      <c r="BU303" s="24">
        <f t="shared" si="256"/>
        <v>3.8557500893643968</v>
      </c>
      <c r="BV303" s="26">
        <f t="shared" si="252"/>
        <v>-2.4041890179839713</v>
      </c>
      <c r="BW303" s="90"/>
      <c r="BX303" s="18">
        <f t="shared" si="222"/>
        <v>117.75999999999938</v>
      </c>
      <c r="BY303" s="24">
        <f t="shared" si="257"/>
        <v>1.1869372655742636</v>
      </c>
      <c r="BZ303" s="25">
        <f t="shared" si="253"/>
        <v>-0.25832082627184516</v>
      </c>
      <c r="CA303" s="24">
        <f t="shared" si="258"/>
        <v>3.8557500893643968</v>
      </c>
      <c r="CB303" s="26">
        <f t="shared" si="254"/>
        <v>-2.4041890179839713</v>
      </c>
      <c r="CC303" s="32"/>
      <c r="CD303" s="20">
        <f t="shared" si="223"/>
        <v>230.40000000000097</v>
      </c>
      <c r="CE303" s="61">
        <f t="shared" ref="CE303:CE366" si="281">AE306</f>
        <v>7.2322045651613699E-19</v>
      </c>
      <c r="CF303" s="61">
        <f t="shared" ref="CF303:CF366" si="282">AK306</f>
        <v>2.5591642228739778E-8</v>
      </c>
      <c r="CG303" s="61">
        <f t="shared" ref="CG303:CG366" si="283">AQ306</f>
        <v>6.3024433975328572E-5</v>
      </c>
      <c r="CH303" s="24">
        <f t="shared" ref="CH303:CH366" si="284">AW306</f>
        <v>1.2674749193398557E-3</v>
      </c>
      <c r="CI303" s="60">
        <f t="shared" ref="CI303:CI366" si="285">BC306</f>
        <v>3.221662138993385E-2</v>
      </c>
      <c r="CJ303" s="60">
        <f t="shared" ref="CJ303:CJ366" si="286">BI306</f>
        <v>4.4103958798897905E-2</v>
      </c>
      <c r="CK303" s="60">
        <f t="shared" ref="CK303:CK366" si="287">BO306</f>
        <v>1.686977530867042E-4</v>
      </c>
      <c r="CL303" s="60">
        <f t="shared" ref="CL303:CL366" si="288">BU306</f>
        <v>3.2132838027677098</v>
      </c>
      <c r="CM303" s="61">
        <f t="shared" ref="CM303:CM366" si="289">SUM(CE303:CL303)</f>
        <v>3.2911036056545857</v>
      </c>
      <c r="CN303" s="72">
        <f>L102</f>
        <v>44445</v>
      </c>
    </row>
    <row r="304" spans="2:92" x14ac:dyDescent="0.65">
      <c r="B304" s="44">
        <v>44154</v>
      </c>
      <c r="C304" s="38">
        <f t="shared" si="272"/>
        <v>2151</v>
      </c>
      <c r="D304" s="46">
        <v>122966</v>
      </c>
      <c r="E304" s="101">
        <f t="shared" si="273"/>
        <v>3.9127950044930034E-2</v>
      </c>
      <c r="F304" s="38">
        <f t="shared" si="274"/>
        <v>36105</v>
      </c>
      <c r="G304" s="46">
        <v>3142664</v>
      </c>
      <c r="H304" s="46">
        <f t="shared" si="275"/>
        <v>9</v>
      </c>
      <c r="I304" s="46">
        <v>1922</v>
      </c>
      <c r="J304" s="100">
        <f t="shared" si="276"/>
        <v>1.5630336841078021E-2</v>
      </c>
      <c r="W304" s="47"/>
      <c r="X304" s="47"/>
      <c r="Y304" s="47"/>
      <c r="Z304" s="47"/>
      <c r="AA304" s="47"/>
      <c r="AB304" s="49">
        <f t="shared" ref="AB304:AB367" si="290">AB303+$AC$45</f>
        <v>231.30000000000098</v>
      </c>
      <c r="AC304" s="24">
        <f t="shared" ref="AC304:AC367" si="291">AC303+AD304*$AC$45</f>
        <v>18.138706446752369</v>
      </c>
      <c r="AD304" s="25">
        <f t="shared" ref="AD304:AD367" si="292">-$AE$39*AC303*AE303</f>
        <v>-3.6635398489989582E-19</v>
      </c>
      <c r="AE304" s="24">
        <f t="shared" ref="AE304:AE367" si="293">AE303+AF304*$AC$45</f>
        <v>1.0945252868730033E-18</v>
      </c>
      <c r="AF304" s="26">
        <f t="shared" ref="AF304:AF367" si="294">$AE$39*AC303*AE303-$AE$40*AE303</f>
        <v>-2.799615366182145E-19</v>
      </c>
      <c r="AG304" s="32"/>
      <c r="AH304" s="49">
        <f t="shared" ref="AH304:AH367" si="295">AH303+$AI$45</f>
        <v>95.090000000000188</v>
      </c>
      <c r="AI304" s="77">
        <f t="shared" si="259"/>
        <v>6.9270656612521755</v>
      </c>
      <c r="AJ304" s="25">
        <f t="shared" si="260"/>
        <v>-5.464271895885774E-9</v>
      </c>
      <c r="AK304" s="24">
        <f t="shared" si="261"/>
        <v>3.3052820105960725E-8</v>
      </c>
      <c r="AL304" s="26">
        <f t="shared" si="262"/>
        <v>-1.2190477610356816E-8</v>
      </c>
      <c r="AM304" s="35"/>
      <c r="AN304" s="49">
        <f t="shared" ref="AN304:AN367" si="296">AN303+$AO$45</f>
        <v>128.5</v>
      </c>
      <c r="AO304" s="24">
        <f t="shared" si="270"/>
        <v>29.289231327055855</v>
      </c>
      <c r="AP304" s="25">
        <f t="shared" si="265"/>
        <v>-4.3572961691581914E-5</v>
      </c>
      <c r="AQ304" s="24">
        <f t="shared" si="271"/>
        <v>7.55081669190247E-5</v>
      </c>
      <c r="AR304" s="26">
        <f t="shared" si="266"/>
        <v>-1.4281161771900564E-5</v>
      </c>
      <c r="AS304" s="5"/>
      <c r="AT304" s="49">
        <f t="shared" ref="AT304:AT367" si="297">AT303+$AU$45</f>
        <v>61.680000000000156</v>
      </c>
      <c r="AU304" s="24">
        <f t="shared" si="245"/>
        <v>3.0406940106223708</v>
      </c>
      <c r="AV304" s="25">
        <f t="shared" si="246"/>
        <v>-1.3254767958600499E-4</v>
      </c>
      <c r="AW304" s="24">
        <f t="shared" si="247"/>
        <v>1.5273112919644682E-3</v>
      </c>
      <c r="AX304" s="26">
        <f t="shared" si="248"/>
        <v>-6.2190852219507365E-4</v>
      </c>
      <c r="AY304" s="29"/>
      <c r="AZ304" s="18">
        <f t="shared" ref="AZ304:AZ367" si="298">AZ303+$AU$45</f>
        <v>61.680000000000156</v>
      </c>
      <c r="BA304" s="24">
        <f t="shared" si="238"/>
        <v>1.3225534551793931E-3</v>
      </c>
      <c r="BB304" s="25">
        <f t="shared" si="236"/>
        <v>-3.8404726174360712E-6</v>
      </c>
      <c r="BC304" s="24">
        <f t="shared" si="239"/>
        <v>3.7408302546448245E-2</v>
      </c>
      <c r="BD304" s="26">
        <f t="shared" si="237"/>
        <v>-1.6120129898665802E-2</v>
      </c>
      <c r="BE304" s="35"/>
      <c r="BF304" s="18">
        <f t="shared" ref="BF304:BF367" si="299">BF303+$BG$45</f>
        <v>51.40000000000019</v>
      </c>
      <c r="BG304" s="24">
        <f t="shared" si="279"/>
        <v>0.63780803234021699</v>
      </c>
      <c r="BH304" s="25">
        <f t="shared" si="277"/>
        <v>-2.2136103224694951E-3</v>
      </c>
      <c r="BI304" s="24">
        <f t="shared" si="280"/>
        <v>5.7374299542048167E-2</v>
      </c>
      <c r="BJ304" s="26">
        <f t="shared" si="278"/>
        <v>-4.032147629869174E-2</v>
      </c>
      <c r="BK304" s="71"/>
      <c r="BL304" s="18">
        <f t="shared" ref="BL304:BL367" si="300">BL303+$BM$45</f>
        <v>118.21999999999937</v>
      </c>
      <c r="BM304" s="24">
        <f t="shared" si="267"/>
        <v>1.5546069942809602</v>
      </c>
      <c r="BN304" s="25">
        <f t="shared" si="263"/>
        <v>-2.760437374577463E-5</v>
      </c>
      <c r="BO304" s="24">
        <f t="shared" si="268"/>
        <v>3.1628831484518499E-4</v>
      </c>
      <c r="BP304" s="26">
        <f t="shared" si="264"/>
        <v>-2.5389876020484391E-4</v>
      </c>
      <c r="BQ304" s="71"/>
      <c r="BR304" s="18">
        <f t="shared" ref="BR304:BR367" si="301">BR303+$BM$45</f>
        <v>118.21999999999937</v>
      </c>
      <c r="BS304" s="24">
        <f t="shared" si="255"/>
        <v>1.1631392915416625</v>
      </c>
      <c r="BT304" s="25">
        <f t="shared" si="251"/>
        <v>-0.23797974032601077</v>
      </c>
      <c r="BU304" s="24">
        <f t="shared" si="256"/>
        <v>3.6289243075883122</v>
      </c>
      <c r="BV304" s="26">
        <f t="shared" si="252"/>
        <v>-2.2682578177608472</v>
      </c>
      <c r="BW304" s="90"/>
      <c r="BX304" s="18">
        <f t="shared" ref="BX304:BX367" si="302">BX303+$BM$45</f>
        <v>118.21999999999937</v>
      </c>
      <c r="BY304" s="24">
        <f t="shared" si="257"/>
        <v>1.1631392915416625</v>
      </c>
      <c r="BZ304" s="25">
        <f t="shared" si="253"/>
        <v>-0.23797974032601077</v>
      </c>
      <c r="CA304" s="24">
        <f t="shared" si="258"/>
        <v>3.6289243075883122</v>
      </c>
      <c r="CB304" s="26">
        <f t="shared" si="254"/>
        <v>-2.2682578177608472</v>
      </c>
      <c r="CC304" s="32"/>
      <c r="CD304" s="20">
        <f t="shared" ref="CD304:CD367" si="303">CD303+$AC$45</f>
        <v>231.30000000000098</v>
      </c>
      <c r="CE304" s="61">
        <f t="shared" si="281"/>
        <v>5.8788604732110384E-19</v>
      </c>
      <c r="CF304" s="61">
        <f t="shared" si="282"/>
        <v>2.2518682286476458E-8</v>
      </c>
      <c r="CG304" s="61">
        <f t="shared" si="283"/>
        <v>5.7579295512937077E-5</v>
      </c>
      <c r="CH304" s="24">
        <f t="shared" si="284"/>
        <v>1.1546361712538526E-3</v>
      </c>
      <c r="CI304" s="60">
        <f t="shared" si="285"/>
        <v>2.989757633614468E-2</v>
      </c>
      <c r="CJ304" s="60">
        <f t="shared" si="286"/>
        <v>3.8668280424837061E-2</v>
      </c>
      <c r="CK304" s="60">
        <f t="shared" si="287"/>
        <v>1.2320327307225527E-4</v>
      </c>
      <c r="CL304" s="60">
        <f t="shared" si="288"/>
        <v>3.0231499790629686</v>
      </c>
      <c r="CM304" s="61">
        <f t="shared" si="289"/>
        <v>3.0930512770824716</v>
      </c>
      <c r="CN304" s="35"/>
    </row>
    <row r="305" spans="2:92" x14ac:dyDescent="0.65">
      <c r="B305" s="44">
        <v>44155</v>
      </c>
      <c r="C305" s="38">
        <f t="shared" si="272"/>
        <v>2301</v>
      </c>
      <c r="D305" s="46">
        <v>125267</v>
      </c>
      <c r="E305" s="101">
        <f t="shared" si="273"/>
        <v>3.9364855301545723E-2</v>
      </c>
      <c r="F305" s="38">
        <f t="shared" si="274"/>
        <v>39540</v>
      </c>
      <c r="G305" s="46">
        <v>3182204</v>
      </c>
      <c r="H305" s="46">
        <f t="shared" si="275"/>
        <v>21</v>
      </c>
      <c r="I305" s="46">
        <v>1943</v>
      </c>
      <c r="J305" s="100">
        <f t="shared" si="276"/>
        <v>1.5510868784276785E-2</v>
      </c>
      <c r="W305" s="47"/>
      <c r="X305" s="47"/>
      <c r="Y305" s="47"/>
      <c r="Z305" s="47"/>
      <c r="AA305" s="47"/>
      <c r="AB305" s="49">
        <f t="shared" si="290"/>
        <v>232.20000000000098</v>
      </c>
      <c r="AC305" s="24">
        <f t="shared" si="291"/>
        <v>18.138706446752369</v>
      </c>
      <c r="AD305" s="25">
        <f t="shared" si="292"/>
        <v>-2.9779909315705247E-19</v>
      </c>
      <c r="AE305" s="24">
        <f t="shared" si="293"/>
        <v>8.8970954678521306E-19</v>
      </c>
      <c r="AF305" s="26">
        <f t="shared" si="294"/>
        <v>-2.2757304454198912E-19</v>
      </c>
      <c r="AG305" s="32"/>
      <c r="AH305" s="49">
        <f t="shared" si="295"/>
        <v>95.460000000000193</v>
      </c>
      <c r="AI305" s="77">
        <f t="shared" si="259"/>
        <v>6.9270656594731639</v>
      </c>
      <c r="AJ305" s="25">
        <f t="shared" si="260"/>
        <v>-4.808140158434467E-9</v>
      </c>
      <c r="AK305" s="24">
        <f t="shared" si="261"/>
        <v>2.9083946548154907E-8</v>
      </c>
      <c r="AL305" s="26">
        <f t="shared" si="262"/>
        <v>-1.0726685291367075E-8</v>
      </c>
      <c r="AM305" s="35"/>
      <c r="AN305" s="49">
        <f t="shared" si="296"/>
        <v>129</v>
      </c>
      <c r="AO305" s="24">
        <f t="shared" si="270"/>
        <v>29.289211422870345</v>
      </c>
      <c r="AP305" s="25">
        <f t="shared" si="265"/>
        <v>-3.9808371023518694E-5</v>
      </c>
      <c r="AQ305" s="24">
        <f t="shared" si="271"/>
        <v>6.8984494009125398E-5</v>
      </c>
      <c r="AR305" s="26">
        <f t="shared" si="266"/>
        <v>-1.3047345819798591E-5</v>
      </c>
      <c r="AS305" s="5"/>
      <c r="AT305" s="49">
        <f t="shared" si="297"/>
        <v>61.920000000000158</v>
      </c>
      <c r="AU305" s="24">
        <f t="shared" si="245"/>
        <v>3.0406650315238721</v>
      </c>
      <c r="AV305" s="25">
        <f t="shared" si="246"/>
        <v>-1.2074624374363911E-4</v>
      </c>
      <c r="AW305" s="24">
        <f t="shared" si="247"/>
        <v>1.3913407709307791E-3</v>
      </c>
      <c r="AX305" s="26">
        <f t="shared" si="248"/>
        <v>-5.6654383764037153E-4</v>
      </c>
      <c r="AY305" s="29"/>
      <c r="AZ305" s="18">
        <f t="shared" si="298"/>
        <v>61.920000000000158</v>
      </c>
      <c r="BA305" s="24">
        <f t="shared" si="238"/>
        <v>1.3219122659213769E-3</v>
      </c>
      <c r="BB305" s="25">
        <f t="shared" si="236"/>
        <v>-3.5621625445344871E-6</v>
      </c>
      <c r="BC305" s="24">
        <f t="shared" si="239"/>
        <v>3.4715545952361988E-2</v>
      </c>
      <c r="BD305" s="26">
        <f t="shared" si="237"/>
        <v>-1.4959758856034766E-2</v>
      </c>
      <c r="BE305" s="35"/>
      <c r="BF305" s="18">
        <f t="shared" si="299"/>
        <v>51.600000000000193</v>
      </c>
      <c r="BG305" s="24">
        <f t="shared" si="279"/>
        <v>0.63742013817578014</v>
      </c>
      <c r="BH305" s="25">
        <f t="shared" si="277"/>
        <v>-1.9394708221840333E-3</v>
      </c>
      <c r="BI305" s="24">
        <f t="shared" si="280"/>
        <v>5.0303534766018711E-2</v>
      </c>
      <c r="BJ305" s="26">
        <f t="shared" si="278"/>
        <v>-3.5353823880147274E-2</v>
      </c>
      <c r="BK305" s="71"/>
      <c r="BL305" s="18">
        <f t="shared" si="300"/>
        <v>118.67999999999937</v>
      </c>
      <c r="BM305" s="24">
        <f t="shared" si="267"/>
        <v>1.554597720743021</v>
      </c>
      <c r="BN305" s="25">
        <f t="shared" si="263"/>
        <v>-2.0159865085174185E-5</v>
      </c>
      <c r="BO305" s="24">
        <f t="shared" si="268"/>
        <v>2.309916466456548E-4</v>
      </c>
      <c r="BP305" s="26">
        <f t="shared" si="264"/>
        <v>-1.8542753956419606E-4</v>
      </c>
      <c r="BQ305" s="71"/>
      <c r="BR305" s="18">
        <f t="shared" si="301"/>
        <v>118.67999999999937</v>
      </c>
      <c r="BS305" s="24">
        <f t="shared" si="255"/>
        <v>1.1411903804110923</v>
      </c>
      <c r="BT305" s="25">
        <f t="shared" si="251"/>
        <v>-0.21948911130570256</v>
      </c>
      <c r="BU305" s="24">
        <f t="shared" si="256"/>
        <v>3.414993138725642</v>
      </c>
      <c r="BV305" s="26">
        <f t="shared" si="252"/>
        <v>-2.1393116886267003</v>
      </c>
      <c r="BW305" s="90"/>
      <c r="BX305" s="18">
        <f t="shared" si="302"/>
        <v>118.67999999999937</v>
      </c>
      <c r="BY305" s="24">
        <f t="shared" si="257"/>
        <v>1.1411903804110923</v>
      </c>
      <c r="BZ305" s="25">
        <f t="shared" si="253"/>
        <v>-0.21948911130570256</v>
      </c>
      <c r="CA305" s="24">
        <f t="shared" si="258"/>
        <v>3.414993138725642</v>
      </c>
      <c r="CB305" s="26">
        <f t="shared" si="254"/>
        <v>-2.1393116886267003</v>
      </c>
      <c r="CC305" s="32"/>
      <c r="CD305" s="20">
        <f t="shared" si="303"/>
        <v>232.20000000000098</v>
      </c>
      <c r="CE305" s="61">
        <f t="shared" si="281"/>
        <v>4.7787642277112452E-19</v>
      </c>
      <c r="CF305" s="61">
        <f t="shared" si="282"/>
        <v>1.9814713232573655E-8</v>
      </c>
      <c r="CG305" s="61">
        <f t="shared" si="283"/>
        <v>5.2604593489373463E-5</v>
      </c>
      <c r="CH305" s="24">
        <f t="shared" si="284"/>
        <v>1.0518428791073825E-3</v>
      </c>
      <c r="CI305" s="60">
        <f t="shared" si="285"/>
        <v>2.7745462600499649E-2</v>
      </c>
      <c r="CJ305" s="60">
        <f t="shared" si="286"/>
        <v>3.3902410749506742E-2</v>
      </c>
      <c r="CK305" s="60">
        <f t="shared" si="287"/>
        <v>8.9977751802553489E-5</v>
      </c>
      <c r="CL305" s="60">
        <f t="shared" si="288"/>
        <v>2.8439721630093233</v>
      </c>
      <c r="CM305" s="61">
        <f t="shared" si="289"/>
        <v>2.9068144813984422</v>
      </c>
      <c r="CN305" s="35"/>
    </row>
    <row r="306" spans="2:92" x14ac:dyDescent="0.65">
      <c r="B306" s="44">
        <v>44156</v>
      </c>
      <c r="C306" s="38">
        <f t="shared" si="272"/>
        <v>2398</v>
      </c>
      <c r="D306" s="46">
        <v>127665</v>
      </c>
      <c r="E306" s="101">
        <f t="shared" si="273"/>
        <v>3.9577860950928911E-2</v>
      </c>
      <c r="F306" s="38">
        <f t="shared" si="274"/>
        <v>43463</v>
      </c>
      <c r="G306" s="46">
        <v>3225667</v>
      </c>
      <c r="H306" s="46">
        <f t="shared" si="275"/>
        <v>20</v>
      </c>
      <c r="I306" s="46">
        <v>1963</v>
      </c>
      <c r="J306" s="100">
        <f t="shared" si="276"/>
        <v>1.5376179845689892E-2</v>
      </c>
      <c r="W306" s="47"/>
      <c r="X306" s="47"/>
      <c r="Y306" s="47"/>
      <c r="Z306" s="47"/>
      <c r="AA306" s="47"/>
      <c r="AB306" s="49">
        <f t="shared" si="290"/>
        <v>233.10000000000099</v>
      </c>
      <c r="AC306" s="24">
        <f t="shared" si="291"/>
        <v>18.138706446752369</v>
      </c>
      <c r="AD306" s="25">
        <f t="shared" si="292"/>
        <v>-2.4207270438015109E-19</v>
      </c>
      <c r="AE306" s="24">
        <f t="shared" si="293"/>
        <v>7.2322045651613699E-19</v>
      </c>
      <c r="AF306" s="26">
        <f t="shared" si="294"/>
        <v>-1.8498787807675116E-19</v>
      </c>
      <c r="AG306" s="32"/>
      <c r="AH306" s="49">
        <f t="shared" si="295"/>
        <v>95.830000000000197</v>
      </c>
      <c r="AI306" s="77">
        <f t="shared" si="259"/>
        <v>6.9270656579077698</v>
      </c>
      <c r="AJ306" s="25">
        <f t="shared" si="260"/>
        <v>-4.2307945548892154E-9</v>
      </c>
      <c r="AK306" s="24">
        <f t="shared" si="261"/>
        <v>2.5591642228739778E-8</v>
      </c>
      <c r="AL306" s="26">
        <f t="shared" si="262"/>
        <v>-9.4386603227435909E-9</v>
      </c>
      <c r="AM306" s="35"/>
      <c r="AN306" s="49">
        <f t="shared" si="296"/>
        <v>129.5</v>
      </c>
      <c r="AO306" s="24">
        <f t="shared" si="270"/>
        <v>29.289193238357477</v>
      </c>
      <c r="AP306" s="25">
        <f t="shared" si="265"/>
        <v>-3.6369025738794116E-5</v>
      </c>
      <c r="AQ306" s="24">
        <f t="shared" si="271"/>
        <v>6.3024433975328572E-5</v>
      </c>
      <c r="AR306" s="26">
        <f t="shared" si="266"/>
        <v>-1.1920120067593659E-5</v>
      </c>
      <c r="AS306" s="5"/>
      <c r="AT306" s="49">
        <f t="shared" si="297"/>
        <v>62.16000000000016</v>
      </c>
      <c r="AU306" s="24">
        <f t="shared" si="245"/>
        <v>3.0406386325722026</v>
      </c>
      <c r="AV306" s="25">
        <f t="shared" si="246"/>
        <v>-1.0999563195666982E-4</v>
      </c>
      <c r="AW306" s="24">
        <f t="shared" si="247"/>
        <v>1.2674749193398557E-3</v>
      </c>
      <c r="AX306" s="26">
        <f t="shared" si="248"/>
        <v>-5.1610771496218074E-4</v>
      </c>
      <c r="AY306" s="29"/>
      <c r="AZ306" s="18">
        <f t="shared" si="298"/>
        <v>62.16000000000016</v>
      </c>
      <c r="BA306" s="24">
        <f t="shared" si="238"/>
        <v>1.3213175197794539E-3</v>
      </c>
      <c r="BB306" s="25">
        <f t="shared" si="236"/>
        <v>-3.3041452329060851E-6</v>
      </c>
      <c r="BC306" s="24">
        <f t="shared" si="239"/>
        <v>3.221662138993385E-2</v>
      </c>
      <c r="BD306" s="26">
        <f t="shared" si="237"/>
        <v>-1.3882914235711889E-2</v>
      </c>
      <c r="BE306" s="35"/>
      <c r="BF306" s="18">
        <f t="shared" si="299"/>
        <v>51.800000000000196</v>
      </c>
      <c r="BG306" s="24">
        <f t="shared" si="279"/>
        <v>0.63708025462331852</v>
      </c>
      <c r="BH306" s="25">
        <f t="shared" si="277"/>
        <v>-1.6994177623081475E-3</v>
      </c>
      <c r="BI306" s="24">
        <f t="shared" si="280"/>
        <v>4.4103958798897905E-2</v>
      </c>
      <c r="BJ306" s="26">
        <f t="shared" si="278"/>
        <v>-3.0997879835604016E-2</v>
      </c>
      <c r="BK306" s="71"/>
      <c r="BL306" s="18">
        <f t="shared" si="300"/>
        <v>119.13999999999936</v>
      </c>
      <c r="BM306" s="24">
        <f t="shared" si="267"/>
        <v>1.554590948134233</v>
      </c>
      <c r="BN306" s="25">
        <f t="shared" si="263"/>
        <v>-1.4723062582826504E-5</v>
      </c>
      <c r="BO306" s="24">
        <f t="shared" si="268"/>
        <v>1.686977530867042E-4</v>
      </c>
      <c r="BP306" s="26">
        <f t="shared" si="264"/>
        <v>-1.3542150773684914E-4</v>
      </c>
      <c r="BQ306" s="71"/>
      <c r="BR306" s="18">
        <f t="shared" si="301"/>
        <v>119.13999999999936</v>
      </c>
      <c r="BS306" s="24">
        <f t="shared" si="255"/>
        <v>1.1209251623518577</v>
      </c>
      <c r="BT306" s="25">
        <f t="shared" si="251"/>
        <v>-0.20265218059234644</v>
      </c>
      <c r="BU306" s="24">
        <f t="shared" si="256"/>
        <v>3.2132838027677098</v>
      </c>
      <c r="BV306" s="26">
        <f t="shared" si="252"/>
        <v>-2.017093359579321</v>
      </c>
      <c r="BW306" s="90"/>
      <c r="BX306" s="18">
        <f t="shared" si="302"/>
        <v>119.13999999999936</v>
      </c>
      <c r="BY306" s="24">
        <f t="shared" si="257"/>
        <v>1.1209251623518577</v>
      </c>
      <c r="BZ306" s="25">
        <f t="shared" si="253"/>
        <v>-0.20265218059234644</v>
      </c>
      <c r="CA306" s="24">
        <f t="shared" si="258"/>
        <v>3.2132838027677098</v>
      </c>
      <c r="CB306" s="26">
        <f t="shared" si="254"/>
        <v>-2.017093359579321</v>
      </c>
      <c r="CC306" s="32"/>
      <c r="CD306" s="20">
        <f t="shared" si="303"/>
        <v>233.10000000000099</v>
      </c>
      <c r="CE306" s="61">
        <f t="shared" si="281"/>
        <v>3.8845262016533778E-19</v>
      </c>
      <c r="CF306" s="61">
        <f t="shared" si="282"/>
        <v>1.7435427858970068E-8</v>
      </c>
      <c r="CG306" s="61">
        <f t="shared" si="283"/>
        <v>4.8059685652118505E-5</v>
      </c>
      <c r="CH306" s="24">
        <f t="shared" si="284"/>
        <v>9.582007768760034E-4</v>
      </c>
      <c r="CI306" s="60">
        <f t="shared" si="285"/>
        <v>2.5748264031801322E-2</v>
      </c>
      <c r="CJ306" s="60">
        <f t="shared" si="286"/>
        <v>2.9723841221738729E-2</v>
      </c>
      <c r="CK306" s="60">
        <f t="shared" si="287"/>
        <v>6.5712499857584195E-5</v>
      </c>
      <c r="CL306" s="60">
        <f t="shared" si="288"/>
        <v>2.6751577202211556</v>
      </c>
      <c r="CM306" s="61">
        <f t="shared" si="289"/>
        <v>2.7317018158725093</v>
      </c>
      <c r="CN306" s="72">
        <f>L103</f>
        <v>44452</v>
      </c>
    </row>
    <row r="307" spans="2:92" x14ac:dyDescent="0.65">
      <c r="B307" s="44">
        <v>44157</v>
      </c>
      <c r="C307" s="38">
        <f t="shared" si="272"/>
        <v>2514</v>
      </c>
      <c r="D307" s="46">
        <v>130179</v>
      </c>
      <c r="E307" s="101">
        <f t="shared" si="273"/>
        <v>4.0024005979358179E-2</v>
      </c>
      <c r="F307" s="38">
        <f t="shared" si="274"/>
        <v>26856</v>
      </c>
      <c r="G307" s="46">
        <v>3252523</v>
      </c>
      <c r="H307" s="46">
        <f t="shared" si="275"/>
        <v>11</v>
      </c>
      <c r="I307" s="46">
        <v>1974</v>
      </c>
      <c r="J307" s="100">
        <f t="shared" si="276"/>
        <v>1.5163736086465559E-2</v>
      </c>
      <c r="W307" s="47"/>
      <c r="X307" s="47"/>
      <c r="Y307" s="47"/>
      <c r="Z307" s="47"/>
      <c r="AA307" s="47"/>
      <c r="AB307" s="49">
        <f t="shared" si="290"/>
        <v>234.00000000000099</v>
      </c>
      <c r="AC307" s="24">
        <f t="shared" si="291"/>
        <v>18.138706446752369</v>
      </c>
      <c r="AD307" s="25">
        <f t="shared" si="292"/>
        <v>-1.9677425335548668E-19</v>
      </c>
      <c r="AE307" s="24">
        <f t="shared" si="293"/>
        <v>5.8788604732110384E-19</v>
      </c>
      <c r="AF307" s="26">
        <f t="shared" si="294"/>
        <v>-1.5037156577225907E-19</v>
      </c>
      <c r="AG307" s="32"/>
      <c r="AH307" s="49">
        <f t="shared" si="295"/>
        <v>96.200000000000202</v>
      </c>
      <c r="AI307" s="77">
        <f t="shared" si="259"/>
        <v>6.9270656565303428</v>
      </c>
      <c r="AJ307" s="25">
        <f t="shared" si="260"/>
        <v>-3.7227747062554771E-9</v>
      </c>
      <c r="AK307" s="24">
        <f t="shared" si="261"/>
        <v>2.2518682286476458E-8</v>
      </c>
      <c r="AL307" s="26">
        <f t="shared" si="262"/>
        <v>-8.3052971412522194E-9</v>
      </c>
      <c r="AM307" s="35"/>
      <c r="AN307" s="49">
        <f t="shared" si="296"/>
        <v>130</v>
      </c>
      <c r="AO307" s="24">
        <f t="shared" si="270"/>
        <v>29.289176624944048</v>
      </c>
      <c r="AP307" s="25">
        <f t="shared" si="265"/>
        <v>-3.322682685794701E-5</v>
      </c>
      <c r="AQ307" s="24">
        <f t="shared" si="271"/>
        <v>5.7579295512937077E-5</v>
      </c>
      <c r="AR307" s="26">
        <f t="shared" si="266"/>
        <v>-1.089027692478299E-5</v>
      </c>
      <c r="AS307" s="5"/>
      <c r="AT307" s="49">
        <f t="shared" si="297"/>
        <v>62.400000000000162</v>
      </c>
      <c r="AU307" s="24">
        <f t="shared" si="245"/>
        <v>3.040614584029</v>
      </c>
      <c r="AV307" s="25">
        <f t="shared" si="246"/>
        <v>-1.0020226334458864E-4</v>
      </c>
      <c r="AW307" s="24">
        <f t="shared" si="247"/>
        <v>1.1546361712538526E-3</v>
      </c>
      <c r="AX307" s="26">
        <f t="shared" si="248"/>
        <v>-4.7016145035834651E-4</v>
      </c>
      <c r="AY307" s="29"/>
      <c r="AZ307" s="18">
        <f t="shared" si="298"/>
        <v>62.400000000000162</v>
      </c>
      <c r="BA307" s="24">
        <f t="shared" si="238"/>
        <v>1.3207658334933867E-3</v>
      </c>
      <c r="BB307" s="25">
        <f t="shared" si="236"/>
        <v>-3.064923811484719E-6</v>
      </c>
      <c r="BC307" s="24">
        <f t="shared" si="239"/>
        <v>2.989757633614468E-2</v>
      </c>
      <c r="BD307" s="26">
        <f t="shared" si="237"/>
        <v>-1.2883583632162056E-2</v>
      </c>
      <c r="BE307" s="35"/>
      <c r="BF307" s="18">
        <f t="shared" si="299"/>
        <v>52.000000000000199</v>
      </c>
      <c r="BG307" s="24">
        <f t="shared" si="279"/>
        <v>0.63678241835352267</v>
      </c>
      <c r="BH307" s="25">
        <f t="shared" si="277"/>
        <v>-1.4891813489794059E-3</v>
      </c>
      <c r="BI307" s="24">
        <f t="shared" si="280"/>
        <v>3.8668280424837061E-2</v>
      </c>
      <c r="BJ307" s="26">
        <f t="shared" si="278"/>
        <v>-2.7178391870304231E-2</v>
      </c>
      <c r="BK307" s="71"/>
      <c r="BL307" s="18">
        <f t="shared" si="300"/>
        <v>119.59999999999935</v>
      </c>
      <c r="BM307" s="24">
        <f t="shared" si="267"/>
        <v>1.5545860019860747</v>
      </c>
      <c r="BN307" s="25">
        <f t="shared" si="263"/>
        <v>-1.0752495996686143E-5</v>
      </c>
      <c r="BO307" s="24">
        <f t="shared" si="268"/>
        <v>1.2320327307225527E-4</v>
      </c>
      <c r="BP307" s="26">
        <f t="shared" si="264"/>
        <v>-9.8901043509671595E-5</v>
      </c>
      <c r="BQ307" s="71"/>
      <c r="BR307" s="18">
        <f t="shared" si="301"/>
        <v>119.59999999999935</v>
      </c>
      <c r="BS307" s="24">
        <f t="shared" si="255"/>
        <v>1.1021955388766977</v>
      </c>
      <c r="BT307" s="25">
        <f t="shared" si="251"/>
        <v>-0.18729623475159946</v>
      </c>
      <c r="BU307" s="24">
        <f t="shared" si="256"/>
        <v>3.0231499790629686</v>
      </c>
      <c r="BV307" s="26">
        <f t="shared" si="252"/>
        <v>-1.9013382370474119</v>
      </c>
      <c r="BW307" s="90"/>
      <c r="BX307" s="18">
        <f t="shared" si="302"/>
        <v>119.59999999999935</v>
      </c>
      <c r="BY307" s="24">
        <f t="shared" si="257"/>
        <v>1.1021955388766977</v>
      </c>
      <c r="BZ307" s="25">
        <f t="shared" si="253"/>
        <v>-0.18729623475159946</v>
      </c>
      <c r="CA307" s="24">
        <f t="shared" si="258"/>
        <v>3.0231499790629686</v>
      </c>
      <c r="CB307" s="26">
        <f t="shared" si="254"/>
        <v>-1.9013382370474119</v>
      </c>
      <c r="CC307" s="32"/>
      <c r="CD307" s="20">
        <f t="shared" si="303"/>
        <v>234.00000000000099</v>
      </c>
      <c r="CE307" s="61">
        <f t="shared" si="281"/>
        <v>3.157624668701985E-19</v>
      </c>
      <c r="CF307" s="61">
        <f t="shared" si="282"/>
        <v>1.5341839220905145E-8</v>
      </c>
      <c r="CG307" s="61">
        <f t="shared" si="283"/>
        <v>4.3907440705380173E-5</v>
      </c>
      <c r="CH307" s="24">
        <f t="shared" si="284"/>
        <v>8.7289520282041763E-4</v>
      </c>
      <c r="CI307" s="60">
        <f t="shared" si="285"/>
        <v>2.3894829428578512E-2</v>
      </c>
      <c r="CJ307" s="60">
        <f t="shared" si="286"/>
        <v>2.6060220322501815E-2</v>
      </c>
      <c r="CK307" s="60">
        <f t="shared" si="287"/>
        <v>4.7991111767575198E-5</v>
      </c>
      <c r="CL307" s="60">
        <f t="shared" si="288"/>
        <v>2.5161406987798141</v>
      </c>
      <c r="CM307" s="61">
        <f t="shared" si="289"/>
        <v>2.567060557628027</v>
      </c>
      <c r="CN307" s="35"/>
    </row>
    <row r="308" spans="2:92" x14ac:dyDescent="0.65">
      <c r="B308" s="44">
        <v>44158</v>
      </c>
      <c r="C308" s="38">
        <f t="shared" si="272"/>
        <v>2179</v>
      </c>
      <c r="D308" s="46">
        <v>132358</v>
      </c>
      <c r="E308" s="101">
        <f t="shared" si="273"/>
        <v>4.0418926701874455E-2</v>
      </c>
      <c r="F308" s="38">
        <f t="shared" si="274"/>
        <v>22131</v>
      </c>
      <c r="G308" s="46">
        <v>3274654</v>
      </c>
      <c r="H308" s="46">
        <f t="shared" si="275"/>
        <v>7</v>
      </c>
      <c r="I308" s="46">
        <v>1981</v>
      </c>
      <c r="J308" s="100">
        <f t="shared" si="276"/>
        <v>1.4966983484186827E-2</v>
      </c>
      <c r="W308" s="47"/>
      <c r="X308" s="47"/>
      <c r="Y308" s="47"/>
      <c r="Z308" s="47"/>
      <c r="AA308" s="47"/>
      <c r="AB308" s="49">
        <f t="shared" si="290"/>
        <v>234.900000000001</v>
      </c>
      <c r="AC308" s="24">
        <f t="shared" si="291"/>
        <v>18.138706446752369</v>
      </c>
      <c r="AD308" s="25">
        <f t="shared" si="292"/>
        <v>-1.5995238654748612E-19</v>
      </c>
      <c r="AE308" s="24">
        <f t="shared" si="293"/>
        <v>4.7787642277112452E-19</v>
      </c>
      <c r="AF308" s="26">
        <f t="shared" si="294"/>
        <v>-1.2223291616664372E-19</v>
      </c>
      <c r="AG308" s="32"/>
      <c r="AH308" s="49">
        <f t="shared" si="295"/>
        <v>96.570000000000206</v>
      </c>
      <c r="AI308" s="77">
        <f t="shared" si="259"/>
        <v>6.9270656553183132</v>
      </c>
      <c r="AJ308" s="25">
        <f t="shared" si="260"/>
        <v>-3.2757562046363543E-9</v>
      </c>
      <c r="AK308" s="24">
        <f t="shared" si="261"/>
        <v>1.9814713232573655E-8</v>
      </c>
      <c r="AL308" s="26">
        <f t="shared" si="262"/>
        <v>-7.3080244700075803E-9</v>
      </c>
      <c r="AM308" s="35"/>
      <c r="AN308" s="49">
        <f t="shared" si="296"/>
        <v>130.5</v>
      </c>
      <c r="AO308" s="24">
        <f t="shared" si="270"/>
        <v>29.289161446892642</v>
      </c>
      <c r="AP308" s="25">
        <f t="shared" si="265"/>
        <v>-3.0356102811928718E-5</v>
      </c>
      <c r="AQ308" s="24">
        <f t="shared" si="271"/>
        <v>5.2604593489373463E-5</v>
      </c>
      <c r="AR308" s="26">
        <f t="shared" si="266"/>
        <v>-9.9494040471272302E-6</v>
      </c>
      <c r="AS308" s="5"/>
      <c r="AT308" s="49">
        <f t="shared" si="297"/>
        <v>62.640000000000164</v>
      </c>
      <c r="AU308" s="24">
        <f t="shared" si="245"/>
        <v>3.0405926766146512</v>
      </c>
      <c r="AV308" s="25">
        <f t="shared" si="246"/>
        <v>-9.1280893120608631E-5</v>
      </c>
      <c r="AW308" s="24">
        <f t="shared" si="247"/>
        <v>1.0518428791073825E-3</v>
      </c>
      <c r="AX308" s="26">
        <f t="shared" si="248"/>
        <v>-4.2830538394362508E-4</v>
      </c>
      <c r="AY308" s="29"/>
      <c r="AZ308" s="18">
        <f t="shared" si="298"/>
        <v>62.640000000000164</v>
      </c>
      <c r="BA308" s="24">
        <f t="shared" si="238"/>
        <v>1.3202540729360024E-3</v>
      </c>
      <c r="BB308" s="25">
        <f t="shared" si="236"/>
        <v>-2.8431142076909005E-6</v>
      </c>
      <c r="BC308" s="24">
        <f t="shared" si="239"/>
        <v>2.7745462600499649E-2</v>
      </c>
      <c r="BD308" s="26">
        <f t="shared" si="237"/>
        <v>-1.1956187420250182E-2</v>
      </c>
      <c r="BE308" s="35"/>
      <c r="BF308" s="18">
        <f t="shared" si="299"/>
        <v>52.200000000000202</v>
      </c>
      <c r="BG308" s="24">
        <f t="shared" si="279"/>
        <v>0.63652141157362419</v>
      </c>
      <c r="BH308" s="25">
        <f t="shared" si="277"/>
        <v>-1.3050338994924958E-3</v>
      </c>
      <c r="BI308" s="24">
        <f t="shared" si="280"/>
        <v>3.3902410749506742E-2</v>
      </c>
      <c r="BJ308" s="26">
        <f t="shared" si="278"/>
        <v>-2.3829348376651596E-2</v>
      </c>
      <c r="BK308" s="71"/>
      <c r="BL308" s="18">
        <f t="shared" si="300"/>
        <v>120.05999999999935</v>
      </c>
      <c r="BM308" s="24">
        <f t="shared" si="267"/>
        <v>1.5545823897286957</v>
      </c>
      <c r="BN308" s="25">
        <f t="shared" si="263"/>
        <v>-7.8527334323968336E-6</v>
      </c>
      <c r="BO308" s="24">
        <f t="shared" si="268"/>
        <v>8.9977751802553489E-5</v>
      </c>
      <c r="BP308" s="26">
        <f t="shared" si="264"/>
        <v>-7.2229394064569091E-5</v>
      </c>
      <c r="BQ308" s="71"/>
      <c r="BR308" s="18">
        <f t="shared" si="301"/>
        <v>120.05999999999935</v>
      </c>
      <c r="BS308" s="24">
        <f t="shared" si="255"/>
        <v>1.08486860629125</v>
      </c>
      <c r="BT308" s="25">
        <f t="shared" si="251"/>
        <v>-0.17326932585447608</v>
      </c>
      <c r="BU308" s="24">
        <f t="shared" si="256"/>
        <v>2.8439721630093233</v>
      </c>
      <c r="BV308" s="26">
        <f t="shared" si="252"/>
        <v>-1.7917781605364538</v>
      </c>
      <c r="BW308" s="90"/>
      <c r="BX308" s="18">
        <f t="shared" si="302"/>
        <v>120.05999999999935</v>
      </c>
      <c r="BY308" s="24">
        <f t="shared" si="257"/>
        <v>1.08486860629125</v>
      </c>
      <c r="BZ308" s="25">
        <f t="shared" si="253"/>
        <v>-0.17326932585447608</v>
      </c>
      <c r="CA308" s="24">
        <f t="shared" si="258"/>
        <v>2.8439721630093233</v>
      </c>
      <c r="CB308" s="26">
        <f t="shared" si="254"/>
        <v>-1.7917781605364538</v>
      </c>
      <c r="CC308" s="32"/>
      <c r="CD308" s="20">
        <f t="shared" si="303"/>
        <v>234.900000000001</v>
      </c>
      <c r="CE308" s="61">
        <f t="shared" si="281"/>
        <v>2.5667463754399495E-19</v>
      </c>
      <c r="CF308" s="61">
        <f t="shared" si="282"/>
        <v>1.3499641797265116E-8</v>
      </c>
      <c r="CG308" s="61">
        <f t="shared" si="283"/>
        <v>4.0113935048463076E-5</v>
      </c>
      <c r="CH308" s="24">
        <f t="shared" si="284"/>
        <v>7.9518401425803377E-4</v>
      </c>
      <c r="CI308" s="60">
        <f t="shared" si="285"/>
        <v>2.2174810278627867E-2</v>
      </c>
      <c r="CJ308" s="60">
        <f t="shared" si="286"/>
        <v>2.2848104728106163E-2</v>
      </c>
      <c r="CK308" s="60">
        <f t="shared" si="287"/>
        <v>3.5048836965382539E-5</v>
      </c>
      <c r="CL308" s="60">
        <f t="shared" si="288"/>
        <v>2.3663814498261653</v>
      </c>
      <c r="CM308" s="61">
        <f t="shared" si="289"/>
        <v>2.412274725118813</v>
      </c>
      <c r="CN308" s="35"/>
    </row>
    <row r="309" spans="2:92" x14ac:dyDescent="0.65">
      <c r="B309" s="44">
        <v>44159</v>
      </c>
      <c r="C309" s="38">
        <f t="shared" si="272"/>
        <v>1571</v>
      </c>
      <c r="D309" s="46">
        <v>133929</v>
      </c>
      <c r="E309" s="101">
        <f t="shared" si="273"/>
        <v>4.0753449980418847E-2</v>
      </c>
      <c r="F309" s="38">
        <f t="shared" si="274"/>
        <v>11669</v>
      </c>
      <c r="G309" s="46">
        <v>3286323</v>
      </c>
      <c r="H309" s="46">
        <f t="shared" si="275"/>
        <v>8</v>
      </c>
      <c r="I309" s="46">
        <v>1989</v>
      </c>
      <c r="J309" s="100">
        <f t="shared" si="276"/>
        <v>1.4851152476312076E-2</v>
      </c>
      <c r="W309" s="47"/>
      <c r="X309" s="47"/>
      <c r="Y309" s="47"/>
      <c r="Z309" s="47"/>
      <c r="AA309" s="47"/>
      <c r="AB309" s="49">
        <f t="shared" si="290"/>
        <v>235.80000000000101</v>
      </c>
      <c r="AC309" s="24">
        <f t="shared" si="291"/>
        <v>18.138706446752369</v>
      </c>
      <c r="AD309" s="25">
        <f t="shared" si="292"/>
        <v>-1.3002090225704336E-19</v>
      </c>
      <c r="AE309" s="24">
        <f t="shared" si="293"/>
        <v>3.8845262016533778E-19</v>
      </c>
      <c r="AF309" s="26">
        <f t="shared" si="294"/>
        <v>-9.9359780673096392E-20</v>
      </c>
      <c r="AG309" s="32"/>
      <c r="AH309" s="49">
        <f t="shared" si="295"/>
        <v>96.940000000000211</v>
      </c>
      <c r="AI309" s="77">
        <f t="shared" si="259"/>
        <v>6.9270656542518196</v>
      </c>
      <c r="AJ309" s="25">
        <f t="shared" si="260"/>
        <v>-2.882414209570188E-9</v>
      </c>
      <c r="AK309" s="24">
        <f t="shared" si="261"/>
        <v>1.7435427858970068E-8</v>
      </c>
      <c r="AL309" s="26">
        <f t="shared" si="262"/>
        <v>-6.4305010097394301E-9</v>
      </c>
      <c r="AM309" s="35"/>
      <c r="AN309" s="49">
        <f t="shared" si="296"/>
        <v>131</v>
      </c>
      <c r="AO309" s="24">
        <f t="shared" si="270"/>
        <v>29.289147580192758</v>
      </c>
      <c r="AP309" s="25">
        <f t="shared" si="265"/>
        <v>-2.7733399768051504E-5</v>
      </c>
      <c r="AQ309" s="24">
        <f t="shared" si="271"/>
        <v>4.8059685652118505E-5</v>
      </c>
      <c r="AR309" s="26">
        <f t="shared" si="266"/>
        <v>-9.0898156745099203E-6</v>
      </c>
      <c r="AS309" s="5"/>
      <c r="AT309" s="49">
        <f t="shared" si="297"/>
        <v>62.880000000000166</v>
      </c>
      <c r="AU309" s="24">
        <f t="shared" si="245"/>
        <v>3.0405727196859389</v>
      </c>
      <c r="AV309" s="25">
        <f t="shared" si="246"/>
        <v>-8.3153869634242596E-5</v>
      </c>
      <c r="AW309" s="24">
        <f t="shared" si="247"/>
        <v>9.582007768760034E-4</v>
      </c>
      <c r="AX309" s="26">
        <f t="shared" si="248"/>
        <v>-3.9017542596407953E-4</v>
      </c>
      <c r="AY309" s="29"/>
      <c r="AZ309" s="18">
        <f t="shared" si="298"/>
        <v>62.880000000000166</v>
      </c>
      <c r="BA309" s="24">
        <f t="shared" si="238"/>
        <v>1.3197793343983531E-3</v>
      </c>
      <c r="BB309" s="25">
        <f t="shared" si="236"/>
        <v>-2.6374363202738292E-6</v>
      </c>
      <c r="BC309" s="24">
        <f t="shared" si="239"/>
        <v>2.5748264031801322E-2</v>
      </c>
      <c r="BD309" s="26">
        <f t="shared" si="237"/>
        <v>-1.1095547603879588E-2</v>
      </c>
      <c r="BE309" s="35"/>
      <c r="BF309" s="18">
        <f t="shared" si="299"/>
        <v>52.400000000000205</v>
      </c>
      <c r="BG309" s="24">
        <f t="shared" si="279"/>
        <v>0.63629266770395632</v>
      </c>
      <c r="BH309" s="25">
        <f t="shared" si="277"/>
        <v>-1.1437193483393167E-3</v>
      </c>
      <c r="BI309" s="24">
        <f t="shared" si="280"/>
        <v>2.9723841221738729E-2</v>
      </c>
      <c r="BJ309" s="26">
        <f t="shared" si="278"/>
        <v>-2.0892847638840067E-2</v>
      </c>
      <c r="BK309" s="71"/>
      <c r="BL309" s="18">
        <f t="shared" si="300"/>
        <v>120.51999999999934</v>
      </c>
      <c r="BM309" s="24">
        <f t="shared" si="267"/>
        <v>1.5545797516328517</v>
      </c>
      <c r="BN309" s="25">
        <f t="shared" si="263"/>
        <v>-5.7349909652047908E-6</v>
      </c>
      <c r="BO309" s="24">
        <f t="shared" si="268"/>
        <v>6.5712499857584195E-5</v>
      </c>
      <c r="BP309" s="26">
        <f t="shared" si="264"/>
        <v>-5.275054770645498E-5</v>
      </c>
      <c r="BQ309" s="71"/>
      <c r="BR309" s="18">
        <f t="shared" si="301"/>
        <v>120.51999999999934</v>
      </c>
      <c r="BS309" s="24">
        <f t="shared" si="255"/>
        <v>1.0688248584838118</v>
      </c>
      <c r="BT309" s="25">
        <f t="shared" si="251"/>
        <v>-0.16043747807438188</v>
      </c>
      <c r="BU309" s="24">
        <f t="shared" si="256"/>
        <v>2.6751577202211556</v>
      </c>
      <c r="BV309" s="26">
        <f t="shared" si="252"/>
        <v>-1.6881444278816784</v>
      </c>
      <c r="BW309" s="90"/>
      <c r="BX309" s="18">
        <f t="shared" si="302"/>
        <v>120.51999999999934</v>
      </c>
      <c r="BY309" s="24">
        <f t="shared" si="257"/>
        <v>1.0688248584838118</v>
      </c>
      <c r="BZ309" s="25">
        <f t="shared" si="253"/>
        <v>-0.16043747807438188</v>
      </c>
      <c r="CA309" s="24">
        <f t="shared" si="258"/>
        <v>2.6751577202211556</v>
      </c>
      <c r="CB309" s="26">
        <f t="shared" si="254"/>
        <v>-1.6881444278816784</v>
      </c>
      <c r="CC309" s="32"/>
      <c r="CD309" s="20">
        <f t="shared" si="303"/>
        <v>235.80000000000101</v>
      </c>
      <c r="CE309" s="61">
        <f t="shared" si="281"/>
        <v>2.0864376381193983E-19</v>
      </c>
      <c r="CF309" s="61">
        <f t="shared" si="282"/>
        <v>1.1878649360685101E-8</v>
      </c>
      <c r="CG309" s="61">
        <f t="shared" si="283"/>
        <v>3.664817570216473E-5</v>
      </c>
      <c r="CH309" s="24">
        <f t="shared" si="284"/>
        <v>7.2439113281444099E-4</v>
      </c>
      <c r="CI309" s="60">
        <f t="shared" si="285"/>
        <v>2.0578602980081535E-2</v>
      </c>
      <c r="CJ309" s="60">
        <f t="shared" si="286"/>
        <v>2.0031863667664983E-2</v>
      </c>
      <c r="CK309" s="60">
        <f t="shared" si="287"/>
        <v>2.5596842472387585E-5</v>
      </c>
      <c r="CL309" s="60">
        <f t="shared" si="288"/>
        <v>2.2253660981316026</v>
      </c>
      <c r="CM309" s="61">
        <f t="shared" si="289"/>
        <v>2.2667632128089874</v>
      </c>
      <c r="CN309" s="72">
        <f>L104</f>
        <v>44459</v>
      </c>
    </row>
    <row r="310" spans="2:92" x14ac:dyDescent="0.65">
      <c r="B310" s="44">
        <v>44160</v>
      </c>
      <c r="C310" s="38">
        <f t="shared" si="272"/>
        <v>1471</v>
      </c>
      <c r="D310" s="46">
        <v>135400</v>
      </c>
      <c r="E310" s="101">
        <f t="shared" si="273"/>
        <v>4.0643670873916966E-2</v>
      </c>
      <c r="F310" s="38">
        <f t="shared" si="274"/>
        <v>45069</v>
      </c>
      <c r="G310" s="46">
        <v>3331392</v>
      </c>
      <c r="H310" s="46">
        <f t="shared" si="275"/>
        <v>12</v>
      </c>
      <c r="I310" s="46">
        <v>2001</v>
      </c>
      <c r="J310" s="100">
        <f t="shared" si="276"/>
        <v>1.4778434268833088E-2</v>
      </c>
      <c r="W310" s="47"/>
      <c r="X310" s="47"/>
      <c r="Y310" s="47"/>
      <c r="Z310" s="47"/>
      <c r="AA310" s="47"/>
      <c r="AB310" s="49">
        <f t="shared" si="290"/>
        <v>236.70000000000101</v>
      </c>
      <c r="AC310" s="24">
        <f t="shared" si="291"/>
        <v>18.138706446752369</v>
      </c>
      <c r="AD310" s="25">
        <f t="shared" si="292"/>
        <v>-1.0569042068476293E-19</v>
      </c>
      <c r="AE310" s="24">
        <f t="shared" si="293"/>
        <v>3.157624668701985E-19</v>
      </c>
      <c r="AF310" s="26">
        <f t="shared" si="294"/>
        <v>-8.0766836994599202E-20</v>
      </c>
      <c r="AG310" s="32"/>
      <c r="AH310" s="49">
        <f t="shared" si="295"/>
        <v>97.310000000000215</v>
      </c>
      <c r="AI310" s="77">
        <f t="shared" si="259"/>
        <v>6.9270656533133872</v>
      </c>
      <c r="AJ310" s="25">
        <f t="shared" si="260"/>
        <v>-2.5363034232701948E-9</v>
      </c>
      <c r="AK310" s="24">
        <f t="shared" si="261"/>
        <v>1.5341839220905145E-8</v>
      </c>
      <c r="AL310" s="26">
        <f t="shared" si="262"/>
        <v>-5.6583476704457368E-9</v>
      </c>
      <c r="AM310" s="35"/>
      <c r="AN310" s="49">
        <f t="shared" si="296"/>
        <v>131.5</v>
      </c>
      <c r="AO310" s="24">
        <f t="shared" si="270"/>
        <v>29.289134911547727</v>
      </c>
      <c r="AP310" s="25">
        <f t="shared" si="265"/>
        <v>-2.533729006300628E-5</v>
      </c>
      <c r="AQ310" s="24">
        <f t="shared" si="271"/>
        <v>4.3907440705380173E-5</v>
      </c>
      <c r="AR310" s="26">
        <f t="shared" si="266"/>
        <v>-8.3044898934766698E-6</v>
      </c>
      <c r="AS310" s="5"/>
      <c r="AT310" s="49">
        <f t="shared" si="297"/>
        <v>63.120000000000168</v>
      </c>
      <c r="AU310" s="24">
        <f t="shared" si="245"/>
        <v>3.040554539576092</v>
      </c>
      <c r="AV310" s="25">
        <f t="shared" si="246"/>
        <v>-7.5750457695927286E-5</v>
      </c>
      <c r="AW310" s="24">
        <f t="shared" si="247"/>
        <v>8.7289520282041763E-4</v>
      </c>
      <c r="AX310" s="26">
        <f t="shared" si="248"/>
        <v>-3.5543989189827424E-4</v>
      </c>
      <c r="AY310" s="29"/>
      <c r="AZ310" s="18">
        <f t="shared" si="298"/>
        <v>63.120000000000168</v>
      </c>
      <c r="BA310" s="24">
        <f t="shared" si="238"/>
        <v>1.3193389273314683E-3</v>
      </c>
      <c r="BB310" s="25">
        <f t="shared" si="236"/>
        <v>-2.4467059271378735E-6</v>
      </c>
      <c r="BC310" s="24">
        <f t="shared" si="239"/>
        <v>2.3894829428578512E-2</v>
      </c>
      <c r="BD310" s="26">
        <f t="shared" si="237"/>
        <v>-1.0296858906793391E-2</v>
      </c>
      <c r="BE310" s="35"/>
      <c r="BF310" s="18">
        <f t="shared" si="299"/>
        <v>52.600000000000207</v>
      </c>
      <c r="BG310" s="24">
        <f t="shared" si="279"/>
        <v>0.63609218924436717</v>
      </c>
      <c r="BH310" s="25">
        <f t="shared" si="277"/>
        <v>-1.0023922979456147E-3</v>
      </c>
      <c r="BI310" s="24">
        <f t="shared" si="280"/>
        <v>2.6060220322501815E-2</v>
      </c>
      <c r="BJ310" s="26">
        <f t="shared" si="278"/>
        <v>-1.831810449618456E-2</v>
      </c>
      <c r="BK310" s="71"/>
      <c r="BL310" s="18">
        <f t="shared" si="300"/>
        <v>120.97999999999934</v>
      </c>
      <c r="BM310" s="24">
        <f t="shared" si="267"/>
        <v>1.5545778249834843</v>
      </c>
      <c r="BN310" s="25">
        <f t="shared" si="263"/>
        <v>-4.1883681900188588E-6</v>
      </c>
      <c r="BO310" s="24">
        <f t="shared" si="268"/>
        <v>4.7991111767575198E-5</v>
      </c>
      <c r="BP310" s="26">
        <f t="shared" si="264"/>
        <v>-3.8524756717410866E-5</v>
      </c>
      <c r="BQ310" s="71"/>
      <c r="BR310" s="18">
        <f t="shared" si="301"/>
        <v>120.97999999999934</v>
      </c>
      <c r="BS310" s="24">
        <f t="shared" si="255"/>
        <v>1.0539566281107782</v>
      </c>
      <c r="BT310" s="25">
        <f t="shared" ref="BT310:BT341" si="304">-$BU$39*BS309*BU309</f>
        <v>-0.14868230373033717</v>
      </c>
      <c r="BU310" s="24">
        <f t="shared" si="256"/>
        <v>2.5161406987798141</v>
      </c>
      <c r="BV310" s="26">
        <f t="shared" ref="BV310:BV341" si="305">$BU$39*BS309*BU309-$BU$40*BU309</f>
        <v>-1.5901702144134142</v>
      </c>
      <c r="BW310" s="90"/>
      <c r="BX310" s="18">
        <f t="shared" si="302"/>
        <v>120.97999999999934</v>
      </c>
      <c r="BY310" s="24">
        <f t="shared" si="257"/>
        <v>1.0539566281107782</v>
      </c>
      <c r="BZ310" s="25">
        <f t="shared" ref="BZ310:BZ341" si="306">-$BU$39*BY309*CA309</f>
        <v>-0.14868230373033717</v>
      </c>
      <c r="CA310" s="24">
        <f t="shared" si="258"/>
        <v>2.5161406987798141</v>
      </c>
      <c r="CB310" s="26">
        <f t="shared" ref="CB310:CB341" si="307">$BU$39*BY309*CA309-$BU$40*CA309</f>
        <v>-1.5901702144134142</v>
      </c>
      <c r="CC310" s="32"/>
      <c r="CD310" s="20">
        <f t="shared" si="303"/>
        <v>236.70000000000101</v>
      </c>
      <c r="CE310" s="61">
        <f t="shared" si="281"/>
        <v>1.6960078562554104E-19</v>
      </c>
      <c r="CF310" s="61">
        <f t="shared" si="282"/>
        <v>1.0452300346353267E-8</v>
      </c>
      <c r="CG310" s="61">
        <f t="shared" si="283"/>
        <v>3.3481847162806777E-5</v>
      </c>
      <c r="CH310" s="24">
        <f t="shared" si="284"/>
        <v>6.5990066407617582E-4</v>
      </c>
      <c r="CI310" s="60">
        <f t="shared" si="285"/>
        <v>1.9097295221430676E-2</v>
      </c>
      <c r="CJ310" s="60">
        <f t="shared" si="286"/>
        <v>1.7562717765033639E-2</v>
      </c>
      <c r="CK310" s="60">
        <f t="shared" si="287"/>
        <v>1.8693867868317066E-5</v>
      </c>
      <c r="CL310" s="60">
        <f t="shared" si="288"/>
        <v>2.0926058970976049</v>
      </c>
      <c r="CM310" s="61">
        <f t="shared" si="289"/>
        <v>2.1299779969154771</v>
      </c>
      <c r="CN310" s="35"/>
    </row>
    <row r="311" spans="2:92" x14ac:dyDescent="0.65">
      <c r="B311" s="44">
        <v>44161</v>
      </c>
      <c r="C311" s="38">
        <f t="shared" si="272"/>
        <v>1861</v>
      </c>
      <c r="D311" s="46">
        <v>137261</v>
      </c>
      <c r="E311" s="101">
        <f t="shared" si="273"/>
        <v>4.0681220238033493E-2</v>
      </c>
      <c r="F311" s="38">
        <f t="shared" si="274"/>
        <v>42671</v>
      </c>
      <c r="G311" s="46">
        <v>3374063</v>
      </c>
      <c r="H311" s="46">
        <f t="shared" si="275"/>
        <v>21</v>
      </c>
      <c r="I311" s="46">
        <v>2022</v>
      </c>
      <c r="J311" s="100">
        <f t="shared" si="276"/>
        <v>1.4731059805771487E-2</v>
      </c>
      <c r="W311" s="47"/>
      <c r="X311" s="47"/>
      <c r="Y311" s="47"/>
      <c r="Z311" s="47"/>
      <c r="AA311" s="47"/>
      <c r="AB311" s="49">
        <f t="shared" si="290"/>
        <v>237.60000000000102</v>
      </c>
      <c r="AC311" s="24">
        <f t="shared" si="291"/>
        <v>18.138706446752369</v>
      </c>
      <c r="AD311" s="25">
        <f t="shared" si="292"/>
        <v>-8.5912840401913515E-20</v>
      </c>
      <c r="AE311" s="24">
        <f t="shared" si="293"/>
        <v>2.5667463754399495E-19</v>
      </c>
      <c r="AF311" s="26">
        <f t="shared" si="294"/>
        <v>-6.5653143695781747E-20</v>
      </c>
      <c r="AG311" s="32"/>
      <c r="AH311" s="49">
        <f t="shared" si="295"/>
        <v>97.68000000000022</v>
      </c>
      <c r="AI311" s="77">
        <f t="shared" si="259"/>
        <v>6.9270656524876388</v>
      </c>
      <c r="AJ311" s="25">
        <f t="shared" si="260"/>
        <v>-2.2317524780415533E-9</v>
      </c>
      <c r="AK311" s="24">
        <f t="shared" si="261"/>
        <v>1.3499641797265116E-8</v>
      </c>
      <c r="AL311" s="26">
        <f t="shared" si="262"/>
        <v>-4.9789119557838639E-9</v>
      </c>
      <c r="AM311" s="29"/>
      <c r="AN311" s="49">
        <f t="shared" si="296"/>
        <v>132</v>
      </c>
      <c r="AO311" s="24">
        <f t="shared" si="270"/>
        <v>29.289123337449137</v>
      </c>
      <c r="AP311" s="25">
        <f t="shared" si="265"/>
        <v>-2.3148197179931921E-5</v>
      </c>
      <c r="AQ311" s="24">
        <f t="shared" si="271"/>
        <v>4.0113935048463076E-5</v>
      </c>
      <c r="AR311" s="26">
        <f t="shared" si="266"/>
        <v>-7.5870113138341981E-6</v>
      </c>
      <c r="AS311" s="5"/>
      <c r="AT311" s="49">
        <f t="shared" si="297"/>
        <v>63.36000000000017</v>
      </c>
      <c r="AU311" s="24">
        <f t="shared" si="245"/>
        <v>3.0405379780827499</v>
      </c>
      <c r="AV311" s="25">
        <f t="shared" si="246"/>
        <v>-6.9006222259255173E-5</v>
      </c>
      <c r="AW311" s="24">
        <f t="shared" si="247"/>
        <v>7.9518401425803377E-4</v>
      </c>
      <c r="AX311" s="26">
        <f t="shared" si="248"/>
        <v>-3.2379661900993272E-4</v>
      </c>
      <c r="AY311" s="29"/>
      <c r="AZ311" s="18">
        <f t="shared" si="298"/>
        <v>63.36000000000017</v>
      </c>
      <c r="BA311" s="24">
        <f t="shared" si="238"/>
        <v>1.3189303584244616E-3</v>
      </c>
      <c r="BB311" s="25">
        <f t="shared" si="236"/>
        <v>-2.2698272611489808E-6</v>
      </c>
      <c r="BC311" s="24">
        <f t="shared" si="239"/>
        <v>2.2174810278627867E-2</v>
      </c>
      <c r="BD311" s="26">
        <f t="shared" si="237"/>
        <v>-9.5556619441702559E-3</v>
      </c>
      <c r="BE311" s="35"/>
      <c r="BF311" s="18">
        <f t="shared" si="299"/>
        <v>52.80000000000021</v>
      </c>
      <c r="BG311" s="24">
        <f t="shared" si="279"/>
        <v>0.63591647619683755</v>
      </c>
      <c r="BH311" s="25">
        <f t="shared" si="277"/>
        <v>-8.7856523764792867E-4</v>
      </c>
      <c r="BI311" s="24">
        <f t="shared" si="280"/>
        <v>2.2848104728106163E-2</v>
      </c>
      <c r="BJ311" s="26">
        <f t="shared" si="278"/>
        <v>-1.6060577971978254E-2</v>
      </c>
      <c r="BK311" s="71"/>
      <c r="BL311" s="18">
        <f t="shared" si="300"/>
        <v>121.43999999999933</v>
      </c>
      <c r="BM311" s="24">
        <f t="shared" si="267"/>
        <v>1.5545764179158679</v>
      </c>
      <c r="BN311" s="25">
        <f t="shared" si="263"/>
        <v>-3.0588426441572304E-6</v>
      </c>
      <c r="BO311" s="24">
        <f t="shared" si="268"/>
        <v>3.5048836965382539E-5</v>
      </c>
      <c r="BP311" s="26">
        <f t="shared" si="264"/>
        <v>-2.8135380004766651E-5</v>
      </c>
      <c r="BQ311" s="71"/>
      <c r="BR311" s="18">
        <f t="shared" si="301"/>
        <v>121.43999999999933</v>
      </c>
      <c r="BS311" s="24">
        <f t="shared" ref="BS311:BS342" si="308">BS310+BT311*$BS$45</f>
        <v>1.0401667316437391</v>
      </c>
      <c r="BT311" s="25">
        <f t="shared" si="304"/>
        <v>-0.13789896467039003</v>
      </c>
      <c r="BU311" s="24">
        <f t="shared" ref="BU311:BU342" si="309">BU310+BV311*$BS$45</f>
        <v>2.3663814498261653</v>
      </c>
      <c r="BV311" s="26">
        <f t="shared" si="305"/>
        <v>-1.4975924895364892</v>
      </c>
      <c r="BW311" s="90"/>
      <c r="BX311" s="18">
        <f t="shared" si="302"/>
        <v>121.43999999999933</v>
      </c>
      <c r="BY311" s="24">
        <f t="shared" ref="BY311:BY342" si="310">BY310+BZ311*$BS$45</f>
        <v>1.0401667316437391</v>
      </c>
      <c r="BZ311" s="25">
        <f t="shared" si="306"/>
        <v>-0.13789896467039003</v>
      </c>
      <c r="CA311" s="24">
        <f t="shared" ref="CA311:CA342" si="311">CA310+CB311*$BS$45</f>
        <v>2.3663814498261653</v>
      </c>
      <c r="CB311" s="26">
        <f t="shared" si="307"/>
        <v>-1.4975924895364892</v>
      </c>
      <c r="CC311" s="32"/>
      <c r="CD311" s="20">
        <f t="shared" si="303"/>
        <v>237.60000000000102</v>
      </c>
      <c r="CE311" s="61">
        <f t="shared" si="281"/>
        <v>1.3786382089391093E-19</v>
      </c>
      <c r="CF311" s="61">
        <f t="shared" si="282"/>
        <v>9.1972226144958648E-9</v>
      </c>
      <c r="CG311" s="61">
        <f t="shared" si="283"/>
        <v>3.058908011843664E-5</v>
      </c>
      <c r="CH311" s="24">
        <f t="shared" si="284"/>
        <v>6.0115154054992065E-4</v>
      </c>
      <c r="CI311" s="60">
        <f t="shared" si="285"/>
        <v>1.7722616221150872E-2</v>
      </c>
      <c r="CJ311" s="60">
        <f t="shared" si="286"/>
        <v>1.5397895921179461E-2</v>
      </c>
      <c r="CK311" s="60">
        <f t="shared" si="287"/>
        <v>1.3652492079141913E-5</v>
      </c>
      <c r="CL311" s="60">
        <f t="shared" si="288"/>
        <v>1.9676364966414903</v>
      </c>
      <c r="CM311" s="61">
        <f t="shared" si="289"/>
        <v>2.0014024110937907</v>
      </c>
      <c r="CN311" s="35"/>
    </row>
    <row r="312" spans="2:92" x14ac:dyDescent="0.65">
      <c r="B312" s="44">
        <v>44162</v>
      </c>
      <c r="C312" s="38">
        <f t="shared" si="272"/>
        <v>2230</v>
      </c>
      <c r="D312" s="46">
        <v>139491</v>
      </c>
      <c r="E312" s="101">
        <f t="shared" si="273"/>
        <v>4.0804500193066008E-2</v>
      </c>
      <c r="F312" s="38">
        <f t="shared" si="274"/>
        <v>44457</v>
      </c>
      <c r="G312" s="46">
        <v>3418520</v>
      </c>
      <c r="H312" s="46">
        <f t="shared" si="275"/>
        <v>29</v>
      </c>
      <c r="I312" s="46">
        <v>2051</v>
      </c>
      <c r="J312" s="100">
        <f t="shared" si="276"/>
        <v>1.470345757073933E-2</v>
      </c>
      <c r="W312" s="47"/>
      <c r="X312" s="47"/>
      <c r="Y312" s="47"/>
      <c r="Z312" s="47"/>
      <c r="AA312" s="47"/>
      <c r="AB312" s="49">
        <f t="shared" si="290"/>
        <v>238.50000000000102</v>
      </c>
      <c r="AC312" s="24">
        <f t="shared" si="291"/>
        <v>18.138706446752369</v>
      </c>
      <c r="AD312" s="25">
        <f t="shared" si="292"/>
        <v>-6.9836188541056338E-20</v>
      </c>
      <c r="AE312" s="24">
        <f t="shared" si="293"/>
        <v>2.0864376381193983E-19</v>
      </c>
      <c r="AF312" s="26">
        <f t="shared" si="294"/>
        <v>-5.336763748006124E-20</v>
      </c>
      <c r="AG312" s="32"/>
      <c r="AH312" s="49">
        <f t="shared" si="295"/>
        <v>98.050000000000225</v>
      </c>
      <c r="AI312" s="77">
        <f t="shared" si="259"/>
        <v>6.9270656517610432</v>
      </c>
      <c r="AJ312" s="25">
        <f t="shared" si="260"/>
        <v>-1.9637710053091554E-9</v>
      </c>
      <c r="AK312" s="24">
        <f t="shared" si="261"/>
        <v>1.1878649360685101E-8</v>
      </c>
      <c r="AL312" s="26">
        <f t="shared" si="262"/>
        <v>-4.3810606394054483E-9</v>
      </c>
      <c r="AM312" s="29"/>
      <c r="AN312" s="49">
        <f t="shared" si="296"/>
        <v>132.5</v>
      </c>
      <c r="AO312" s="24">
        <f t="shared" si="270"/>
        <v>29.289112763331218</v>
      </c>
      <c r="AP312" s="25">
        <f t="shared" si="265"/>
        <v>-2.1148235841327456E-5</v>
      </c>
      <c r="AQ312" s="24">
        <f t="shared" si="271"/>
        <v>3.664817570216473E-5</v>
      </c>
      <c r="AR312" s="26">
        <f t="shared" si="266"/>
        <v>-6.931518692596695E-6</v>
      </c>
      <c r="AS312" s="5"/>
      <c r="AT312" s="49">
        <f t="shared" si="297"/>
        <v>63.600000000000172</v>
      </c>
      <c r="AU312" s="24">
        <f t="shared" si="245"/>
        <v>3.0405228910906539</v>
      </c>
      <c r="AV312" s="25">
        <f t="shared" si="246"/>
        <v>-6.2862467067812007E-5</v>
      </c>
      <c r="AW312" s="24">
        <f t="shared" si="247"/>
        <v>7.2439113281444099E-4</v>
      </c>
      <c r="AX312" s="26">
        <f t="shared" si="248"/>
        <v>-2.9497033934830318E-4</v>
      </c>
      <c r="AY312" s="29"/>
      <c r="AZ312" s="18">
        <f t="shared" si="298"/>
        <v>63.600000000000172</v>
      </c>
      <c r="BA312" s="24">
        <f t="shared" si="238"/>
        <v>1.3185513169095861E-3</v>
      </c>
      <c r="BB312" s="25">
        <f t="shared" si="236"/>
        <v>-2.1057861937525261E-6</v>
      </c>
      <c r="BC312" s="24">
        <f t="shared" si="239"/>
        <v>2.0578602980081535E-2</v>
      </c>
      <c r="BD312" s="26">
        <f t="shared" si="237"/>
        <v>-8.8678183252573935E-3</v>
      </c>
      <c r="BE312" s="35"/>
      <c r="BF312" s="18">
        <f t="shared" si="299"/>
        <v>53.000000000000213</v>
      </c>
      <c r="BG312" s="24">
        <f t="shared" si="279"/>
        <v>0.6357624636426249</v>
      </c>
      <c r="BH312" s="25">
        <f t="shared" si="277"/>
        <v>-7.7006277106309951E-4</v>
      </c>
      <c r="BI312" s="24">
        <f t="shared" si="280"/>
        <v>2.0031863667664983E-2</v>
      </c>
      <c r="BJ312" s="26">
        <f t="shared" si="278"/>
        <v>-1.4081205302205907E-2</v>
      </c>
      <c r="BK312" s="71"/>
      <c r="BL312" s="18">
        <f t="shared" si="300"/>
        <v>121.89999999999932</v>
      </c>
      <c r="BM312" s="24">
        <f t="shared" si="267"/>
        <v>1.5545753903081083</v>
      </c>
      <c r="BN312" s="25">
        <f t="shared" si="263"/>
        <v>-2.2339299122922272E-6</v>
      </c>
      <c r="BO312" s="24">
        <f t="shared" si="268"/>
        <v>2.5596842472387585E-5</v>
      </c>
      <c r="BP312" s="26">
        <f t="shared" si="264"/>
        <v>-2.0547814115206427E-5</v>
      </c>
      <c r="BQ312" s="71"/>
      <c r="BR312" s="18">
        <f t="shared" si="301"/>
        <v>121.89999999999932</v>
      </c>
      <c r="BS312" s="24">
        <f t="shared" si="308"/>
        <v>1.0273672890996013</v>
      </c>
      <c r="BT312" s="25">
        <f t="shared" si="304"/>
        <v>-0.12799442544137885</v>
      </c>
      <c r="BU312" s="24">
        <f t="shared" si="309"/>
        <v>2.2253660981316026</v>
      </c>
      <c r="BV312" s="26">
        <f t="shared" si="305"/>
        <v>-1.4101535169456287</v>
      </c>
      <c r="BW312" s="90"/>
      <c r="BX312" s="18">
        <f t="shared" si="302"/>
        <v>121.89999999999932</v>
      </c>
      <c r="BY312" s="24">
        <f t="shared" si="310"/>
        <v>1.0273672890996013</v>
      </c>
      <c r="BZ312" s="25">
        <f t="shared" si="306"/>
        <v>-0.12799442544137885</v>
      </c>
      <c r="CA312" s="24">
        <f t="shared" si="311"/>
        <v>2.2253660981316026</v>
      </c>
      <c r="CB312" s="26">
        <f t="shared" si="307"/>
        <v>-1.4101535169456287</v>
      </c>
      <c r="CC312" s="32"/>
      <c r="CD312" s="20">
        <f t="shared" si="303"/>
        <v>238.50000000000102</v>
      </c>
      <c r="CE312" s="61">
        <f t="shared" si="281"/>
        <v>1.120657138548424E-19</v>
      </c>
      <c r="CF312" s="61">
        <f t="shared" si="282"/>
        <v>8.0928504747461068E-9</v>
      </c>
      <c r="CG312" s="61">
        <f t="shared" si="283"/>
        <v>2.7946240139881836E-5</v>
      </c>
      <c r="CH312" s="24">
        <f t="shared" si="284"/>
        <v>5.4763264137483588E-4</v>
      </c>
      <c r="CI312" s="60">
        <f t="shared" si="285"/>
        <v>1.6446890549121105E-2</v>
      </c>
      <c r="CJ312" s="60">
        <f t="shared" si="286"/>
        <v>1.3499895788844673E-2</v>
      </c>
      <c r="CK312" s="60">
        <f t="shared" si="287"/>
        <v>9.9706780130156022E-6</v>
      </c>
      <c r="CL312" s="60">
        <f t="shared" si="288"/>
        <v>1.8500171474269669</v>
      </c>
      <c r="CM312" s="61">
        <f t="shared" si="289"/>
        <v>1.8805494914173109</v>
      </c>
      <c r="CN312" s="72">
        <f>L105</f>
        <v>44466</v>
      </c>
    </row>
    <row r="313" spans="2:92" x14ac:dyDescent="0.65">
      <c r="B313" s="44">
        <v>44163</v>
      </c>
      <c r="C313" s="38">
        <f t="shared" si="272"/>
        <v>2577</v>
      </c>
      <c r="D313" s="46">
        <v>142068</v>
      </c>
      <c r="E313" s="101">
        <f t="shared" si="273"/>
        <v>4.1016585866098174E-2</v>
      </c>
      <c r="F313" s="38">
        <f t="shared" si="274"/>
        <v>45152</v>
      </c>
      <c r="G313" s="46">
        <v>3463672</v>
      </c>
      <c r="H313" s="46">
        <f t="shared" si="275"/>
        <v>23</v>
      </c>
      <c r="I313" s="46">
        <v>2074</v>
      </c>
      <c r="J313" s="100">
        <f t="shared" si="276"/>
        <v>1.4598642903398372E-2</v>
      </c>
      <c r="W313" s="47"/>
      <c r="X313" s="47"/>
      <c r="Y313" s="47"/>
      <c r="Z313" s="47"/>
      <c r="AA313" s="47"/>
      <c r="AB313" s="49">
        <f t="shared" si="290"/>
        <v>239.40000000000103</v>
      </c>
      <c r="AC313" s="24">
        <f t="shared" si="291"/>
        <v>18.138706446752369</v>
      </c>
      <c r="AD313" s="25">
        <f t="shared" si="292"/>
        <v>-5.6767919755954673E-20</v>
      </c>
      <c r="AE313" s="24">
        <f t="shared" si="293"/>
        <v>1.6960078562554104E-19</v>
      </c>
      <c r="AF313" s="26">
        <f t="shared" si="294"/>
        <v>-4.3381086873776444E-20</v>
      </c>
      <c r="AG313" s="32"/>
      <c r="AH313" s="49">
        <f t="shared" si="295"/>
        <v>98.420000000000229</v>
      </c>
      <c r="AI313" s="77">
        <f t="shared" si="259"/>
        <v>6.927065651121695</v>
      </c>
      <c r="AJ313" s="25">
        <f t="shared" si="260"/>
        <v>-1.727967863490016E-9</v>
      </c>
      <c r="AK313" s="24">
        <f t="shared" si="261"/>
        <v>1.0452300346353267E-8</v>
      </c>
      <c r="AL313" s="26">
        <f t="shared" si="262"/>
        <v>-3.8549973360319813E-9</v>
      </c>
      <c r="AM313" s="29"/>
      <c r="AN313" s="49">
        <f t="shared" si="296"/>
        <v>133</v>
      </c>
      <c r="AO313" s="24">
        <f t="shared" si="270"/>
        <v>29.289103102798261</v>
      </c>
      <c r="AP313" s="25">
        <f t="shared" si="265"/>
        <v>-1.9321065912799402E-5</v>
      </c>
      <c r="AQ313" s="24">
        <f t="shared" si="271"/>
        <v>3.3481847162806777E-5</v>
      </c>
      <c r="AR313" s="26">
        <f t="shared" si="266"/>
        <v>-6.3326570787159071E-6</v>
      </c>
      <c r="AS313" s="5"/>
      <c r="AT313" s="49">
        <f t="shared" si="297"/>
        <v>63.840000000000174</v>
      </c>
      <c r="AU313" s="24">
        <f t="shared" si="245"/>
        <v>3.040509147317048</v>
      </c>
      <c r="AV313" s="25">
        <f t="shared" si="246"/>
        <v>-5.7265723357060348E-5</v>
      </c>
      <c r="AW313" s="24">
        <f t="shared" si="247"/>
        <v>6.5990066407617582E-4</v>
      </c>
      <c r="AX313" s="26">
        <f t="shared" si="248"/>
        <v>-2.6871028640943807E-4</v>
      </c>
      <c r="AY313" s="29"/>
      <c r="AZ313" s="18">
        <f t="shared" si="298"/>
        <v>63.840000000000174</v>
      </c>
      <c r="BA313" s="24">
        <f t="shared" si="238"/>
        <v>1.3181996609945743E-3</v>
      </c>
      <c r="BB313" s="25">
        <f t="shared" si="236"/>
        <v>-1.9536439722873149E-6</v>
      </c>
      <c r="BC313" s="24">
        <f t="shared" si="239"/>
        <v>1.9097295221430676E-2</v>
      </c>
      <c r="BD313" s="26">
        <f t="shared" si="237"/>
        <v>-8.2294875480603269E-3</v>
      </c>
      <c r="BE313" s="35"/>
      <c r="BF313" s="18">
        <f t="shared" si="299"/>
        <v>53.200000000000216</v>
      </c>
      <c r="BG313" s="24">
        <f t="shared" si="279"/>
        <v>0.63562746726845976</v>
      </c>
      <c r="BH313" s="25">
        <f t="shared" si="277"/>
        <v>-6.7498187082551744E-4</v>
      </c>
      <c r="BI313" s="24">
        <f t="shared" si="280"/>
        <v>1.7562717765033639E-2</v>
      </c>
      <c r="BJ313" s="26">
        <f t="shared" si="278"/>
        <v>-1.2345729513156722E-2</v>
      </c>
      <c r="BK313" s="71"/>
      <c r="BL313" s="18">
        <f t="shared" si="300"/>
        <v>122.35999999999932</v>
      </c>
      <c r="BM313" s="24">
        <f t="shared" si="267"/>
        <v>1.5545746398268132</v>
      </c>
      <c r="BN313" s="25">
        <f t="shared" ref="BN313:BN344" si="312">-$BO$39*BM312*BO312</f>
        <v>-1.6314810764638511E-6</v>
      </c>
      <c r="BO313" s="24">
        <f t="shared" si="268"/>
        <v>1.8693867868317066E-5</v>
      </c>
      <c r="BP313" s="26">
        <f t="shared" ref="BP313:BP344" si="313">$BO$39*BM312*BO312-$BO$40*BO312</f>
        <v>-1.5006466530588079E-5</v>
      </c>
      <c r="BQ313" s="71"/>
      <c r="BR313" s="18">
        <f t="shared" si="301"/>
        <v>122.35999999999932</v>
      </c>
      <c r="BS313" s="24">
        <f t="shared" si="308"/>
        <v>1.0154786937550448</v>
      </c>
      <c r="BT313" s="25">
        <f t="shared" si="304"/>
        <v>-0.11888595344556434</v>
      </c>
      <c r="BU313" s="24">
        <f t="shared" si="309"/>
        <v>2.0926058970976049</v>
      </c>
      <c r="BV313" s="26">
        <f t="shared" si="305"/>
        <v>-1.3276020103399773</v>
      </c>
      <c r="BW313" s="90"/>
      <c r="BX313" s="18">
        <f t="shared" si="302"/>
        <v>122.35999999999932</v>
      </c>
      <c r="BY313" s="24">
        <f t="shared" si="310"/>
        <v>1.0154786937550448</v>
      </c>
      <c r="BZ313" s="25">
        <f t="shared" si="306"/>
        <v>-0.11888595344556434</v>
      </c>
      <c r="CA313" s="24">
        <f t="shared" si="311"/>
        <v>2.0926058970976049</v>
      </c>
      <c r="CB313" s="26">
        <f t="shared" si="307"/>
        <v>-1.3276020103399773</v>
      </c>
      <c r="CC313" s="32"/>
      <c r="CD313" s="20">
        <f t="shared" si="303"/>
        <v>239.40000000000103</v>
      </c>
      <c r="CE313" s="61">
        <f t="shared" si="281"/>
        <v>9.1095141135393419E-20</v>
      </c>
      <c r="CF313" s="61">
        <f t="shared" si="282"/>
        <v>7.1210876969625228E-9</v>
      </c>
      <c r="CG313" s="61">
        <f t="shared" si="283"/>
        <v>2.5531734622145061E-5</v>
      </c>
      <c r="CH313" s="24">
        <f t="shared" si="284"/>
        <v>4.9887834637320856E-4</v>
      </c>
      <c r="CI313" s="60">
        <f t="shared" si="285"/>
        <v>1.526299527202297E-2</v>
      </c>
      <c r="CJ313" s="60">
        <f t="shared" si="286"/>
        <v>1.1835835148496253E-2</v>
      </c>
      <c r="CK313" s="60">
        <f t="shared" si="287"/>
        <v>7.2817781863774995E-6</v>
      </c>
      <c r="CL313" s="60">
        <f t="shared" si="288"/>
        <v>1.7393298607263101</v>
      </c>
      <c r="CM313" s="61">
        <f t="shared" si="289"/>
        <v>1.7669603901270987</v>
      </c>
      <c r="CN313" s="35"/>
    </row>
    <row r="314" spans="2:92" x14ac:dyDescent="0.65">
      <c r="B314" s="44">
        <v>44164</v>
      </c>
      <c r="C314" s="38">
        <f t="shared" si="272"/>
        <v>2585</v>
      </c>
      <c r="D314" s="46">
        <v>144653</v>
      </c>
      <c r="E314" s="101">
        <f t="shared" si="273"/>
        <v>4.1463699878406243E-2</v>
      </c>
      <c r="F314" s="38">
        <f t="shared" si="274"/>
        <v>24994</v>
      </c>
      <c r="G314" s="46">
        <v>3488666</v>
      </c>
      <c r="H314" s="46">
        <f t="shared" si="275"/>
        <v>32</v>
      </c>
      <c r="I314" s="46">
        <v>2106</v>
      </c>
      <c r="J314" s="100">
        <f t="shared" si="276"/>
        <v>1.4558979074059992E-2</v>
      </c>
      <c r="W314" s="47"/>
      <c r="X314" s="47"/>
      <c r="Y314" s="47"/>
      <c r="Z314" s="47"/>
      <c r="AA314" s="47"/>
      <c r="AB314" s="49">
        <f t="shared" si="290"/>
        <v>240.30000000000103</v>
      </c>
      <c r="AC314" s="24">
        <f t="shared" si="291"/>
        <v>18.138706446752369</v>
      </c>
      <c r="AD314" s="25">
        <f t="shared" si="292"/>
        <v>-4.6145082954004019E-20</v>
      </c>
      <c r="AE314" s="24">
        <f t="shared" si="293"/>
        <v>1.3786382089391093E-19</v>
      </c>
      <c r="AF314" s="26">
        <f t="shared" si="294"/>
        <v>-3.5263294146255673E-20</v>
      </c>
      <c r="AG314" s="32"/>
      <c r="AH314" s="49">
        <f t="shared" si="295"/>
        <v>98.790000000000234</v>
      </c>
      <c r="AI314" s="77">
        <f t="shared" si="259"/>
        <v>6.9270656505591175</v>
      </c>
      <c r="AJ314" s="25">
        <f t="shared" si="260"/>
        <v>-1.5204791847930536E-9</v>
      </c>
      <c r="AK314" s="24">
        <f t="shared" si="261"/>
        <v>9.1972226144958648E-9</v>
      </c>
      <c r="AL314" s="26">
        <f t="shared" si="262"/>
        <v>-3.3921019779929819E-9</v>
      </c>
      <c r="AM314" s="29"/>
      <c r="AN314" s="49">
        <f t="shared" si="296"/>
        <v>133.5</v>
      </c>
      <c r="AO314" s="24">
        <f t="shared" si="270"/>
        <v>29.289094276918799</v>
      </c>
      <c r="AP314" s="25">
        <f t="shared" si="265"/>
        <v>-1.765175892522446E-5</v>
      </c>
      <c r="AQ314" s="24">
        <f t="shared" si="271"/>
        <v>3.058908011843664E-5</v>
      </c>
      <c r="AR314" s="26">
        <f t="shared" si="266"/>
        <v>-5.7855340887402813E-6</v>
      </c>
      <c r="AS314" s="5"/>
      <c r="AT314" s="49">
        <f t="shared" si="297"/>
        <v>64.080000000000169</v>
      </c>
      <c r="AU314" s="24">
        <f t="shared" si="245"/>
        <v>3.0404966271688543</v>
      </c>
      <c r="AV314" s="25">
        <f t="shared" si="246"/>
        <v>-5.2167284141549384E-5</v>
      </c>
      <c r="AW314" s="24">
        <f t="shared" si="247"/>
        <v>6.0115154054992065E-4</v>
      </c>
      <c r="AX314" s="26">
        <f t="shared" si="248"/>
        <v>-2.4478801469272974E-4</v>
      </c>
      <c r="AY314" s="29"/>
      <c r="AZ314" s="18">
        <f t="shared" si="298"/>
        <v>64.080000000000169</v>
      </c>
      <c r="BA314" s="24">
        <f t="shared" si="238"/>
        <v>1.3178734053313694E-3</v>
      </c>
      <c r="BB314" s="25">
        <f t="shared" si="236"/>
        <v>-1.8125314622498317E-6</v>
      </c>
      <c r="BC314" s="24">
        <f t="shared" si="239"/>
        <v>1.7722616221150872E-2</v>
      </c>
      <c r="BD314" s="26">
        <f t="shared" si="237"/>
        <v>-7.6371055571100212E-3</v>
      </c>
      <c r="BE314" s="35"/>
      <c r="BF314" s="18">
        <f t="shared" si="299"/>
        <v>53.400000000000219</v>
      </c>
      <c r="BG314" s="24">
        <f t="shared" si="279"/>
        <v>0.63550913580285961</v>
      </c>
      <c r="BH314" s="25">
        <f t="shared" si="277"/>
        <v>-5.9165732800097316E-4</v>
      </c>
      <c r="BI314" s="24">
        <f t="shared" si="280"/>
        <v>1.5397895921179461E-2</v>
      </c>
      <c r="BJ314" s="26">
        <f t="shared" si="278"/>
        <v>-1.0824109219270893E-2</v>
      </c>
      <c r="BK314" s="71"/>
      <c r="BL314" s="18">
        <f t="shared" si="300"/>
        <v>122.81999999999931</v>
      </c>
      <c r="BM314" s="24">
        <f t="shared" ref="BM314:BM345" si="314">BM313+BN314*$BM$45</f>
        <v>1.5545740917361097</v>
      </c>
      <c r="BN314" s="25">
        <f t="shared" si="312"/>
        <v>-1.1915015292427206E-6</v>
      </c>
      <c r="BO314" s="24">
        <f t="shared" ref="BO314:BO345" si="315">BO313+BP314*$BM$45</f>
        <v>1.3652492079141913E-5</v>
      </c>
      <c r="BP314" s="26">
        <f t="shared" si="313"/>
        <v>-1.0959512585163372E-5</v>
      </c>
      <c r="BQ314" s="71"/>
      <c r="BR314" s="18">
        <f t="shared" si="301"/>
        <v>122.81999999999931</v>
      </c>
      <c r="BS314" s="24">
        <f t="shared" si="308"/>
        <v>1.0044287108998151</v>
      </c>
      <c r="BT314" s="25">
        <f t="shared" si="304"/>
        <v>-0.11049982855229654</v>
      </c>
      <c r="BU314" s="24">
        <f t="shared" si="309"/>
        <v>1.9676364966414903</v>
      </c>
      <c r="BV314" s="26">
        <f t="shared" si="305"/>
        <v>-1.2496940045611469</v>
      </c>
      <c r="BW314" s="90"/>
      <c r="BX314" s="18">
        <f t="shared" si="302"/>
        <v>122.81999999999931</v>
      </c>
      <c r="BY314" s="24">
        <f t="shared" si="310"/>
        <v>1.0044287108998151</v>
      </c>
      <c r="BZ314" s="25">
        <f t="shared" si="306"/>
        <v>-0.11049982855229654</v>
      </c>
      <c r="CA314" s="24">
        <f t="shared" si="311"/>
        <v>1.9676364966414903</v>
      </c>
      <c r="CB314" s="26">
        <f t="shared" si="307"/>
        <v>-1.2496940045611469</v>
      </c>
      <c r="CC314" s="32"/>
      <c r="CD314" s="20">
        <f t="shared" si="303"/>
        <v>240.30000000000103</v>
      </c>
      <c r="CE314" s="61">
        <f t="shared" si="281"/>
        <v>7.4048738485938555E-20</v>
      </c>
      <c r="CF314" s="61">
        <f t="shared" si="282"/>
        <v>6.2660109865957779E-9</v>
      </c>
      <c r="CG314" s="61">
        <f t="shared" si="283"/>
        <v>2.3325836400409996E-5</v>
      </c>
      <c r="CH314" s="24">
        <f t="shared" si="284"/>
        <v>4.5446448579567476E-4</v>
      </c>
      <c r="CI314" s="60">
        <f t="shared" si="285"/>
        <v>1.4164320183462911E-2</v>
      </c>
      <c r="CJ314" s="60">
        <f t="shared" si="286"/>
        <v>1.037688304064904E-2</v>
      </c>
      <c r="CK314" s="60">
        <f t="shared" si="287"/>
        <v>5.3180228151074241E-6</v>
      </c>
      <c r="CL314" s="60">
        <f t="shared" si="288"/>
        <v>1.635178539718767</v>
      </c>
      <c r="CM314" s="61">
        <f t="shared" si="289"/>
        <v>1.6602028575539012</v>
      </c>
      <c r="CN314" s="35"/>
    </row>
    <row r="315" spans="2:92" x14ac:dyDescent="0.65">
      <c r="B315" s="44">
        <v>44165</v>
      </c>
      <c r="C315" s="38">
        <f t="shared" si="272"/>
        <v>2107</v>
      </c>
      <c r="D315" s="46">
        <v>146760</v>
      </c>
      <c r="E315" s="101">
        <f t="shared" si="273"/>
        <v>4.1901068254544704E-2</v>
      </c>
      <c r="F315" s="38">
        <f t="shared" si="274"/>
        <v>13870</v>
      </c>
      <c r="G315" s="46">
        <v>3502536</v>
      </c>
      <c r="H315" s="46">
        <f t="shared" si="275"/>
        <v>13</v>
      </c>
      <c r="I315" s="46">
        <v>2119</v>
      </c>
      <c r="J315" s="100">
        <f t="shared" si="276"/>
        <v>1.4438539111474516E-2</v>
      </c>
      <c r="W315" s="47"/>
      <c r="X315" s="47"/>
      <c r="Y315" s="47"/>
      <c r="Z315" s="47"/>
      <c r="AA315" s="47"/>
      <c r="AB315" s="49">
        <f t="shared" si="290"/>
        <v>241.20000000000104</v>
      </c>
      <c r="AC315" s="24">
        <f t="shared" si="291"/>
        <v>18.138706446752369</v>
      </c>
      <c r="AD315" s="25">
        <f t="shared" si="292"/>
        <v>-3.7510070652334443E-20</v>
      </c>
      <c r="AE315" s="24">
        <f t="shared" si="293"/>
        <v>1.120657138548424E-19</v>
      </c>
      <c r="AF315" s="26">
        <f t="shared" si="294"/>
        <v>-2.8664563376742803E-20</v>
      </c>
      <c r="AG315" s="32"/>
      <c r="AH315" s="49">
        <f t="shared" si="295"/>
        <v>99.160000000000238</v>
      </c>
      <c r="AI315" s="77">
        <f t="shared" si="259"/>
        <v>6.927065650064093</v>
      </c>
      <c r="AJ315" s="25">
        <f t="shared" si="260"/>
        <v>-1.3379050619218163E-9</v>
      </c>
      <c r="AK315" s="24">
        <f t="shared" si="261"/>
        <v>8.0928504747461068E-9</v>
      </c>
      <c r="AL315" s="26">
        <f t="shared" si="262"/>
        <v>-2.9847895668912397E-9</v>
      </c>
      <c r="AM315" s="29"/>
      <c r="AN315" s="49">
        <f t="shared" si="296"/>
        <v>134</v>
      </c>
      <c r="AO315" s="24">
        <f t="shared" si="270"/>
        <v>29.289086213580738</v>
      </c>
      <c r="AP315" s="25">
        <f t="shared" si="265"/>
        <v>-1.6126676125796038E-5</v>
      </c>
      <c r="AQ315" s="24">
        <f t="shared" si="271"/>
        <v>2.7946240139881836E-5</v>
      </c>
      <c r="AR315" s="26">
        <f t="shared" si="266"/>
        <v>-5.285679957109607E-6</v>
      </c>
      <c r="AS315" s="5"/>
      <c r="AT315" s="49">
        <f t="shared" si="297"/>
        <v>64.320000000000164</v>
      </c>
      <c r="AU315" s="24">
        <f t="shared" si="245"/>
        <v>3.0404852217016498</v>
      </c>
      <c r="AV315" s="25">
        <f t="shared" si="246"/>
        <v>-4.7522780017944254E-5</v>
      </c>
      <c r="AW315" s="24">
        <f t="shared" si="247"/>
        <v>5.4763264137483588E-4</v>
      </c>
      <c r="AX315" s="26">
        <f t="shared" si="248"/>
        <v>-2.2299541322952002E-4</v>
      </c>
      <c r="AY315" s="29"/>
      <c r="AZ315" s="18">
        <f t="shared" si="298"/>
        <v>64.320000000000164</v>
      </c>
      <c r="BA315" s="24">
        <f t="shared" si="238"/>
        <v>1.3175707094382732E-3</v>
      </c>
      <c r="BB315" s="25">
        <f t="shared" si="236"/>
        <v>-1.6816438505339325E-6</v>
      </c>
      <c r="BC315" s="24">
        <f t="shared" si="239"/>
        <v>1.6446890549121105E-2</v>
      </c>
      <c r="BD315" s="26">
        <f t="shared" si="237"/>
        <v>-7.0873648446098158E-3</v>
      </c>
      <c r="BE315" s="35"/>
      <c r="BF315" s="18">
        <f t="shared" si="299"/>
        <v>53.600000000000222</v>
      </c>
      <c r="BG315" s="24">
        <f t="shared" si="279"/>
        <v>0.63540540946544111</v>
      </c>
      <c r="BH315" s="25">
        <f t="shared" si="277"/>
        <v>-5.1863168709271018E-4</v>
      </c>
      <c r="BI315" s="24">
        <f t="shared" si="280"/>
        <v>1.3499895788844673E-2</v>
      </c>
      <c r="BJ315" s="26">
        <f t="shared" si="278"/>
        <v>-9.4900006616739398E-3</v>
      </c>
      <c r="BK315" s="71"/>
      <c r="BL315" s="18">
        <f t="shared" si="300"/>
        <v>123.2799999999993</v>
      </c>
      <c r="BM315" s="24">
        <f t="shared" si="314"/>
        <v>1.5545736914550441</v>
      </c>
      <c r="BN315" s="25">
        <f t="shared" si="312"/>
        <v>-8.7017622942852541E-7</v>
      </c>
      <c r="BO315" s="24">
        <f t="shared" si="315"/>
        <v>9.9706780130156022E-6</v>
      </c>
      <c r="BP315" s="26">
        <f t="shared" si="313"/>
        <v>-8.0039436220137192E-6</v>
      </c>
      <c r="BQ315" s="71"/>
      <c r="BR315" s="18">
        <f t="shared" si="301"/>
        <v>123.2799999999993</v>
      </c>
      <c r="BS315" s="24">
        <f t="shared" si="308"/>
        <v>0.99415168783264174</v>
      </c>
      <c r="BT315" s="25">
        <f t="shared" si="304"/>
        <v>-0.1027702306717341</v>
      </c>
      <c r="BU315" s="24">
        <f t="shared" si="309"/>
        <v>1.8500171474269669</v>
      </c>
      <c r="BV315" s="26">
        <f t="shared" si="305"/>
        <v>-1.1761934921452346</v>
      </c>
      <c r="BW315" s="90"/>
      <c r="BX315" s="18">
        <f t="shared" si="302"/>
        <v>123.2799999999993</v>
      </c>
      <c r="BY315" s="24">
        <f t="shared" si="310"/>
        <v>0.99415168783264174</v>
      </c>
      <c r="BZ315" s="25">
        <f t="shared" si="306"/>
        <v>-0.1027702306717341</v>
      </c>
      <c r="CA315" s="24">
        <f t="shared" si="311"/>
        <v>1.8500171474269669</v>
      </c>
      <c r="CB315" s="26">
        <f t="shared" si="307"/>
        <v>-1.1761934921452346</v>
      </c>
      <c r="CC315" s="32"/>
      <c r="CD315" s="20">
        <f t="shared" si="303"/>
        <v>241.20000000000104</v>
      </c>
      <c r="CE315" s="61">
        <f t="shared" si="281"/>
        <v>6.0192185917021543E-20</v>
      </c>
      <c r="CF315" s="61">
        <f t="shared" si="282"/>
        <v>5.5136090657545995E-9</v>
      </c>
      <c r="CG315" s="61">
        <f t="shared" si="283"/>
        <v>2.1310522600890681E-5</v>
      </c>
      <c r="CH315" s="24">
        <f t="shared" si="284"/>
        <v>4.1400465055346926E-4</v>
      </c>
      <c r="CI315" s="60">
        <f t="shared" si="285"/>
        <v>1.3144730896780905E-2</v>
      </c>
      <c r="CJ315" s="60">
        <f t="shared" si="286"/>
        <v>9.0977608694191459E-3</v>
      </c>
      <c r="CK315" s="60">
        <f t="shared" si="287"/>
        <v>3.8838544353059925E-6</v>
      </c>
      <c r="CL315" s="60">
        <f t="shared" si="288"/>
        <v>1.537188095122854</v>
      </c>
      <c r="CM315" s="61">
        <f t="shared" si="289"/>
        <v>1.5598697914302528</v>
      </c>
      <c r="CN315" s="72">
        <f>L106</f>
        <v>44473</v>
      </c>
    </row>
    <row r="316" spans="2:92" x14ac:dyDescent="0.65">
      <c r="B316" s="44">
        <v>44166</v>
      </c>
      <c r="C316" s="38">
        <f t="shared" si="272"/>
        <v>1934</v>
      </c>
      <c r="D316" s="46">
        <v>148694</v>
      </c>
      <c r="E316" s="101">
        <f t="shared" si="273"/>
        <v>4.1933875478155712E-2</v>
      </c>
      <c r="F316" s="38">
        <f t="shared" si="274"/>
        <v>43380</v>
      </c>
      <c r="G316" s="46">
        <v>3545916</v>
      </c>
      <c r="H316" s="46">
        <f t="shared" si="275"/>
        <v>20</v>
      </c>
      <c r="I316" s="46">
        <v>2139</v>
      </c>
      <c r="J316" s="100">
        <f t="shared" si="276"/>
        <v>1.4385247555382194E-2</v>
      </c>
      <c r="W316" s="47"/>
      <c r="X316" s="47"/>
      <c r="Y316" s="47"/>
      <c r="Z316" s="47"/>
      <c r="AA316" s="47"/>
      <c r="AB316" s="49">
        <f t="shared" si="290"/>
        <v>242.10000000000105</v>
      </c>
      <c r="AC316" s="24">
        <f t="shared" si="291"/>
        <v>18.138706446752369</v>
      </c>
      <c r="AD316" s="25">
        <f t="shared" si="292"/>
        <v>-3.0490906295381042E-20</v>
      </c>
      <c r="AE316" s="24">
        <f t="shared" si="293"/>
        <v>9.1095141135393419E-20</v>
      </c>
      <c r="AF316" s="26">
        <f t="shared" si="294"/>
        <v>-2.3300636354943313E-20</v>
      </c>
      <c r="AG316" s="32"/>
      <c r="AH316" s="49">
        <f t="shared" si="295"/>
        <v>99.530000000000243</v>
      </c>
      <c r="AI316" s="77">
        <f t="shared" si="259"/>
        <v>6.927065649628509</v>
      </c>
      <c r="AJ316" s="25">
        <f t="shared" si="260"/>
        <v>-1.1772538372290916E-9</v>
      </c>
      <c r="AK316" s="24">
        <f t="shared" si="261"/>
        <v>7.1210876969625228E-9</v>
      </c>
      <c r="AL316" s="26">
        <f t="shared" si="262"/>
        <v>-2.6263858859015779E-9</v>
      </c>
      <c r="AM316" s="29"/>
      <c r="AN316" s="49">
        <f t="shared" si="296"/>
        <v>134.5</v>
      </c>
      <c r="AO316" s="24">
        <f t="shared" si="270"/>
        <v>29.289078846902207</v>
      </c>
      <c r="AP316" s="25">
        <f t="shared" si="265"/>
        <v>-1.4733357062443734E-5</v>
      </c>
      <c r="AQ316" s="24">
        <f t="shared" si="271"/>
        <v>2.5531734622145061E-5</v>
      </c>
      <c r="AR316" s="26">
        <f t="shared" si="266"/>
        <v>-4.8290110354735492E-6</v>
      </c>
      <c r="AS316" s="5"/>
      <c r="AT316" s="49">
        <f t="shared" si="297"/>
        <v>64.560000000000159</v>
      </c>
      <c r="AU316" s="24">
        <f t="shared" si="245"/>
        <v>3.040474831671383</v>
      </c>
      <c r="AV316" s="25">
        <f t="shared" si="246"/>
        <v>-4.329179277856233E-5</v>
      </c>
      <c r="AW316" s="24">
        <f t="shared" si="247"/>
        <v>4.9887834637320856E-4</v>
      </c>
      <c r="AX316" s="26">
        <f t="shared" si="248"/>
        <v>-2.0314289584011383E-4</v>
      </c>
      <c r="AY316" s="29"/>
      <c r="AZ316" s="18">
        <f t="shared" si="298"/>
        <v>64.560000000000159</v>
      </c>
      <c r="BA316" s="24">
        <f t="shared" si="238"/>
        <v>1.3172898669996881E-3</v>
      </c>
      <c r="BB316" s="25">
        <f t="shared" si="236"/>
        <v>-1.5602357699178569E-6</v>
      </c>
      <c r="BC316" s="24">
        <f t="shared" si="239"/>
        <v>1.526299527202297E-2</v>
      </c>
      <c r="BD316" s="26">
        <f t="shared" si="237"/>
        <v>-6.5771959838785247E-3</v>
      </c>
      <c r="BE316" s="35"/>
      <c r="BF316" s="18">
        <f t="shared" si="299"/>
        <v>53.800000000000225</v>
      </c>
      <c r="BG316" s="24">
        <f t="shared" si="279"/>
        <v>0.63531448365323973</v>
      </c>
      <c r="BH316" s="25">
        <f t="shared" si="277"/>
        <v>-4.5462906100693655E-4</v>
      </c>
      <c r="BI316" s="24">
        <f t="shared" si="280"/>
        <v>1.1835835148496253E-2</v>
      </c>
      <c r="BJ316" s="26">
        <f t="shared" si="278"/>
        <v>-8.3203032017421016E-3</v>
      </c>
      <c r="BK316" s="71"/>
      <c r="BL316" s="18">
        <f t="shared" si="300"/>
        <v>123.7399999999993</v>
      </c>
      <c r="BM316" s="24">
        <f t="shared" si="314"/>
        <v>1.5545733991221449</v>
      </c>
      <c r="BN316" s="25">
        <f t="shared" si="312"/>
        <v>-6.3550630272513568E-7</v>
      </c>
      <c r="BO316" s="24">
        <f t="shared" si="315"/>
        <v>7.2817781863774995E-6</v>
      </c>
      <c r="BP316" s="26">
        <f t="shared" si="313"/>
        <v>-5.8454344057350054E-6</v>
      </c>
      <c r="BQ316" s="71"/>
      <c r="BR316" s="18">
        <f t="shared" si="301"/>
        <v>123.7399999999993</v>
      </c>
      <c r="BS316" s="24">
        <f t="shared" si="308"/>
        <v>0.98458785995054576</v>
      </c>
      <c r="BT316" s="25">
        <f t="shared" si="304"/>
        <v>-9.5638278820960113E-2</v>
      </c>
      <c r="BU316" s="24">
        <f t="shared" si="309"/>
        <v>1.7393298607263101</v>
      </c>
      <c r="BV316" s="26">
        <f t="shared" si="305"/>
        <v>-1.1068728670065684</v>
      </c>
      <c r="BW316" s="90"/>
      <c r="BX316" s="18">
        <f t="shared" si="302"/>
        <v>123.7399999999993</v>
      </c>
      <c r="BY316" s="24">
        <f t="shared" si="310"/>
        <v>0.98458785995054576</v>
      </c>
      <c r="BZ316" s="25">
        <f t="shared" si="306"/>
        <v>-9.5638278820960113E-2</v>
      </c>
      <c r="CA316" s="24">
        <f t="shared" si="311"/>
        <v>1.7393298607263101</v>
      </c>
      <c r="CB316" s="26">
        <f t="shared" si="307"/>
        <v>-1.1068728670065684</v>
      </c>
      <c r="CC316" s="32"/>
      <c r="CD316" s="20">
        <f t="shared" si="303"/>
        <v>242.10000000000105</v>
      </c>
      <c r="CE316" s="61">
        <f t="shared" si="281"/>
        <v>4.8928574875820379E-20</v>
      </c>
      <c r="CF316" s="61">
        <f t="shared" si="282"/>
        <v>4.8515530845560384E-9</v>
      </c>
      <c r="CG316" s="61">
        <f t="shared" si="283"/>
        <v>1.9469327411002487E-5</v>
      </c>
      <c r="CH316" s="24">
        <f t="shared" si="284"/>
        <v>3.7714683086114976E-4</v>
      </c>
      <c r="CI316" s="60">
        <f t="shared" si="285"/>
        <v>1.2198534594490367E-2</v>
      </c>
      <c r="CJ316" s="60">
        <f t="shared" si="286"/>
        <v>7.9763048875873457E-3</v>
      </c>
      <c r="CK316" s="60">
        <f t="shared" si="287"/>
        <v>2.8364536479717399E-6</v>
      </c>
      <c r="CL316" s="60">
        <f t="shared" si="288"/>
        <v>1.4450035556336918</v>
      </c>
      <c r="CM316" s="61">
        <f t="shared" si="289"/>
        <v>1.4655778525792427</v>
      </c>
      <c r="CN316" s="35"/>
    </row>
    <row r="317" spans="2:92" x14ac:dyDescent="0.65">
      <c r="B317" s="44">
        <v>44167</v>
      </c>
      <c r="C317" s="38">
        <f t="shared" si="272"/>
        <v>1692</v>
      </c>
      <c r="D317" s="46">
        <v>150386</v>
      </c>
      <c r="E317" s="101">
        <f t="shared" si="273"/>
        <v>4.1871624238465507E-2</v>
      </c>
      <c r="F317" s="38">
        <f t="shared" si="274"/>
        <v>45681</v>
      </c>
      <c r="G317" s="46">
        <v>3591597</v>
      </c>
      <c r="H317" s="46">
        <f t="shared" si="275"/>
        <v>33</v>
      </c>
      <c r="I317" s="46">
        <v>2172</v>
      </c>
      <c r="J317" s="100">
        <f t="shared" si="276"/>
        <v>1.4442833774420492E-2</v>
      </c>
      <c r="W317" s="47"/>
      <c r="X317" s="47"/>
      <c r="Y317" s="47"/>
      <c r="Z317" s="47"/>
      <c r="AA317" s="47"/>
      <c r="AB317" s="49">
        <f t="shared" si="290"/>
        <v>243.00000000000105</v>
      </c>
      <c r="AC317" s="24">
        <f t="shared" si="291"/>
        <v>18.138706446752369</v>
      </c>
      <c r="AD317" s="25">
        <f t="shared" si="292"/>
        <v>-2.4785220356705664E-20</v>
      </c>
      <c r="AE317" s="24">
        <f t="shared" si="293"/>
        <v>7.4048738485938555E-20</v>
      </c>
      <c r="AF317" s="26">
        <f t="shared" si="294"/>
        <v>-1.8940447388283174E-20</v>
      </c>
      <c r="AG317" s="32"/>
      <c r="AH317" s="49">
        <f t="shared" si="295"/>
        <v>99.900000000000247</v>
      </c>
      <c r="AI317" s="77">
        <f t="shared" si="259"/>
        <v>6.9270656492452289</v>
      </c>
      <c r="AJ317" s="25">
        <f t="shared" si="260"/>
        <v>-1.0358930814460468E-9</v>
      </c>
      <c r="AK317" s="24">
        <f t="shared" si="261"/>
        <v>6.2660109865957779E-9</v>
      </c>
      <c r="AL317" s="26">
        <f t="shared" si="262"/>
        <v>-2.3110181361263386E-9</v>
      </c>
      <c r="AM317" s="29"/>
      <c r="AN317" s="49">
        <f t="shared" si="296"/>
        <v>135</v>
      </c>
      <c r="AO317" s="24">
        <f t="shared" si="270"/>
        <v>29.289072116693312</v>
      </c>
      <c r="AP317" s="25">
        <f t="shared" si="265"/>
        <v>-1.3460417792031411E-5</v>
      </c>
      <c r="AQ317" s="24">
        <f t="shared" si="271"/>
        <v>2.3325836400409996E-5</v>
      </c>
      <c r="AR317" s="26">
        <f t="shared" si="266"/>
        <v>-4.4117964434701318E-6</v>
      </c>
      <c r="AS317" s="5"/>
      <c r="AT317" s="49">
        <f t="shared" si="297"/>
        <v>64.800000000000153</v>
      </c>
      <c r="AU317" s="24">
        <f t="shared" si="245"/>
        <v>3.0404653666705523</v>
      </c>
      <c r="AV317" s="25">
        <f t="shared" si="246"/>
        <v>-3.9437503461553055E-5</v>
      </c>
      <c r="AW317" s="24">
        <f t="shared" si="247"/>
        <v>4.5446448579567476E-4</v>
      </c>
      <c r="AX317" s="26">
        <f t="shared" si="248"/>
        <v>-1.850577524063908E-4</v>
      </c>
      <c r="AY317" s="29"/>
      <c r="AZ317" s="18">
        <f t="shared" si="298"/>
        <v>64.800000000000153</v>
      </c>
      <c r="BA317" s="24">
        <f t="shared" si="238"/>
        <v>1.3170292959740939E-3</v>
      </c>
      <c r="BB317" s="25">
        <f t="shared" ref="BB317:BB380" si="316">-$BC$39*BA316*BC316</f>
        <v>-1.4476168088568004E-6</v>
      </c>
      <c r="BC317" s="24">
        <f t="shared" si="239"/>
        <v>1.4164320183462911E-2</v>
      </c>
      <c r="BD317" s="26">
        <f t="shared" ref="BD317:BD380" si="317">$BC$39*BA316*BC316-$BC$40*BC316</f>
        <v>-6.1037504920003318E-3</v>
      </c>
      <c r="BE317" s="35"/>
      <c r="BF317" s="18">
        <f t="shared" si="299"/>
        <v>54.000000000000227</v>
      </c>
      <c r="BG317" s="24">
        <f t="shared" si="279"/>
        <v>0.63523477719178245</v>
      </c>
      <c r="BH317" s="25">
        <f t="shared" si="277"/>
        <v>-3.9853230728650342E-4</v>
      </c>
      <c r="BI317" s="24">
        <f t="shared" si="280"/>
        <v>1.037688304064904E-2</v>
      </c>
      <c r="BJ317" s="26">
        <f t="shared" si="278"/>
        <v>-7.2947605392360611E-3</v>
      </c>
      <c r="BK317" s="71"/>
      <c r="BL317" s="18">
        <f t="shared" si="300"/>
        <v>124.19999999999929</v>
      </c>
      <c r="BM317" s="24">
        <f t="shared" si="314"/>
        <v>1.5545731856258385</v>
      </c>
      <c r="BN317" s="25">
        <f t="shared" si="312"/>
        <v>-4.6412240534086468E-7</v>
      </c>
      <c r="BO317" s="24">
        <f t="shared" si="315"/>
        <v>5.3180228151074241E-6</v>
      </c>
      <c r="BP317" s="26">
        <f t="shared" si="313"/>
        <v>-4.2690334158045101E-6</v>
      </c>
      <c r="BQ317" s="71"/>
      <c r="BR317" s="18">
        <f t="shared" si="301"/>
        <v>124.19999999999929</v>
      </c>
      <c r="BS317" s="24">
        <f t="shared" si="308"/>
        <v>0.97568274001087862</v>
      </c>
      <c r="BT317" s="25">
        <f t="shared" si="304"/>
        <v>-8.9051199396671124E-2</v>
      </c>
      <c r="BU317" s="24">
        <f t="shared" si="309"/>
        <v>1.635178539718767</v>
      </c>
      <c r="BV317" s="26">
        <f t="shared" si="305"/>
        <v>-1.0415132100754305</v>
      </c>
      <c r="BW317" s="90"/>
      <c r="BX317" s="18">
        <f t="shared" si="302"/>
        <v>124.19999999999929</v>
      </c>
      <c r="BY317" s="24">
        <f t="shared" si="310"/>
        <v>0.97568274001087862</v>
      </c>
      <c r="BZ317" s="25">
        <f t="shared" si="306"/>
        <v>-8.9051199396671124E-2</v>
      </c>
      <c r="CA317" s="24">
        <f t="shared" si="311"/>
        <v>1.635178539718767</v>
      </c>
      <c r="CB317" s="26">
        <f t="shared" si="307"/>
        <v>-1.0415132100754305</v>
      </c>
      <c r="CC317" s="32"/>
      <c r="CD317" s="20">
        <f t="shared" si="303"/>
        <v>243.00000000000105</v>
      </c>
      <c r="CE317" s="61">
        <f t="shared" si="281"/>
        <v>3.977269479262704E-20</v>
      </c>
      <c r="CF317" s="61">
        <f t="shared" si="282"/>
        <v>4.2689946007229567E-9</v>
      </c>
      <c r="CG317" s="61">
        <f t="shared" si="283"/>
        <v>1.7787207566867988E-5</v>
      </c>
      <c r="CH317" s="24">
        <f t="shared" si="284"/>
        <v>3.4357035406607742E-4</v>
      </c>
      <c r="CI317" s="60">
        <f t="shared" si="285"/>
        <v>1.1320448243125157E-2</v>
      </c>
      <c r="CJ317" s="60">
        <f t="shared" si="286"/>
        <v>6.9930825240241247E-3</v>
      </c>
      <c r="CK317" s="60">
        <f t="shared" si="287"/>
        <v>2.0715166872105852E-6</v>
      </c>
      <c r="CL317" s="60">
        <f t="shared" si="288"/>
        <v>1.3582891816115599</v>
      </c>
      <c r="CM317" s="61">
        <f t="shared" si="289"/>
        <v>1.3769661457260238</v>
      </c>
      <c r="CN317" s="35"/>
    </row>
    <row r="318" spans="2:92" x14ac:dyDescent="0.65">
      <c r="B318" s="44">
        <v>44168</v>
      </c>
      <c r="C318" s="38">
        <f t="shared" si="272"/>
        <v>2441</v>
      </c>
      <c r="D318" s="46">
        <v>152827</v>
      </c>
      <c r="E318" s="101">
        <f t="shared" si="273"/>
        <v>4.2025710351017681E-2</v>
      </c>
      <c r="F318" s="38">
        <f t="shared" si="274"/>
        <v>44915</v>
      </c>
      <c r="G318" s="46">
        <v>3636512</v>
      </c>
      <c r="H318" s="46">
        <f t="shared" si="275"/>
        <v>41</v>
      </c>
      <c r="I318" s="46">
        <v>2213</v>
      </c>
      <c r="J318" s="100">
        <f t="shared" si="276"/>
        <v>1.448042557924974E-2</v>
      </c>
      <c r="W318" s="47"/>
      <c r="X318" s="47"/>
      <c r="Y318" s="47"/>
      <c r="Z318" s="47"/>
      <c r="AA318" s="47"/>
      <c r="AB318" s="49">
        <f t="shared" si="290"/>
        <v>243.90000000000106</v>
      </c>
      <c r="AC318" s="24">
        <f t="shared" si="291"/>
        <v>18.138706446752369</v>
      </c>
      <c r="AD318" s="25">
        <f t="shared" si="292"/>
        <v>-2.0147224952231608E-20</v>
      </c>
      <c r="AE318" s="24">
        <f t="shared" si="293"/>
        <v>6.0192185917021543E-20</v>
      </c>
      <c r="AF318" s="26">
        <f t="shared" si="294"/>
        <v>-1.5396169521018897E-20</v>
      </c>
      <c r="AG318" s="32"/>
      <c r="AH318" s="49">
        <f t="shared" si="295"/>
        <v>100.27000000000025</v>
      </c>
      <c r="AI318" s="77">
        <f t="shared" si="259"/>
        <v>6.9270656489079716</v>
      </c>
      <c r="AJ318" s="25">
        <f t="shared" si="260"/>
        <v>-9.1150645872385733E-10</v>
      </c>
      <c r="AK318" s="24">
        <f t="shared" si="261"/>
        <v>5.5136090657545995E-9</v>
      </c>
      <c r="AL318" s="26">
        <f t="shared" si="262"/>
        <v>-2.0335187049761579E-9</v>
      </c>
      <c r="AM318" s="29"/>
      <c r="AN318" s="49">
        <f t="shared" si="296"/>
        <v>135.5</v>
      </c>
      <c r="AO318" s="24">
        <f t="shared" si="270"/>
        <v>29.289065967964373</v>
      </c>
      <c r="AP318" s="25">
        <f t="shared" si="265"/>
        <v>-1.229745788124837E-5</v>
      </c>
      <c r="AQ318" s="24">
        <f t="shared" si="271"/>
        <v>2.1310522600890681E-5</v>
      </c>
      <c r="AR318" s="26">
        <f t="shared" si="266"/>
        <v>-4.0306275990386262E-6</v>
      </c>
      <c r="AS318" s="5"/>
      <c r="AT318" s="49">
        <f t="shared" si="297"/>
        <v>65.040000000000148</v>
      </c>
      <c r="AU318" s="24">
        <f t="shared" si="245"/>
        <v>3.0404567443413284</v>
      </c>
      <c r="AV318" s="25">
        <f t="shared" si="246"/>
        <v>-3.5926371765530742E-5</v>
      </c>
      <c r="AW318" s="24">
        <f t="shared" si="247"/>
        <v>4.1400465055346926E-4</v>
      </c>
      <c r="AX318" s="26">
        <f t="shared" si="248"/>
        <v>-1.685826468425229E-4</v>
      </c>
      <c r="AY318" s="29"/>
      <c r="AZ318" s="18">
        <f t="shared" si="298"/>
        <v>65.040000000000148</v>
      </c>
      <c r="BA318" s="24">
        <f t="shared" ref="BA318:BA381" si="318">BA317+BB318*$BA$45</f>
        <v>1.3167875294467701E-3</v>
      </c>
      <c r="BB318" s="25">
        <f t="shared" si="316"/>
        <v>-1.3431473740208021E-6</v>
      </c>
      <c r="BC318" s="24">
        <f t="shared" ref="BC318:BC381" si="319">BC317+BD318*$BA$45</f>
        <v>1.3144730896780905E-2</v>
      </c>
      <c r="BD318" s="26">
        <f t="shared" si="317"/>
        <v>-5.6643849260111434E-3</v>
      </c>
      <c r="BE318" s="35"/>
      <c r="BF318" s="18">
        <f t="shared" si="299"/>
        <v>54.20000000000023</v>
      </c>
      <c r="BG318" s="24">
        <f t="shared" si="279"/>
        <v>0.63516490456772801</v>
      </c>
      <c r="BH318" s="25">
        <f t="shared" si="277"/>
        <v>-3.4936312027240959E-4</v>
      </c>
      <c r="BI318" s="24">
        <f t="shared" si="280"/>
        <v>9.0977608694191459E-3</v>
      </c>
      <c r="BJ318" s="26">
        <f t="shared" si="278"/>
        <v>-6.3956108561494668E-3</v>
      </c>
      <c r="BK318" s="71"/>
      <c r="BL318" s="18">
        <f t="shared" si="300"/>
        <v>124.65999999999929</v>
      </c>
      <c r="BM318" s="24">
        <f t="shared" si="314"/>
        <v>1.5545730297053966</v>
      </c>
      <c r="BN318" s="25">
        <f t="shared" si="312"/>
        <v>-3.3895748242540995E-7</v>
      </c>
      <c r="BO318" s="24">
        <f t="shared" si="315"/>
        <v>3.8838544353059925E-6</v>
      </c>
      <c r="BP318" s="26">
        <f t="shared" si="313"/>
        <v>-3.1177573473944158E-6</v>
      </c>
      <c r="BQ318" s="71"/>
      <c r="BR318" s="18">
        <f t="shared" si="301"/>
        <v>124.65999999999929</v>
      </c>
      <c r="BS318" s="24">
        <f t="shared" si="308"/>
        <v>0.96738657952507168</v>
      </c>
      <c r="BT318" s="25">
        <f t="shared" si="304"/>
        <v>-8.2961604858069277E-2</v>
      </c>
      <c r="BU318" s="24">
        <f t="shared" si="309"/>
        <v>1.537188095122854</v>
      </c>
      <c r="BV318" s="26">
        <f t="shared" si="305"/>
        <v>-0.97990444595912929</v>
      </c>
      <c r="BW318" s="90"/>
      <c r="BX318" s="18">
        <f t="shared" si="302"/>
        <v>124.65999999999929</v>
      </c>
      <c r="BY318" s="24">
        <f t="shared" si="310"/>
        <v>0.96738657952507168</v>
      </c>
      <c r="BZ318" s="25">
        <f t="shared" si="306"/>
        <v>-8.2961604858069277E-2</v>
      </c>
      <c r="CA318" s="24">
        <f t="shared" si="311"/>
        <v>1.537188095122854</v>
      </c>
      <c r="CB318" s="26">
        <f t="shared" si="307"/>
        <v>-0.97990444595912929</v>
      </c>
      <c r="CC318" s="32"/>
      <c r="CD318" s="20">
        <f t="shared" si="303"/>
        <v>243.90000000000106</v>
      </c>
      <c r="CE318" s="61">
        <f t="shared" si="281"/>
        <v>3.2330131320648629E-20</v>
      </c>
      <c r="CF318" s="61">
        <f t="shared" si="282"/>
        <v>3.7563878171246324E-9</v>
      </c>
      <c r="CG318" s="61">
        <f t="shared" si="283"/>
        <v>1.625041945991754E-5</v>
      </c>
      <c r="CH318" s="24">
        <f t="shared" si="284"/>
        <v>3.1298309504027889E-4</v>
      </c>
      <c r="CI318" s="60">
        <f t="shared" si="285"/>
        <v>1.0505569096033349E-2</v>
      </c>
      <c r="CJ318" s="60">
        <f t="shared" si="286"/>
        <v>6.1310559373211407E-3</v>
      </c>
      <c r="CK318" s="60">
        <f t="shared" si="287"/>
        <v>1.5128685001584924E-6</v>
      </c>
      <c r="CL318" s="60">
        <f t="shared" si="288"/>
        <v>1.2767275887788325</v>
      </c>
      <c r="CM318" s="61">
        <f t="shared" si="289"/>
        <v>1.2936949639515751</v>
      </c>
      <c r="CN318" s="72">
        <f>L107</f>
        <v>44480</v>
      </c>
    </row>
    <row r="319" spans="2:92" x14ac:dyDescent="0.65">
      <c r="B319" s="44">
        <v>44169</v>
      </c>
      <c r="C319" s="38">
        <f t="shared" si="272"/>
        <v>2405</v>
      </c>
      <c r="D319" s="46">
        <v>155232</v>
      </c>
      <c r="E319" s="101">
        <f t="shared" si="273"/>
        <v>4.2237195680069131E-2</v>
      </c>
      <c r="F319" s="38">
        <f t="shared" si="274"/>
        <v>38732</v>
      </c>
      <c r="G319" s="46">
        <v>3675244</v>
      </c>
      <c r="H319" s="46">
        <f t="shared" si="275"/>
        <v>27</v>
      </c>
      <c r="I319" s="46">
        <v>2240</v>
      </c>
      <c r="J319" s="100">
        <f t="shared" si="276"/>
        <v>1.443001443001443E-2</v>
      </c>
      <c r="W319" s="47"/>
      <c r="X319" s="47"/>
      <c r="Y319" s="47"/>
      <c r="Z319" s="47"/>
      <c r="AA319" s="47"/>
      <c r="AB319" s="49">
        <f t="shared" si="290"/>
        <v>244.80000000000106</v>
      </c>
      <c r="AC319" s="24">
        <f t="shared" si="291"/>
        <v>18.138706446752369</v>
      </c>
      <c r="AD319" s="25">
        <f t="shared" si="292"/>
        <v>-1.6377125861057937E-20</v>
      </c>
      <c r="AE319" s="24">
        <f t="shared" si="293"/>
        <v>4.8928574875820379E-20</v>
      </c>
      <c r="AF319" s="26">
        <f t="shared" si="294"/>
        <v>-1.2515123379112404E-20</v>
      </c>
      <c r="AG319" s="32"/>
      <c r="AH319" s="49">
        <f t="shared" si="295"/>
        <v>100.64000000000026</v>
      </c>
      <c r="AI319" s="77">
        <f t="shared" si="259"/>
        <v>6.9270656486112108</v>
      </c>
      <c r="AJ319" s="25">
        <f t="shared" si="260"/>
        <v>-8.020557711788215E-10</v>
      </c>
      <c r="AK319" s="24">
        <f t="shared" si="261"/>
        <v>4.8515530845560384E-9</v>
      </c>
      <c r="AL319" s="26">
        <f t="shared" si="262"/>
        <v>-1.7893404897258401E-9</v>
      </c>
      <c r="AM319" s="29"/>
      <c r="AN319" s="49">
        <f t="shared" si="296"/>
        <v>136</v>
      </c>
      <c r="AO319" s="24">
        <f t="shared" si="270"/>
        <v>29.289060350476653</v>
      </c>
      <c r="AP319" s="25">
        <f t="shared" si="265"/>
        <v>-1.1234975440847091E-5</v>
      </c>
      <c r="AQ319" s="24">
        <f t="shared" si="271"/>
        <v>1.9469327411002487E-5</v>
      </c>
      <c r="AR319" s="26">
        <f t="shared" si="266"/>
        <v>-3.6823903797763849E-6</v>
      </c>
      <c r="AS319" s="5"/>
      <c r="AT319" s="49">
        <f t="shared" si="297"/>
        <v>65.280000000000143</v>
      </c>
      <c r="AU319" s="24">
        <f t="shared" si="245"/>
        <v>3.0404488896587609</v>
      </c>
      <c r="AV319" s="25">
        <f t="shared" si="246"/>
        <v>-3.2727844031063228E-5</v>
      </c>
      <c r="AW319" s="24">
        <f t="shared" si="247"/>
        <v>3.7714683086114976E-4</v>
      </c>
      <c r="AX319" s="26">
        <f t="shared" si="248"/>
        <v>-1.5357424871799796E-4</v>
      </c>
      <c r="AY319" s="29"/>
      <c r="AZ319" s="18">
        <f t="shared" si="298"/>
        <v>65.280000000000143</v>
      </c>
      <c r="BA319" s="24">
        <f t="shared" si="318"/>
        <v>1.3165632071690824E-3</v>
      </c>
      <c r="BB319" s="25">
        <f t="shared" si="316"/>
        <v>-1.2462348760426622E-6</v>
      </c>
      <c r="BC319" s="24">
        <f t="shared" si="319"/>
        <v>1.2198534594490367E-2</v>
      </c>
      <c r="BD319" s="26">
        <f t="shared" si="317"/>
        <v>-5.256646123836319E-3</v>
      </c>
      <c r="BE319" s="35"/>
      <c r="BF319" s="18">
        <f t="shared" si="299"/>
        <v>54.400000000000233</v>
      </c>
      <c r="BG319" s="24">
        <f t="shared" si="279"/>
        <v>0.63510365163653537</v>
      </c>
      <c r="BH319" s="25">
        <f t="shared" si="277"/>
        <v>-3.0626465596344496E-4</v>
      </c>
      <c r="BI319" s="24">
        <f t="shared" si="280"/>
        <v>7.9763048875873457E-3</v>
      </c>
      <c r="BJ319" s="26">
        <f t="shared" si="278"/>
        <v>-5.6072799091590004E-3</v>
      </c>
      <c r="BK319" s="71"/>
      <c r="BL319" s="18">
        <f t="shared" si="300"/>
        <v>125.11999999999928</v>
      </c>
      <c r="BM319" s="24">
        <f t="shared" si="314"/>
        <v>1.5545729158337078</v>
      </c>
      <c r="BN319" s="25">
        <f t="shared" si="312"/>
        <v>-2.4754714961356351E-7</v>
      </c>
      <c r="BO319" s="24">
        <f t="shared" si="315"/>
        <v>2.8364536479717399E-6</v>
      </c>
      <c r="BP319" s="26">
        <f t="shared" si="313"/>
        <v>-2.2769582333353318E-6</v>
      </c>
      <c r="BQ319" s="71"/>
      <c r="BR319" s="18">
        <f t="shared" si="301"/>
        <v>125.11999999999928</v>
      </c>
      <c r="BS319" s="24">
        <f t="shared" si="308"/>
        <v>0.95965389283124836</v>
      </c>
      <c r="BT319" s="25">
        <f t="shared" si="304"/>
        <v>-7.7326866938233027E-2</v>
      </c>
      <c r="BU319" s="24">
        <f t="shared" si="309"/>
        <v>1.4450035556336918</v>
      </c>
      <c r="BV319" s="26">
        <f t="shared" si="305"/>
        <v>-0.92184539489162221</v>
      </c>
      <c r="BW319" s="90"/>
      <c r="BX319" s="18">
        <f t="shared" si="302"/>
        <v>125.11999999999928</v>
      </c>
      <c r="BY319" s="24">
        <f t="shared" si="310"/>
        <v>0.95965389283124836</v>
      </c>
      <c r="BZ319" s="25">
        <f t="shared" si="306"/>
        <v>-7.7326866938233027E-2</v>
      </c>
      <c r="CA319" s="24">
        <f t="shared" si="311"/>
        <v>1.4450035556336918</v>
      </c>
      <c r="CB319" s="26">
        <f t="shared" si="307"/>
        <v>-0.92184539489162221</v>
      </c>
      <c r="CC319" s="32"/>
      <c r="CD319" s="20">
        <f t="shared" si="303"/>
        <v>244.80000000000106</v>
      </c>
      <c r="CE319" s="61">
        <f t="shared" si="281"/>
        <v>2.6280275869166122E-20</v>
      </c>
      <c r="CF319" s="61">
        <f t="shared" si="282"/>
        <v>3.3053331644467573E-9</v>
      </c>
      <c r="CG319" s="61">
        <f t="shared" si="283"/>
        <v>1.4846406859144496E-5</v>
      </c>
      <c r="CH319" s="24">
        <f t="shared" si="284"/>
        <v>2.8511893487864927E-4</v>
      </c>
      <c r="CI319" s="60">
        <f t="shared" si="285"/>
        <v>9.7493473194305482E-3</v>
      </c>
      <c r="CJ319" s="60">
        <f t="shared" si="286"/>
        <v>5.3752869901668877E-3</v>
      </c>
      <c r="CK319" s="60">
        <f t="shared" si="287"/>
        <v>1.1048769770056489E-6</v>
      </c>
      <c r="CL319" s="60">
        <f t="shared" si="288"/>
        <v>1.2000188872747177</v>
      </c>
      <c r="CM319" s="61">
        <f t="shared" si="289"/>
        <v>1.2154445951083632</v>
      </c>
      <c r="CN319" s="35"/>
    </row>
    <row r="320" spans="2:92" x14ac:dyDescent="0.65">
      <c r="B320" s="44">
        <v>44170</v>
      </c>
      <c r="C320" s="38">
        <f t="shared" si="272"/>
        <v>2442</v>
      </c>
      <c r="D320" s="46">
        <v>157674</v>
      </c>
      <c r="E320" s="101">
        <f t="shared" si="273"/>
        <v>4.2441045131664301E-2</v>
      </c>
      <c r="F320" s="38">
        <f t="shared" si="274"/>
        <v>39886</v>
      </c>
      <c r="G320" s="46">
        <v>3715130</v>
      </c>
      <c r="H320" s="46">
        <f t="shared" si="275"/>
        <v>43</v>
      </c>
      <c r="I320" s="46">
        <v>2283</v>
      </c>
      <c r="J320" s="100">
        <f t="shared" si="276"/>
        <v>1.4479241980288443E-2</v>
      </c>
      <c r="W320" s="47"/>
      <c r="X320" s="47"/>
      <c r="Y320" s="47"/>
      <c r="Z320" s="47"/>
      <c r="AA320" s="47"/>
      <c r="AB320" s="49">
        <f t="shared" si="290"/>
        <v>245.70000000000107</v>
      </c>
      <c r="AC320" s="24">
        <f t="shared" si="291"/>
        <v>18.138706446752369</v>
      </c>
      <c r="AD320" s="25">
        <f t="shared" si="292"/>
        <v>-1.3312515847956737E-20</v>
      </c>
      <c r="AE320" s="24">
        <f t="shared" si="293"/>
        <v>3.977269479262704E-20</v>
      </c>
      <c r="AF320" s="26">
        <f t="shared" si="294"/>
        <v>-1.0173200092437043E-20</v>
      </c>
      <c r="AG320" s="32"/>
      <c r="AH320" s="49">
        <f t="shared" si="295"/>
        <v>101.01000000000026</v>
      </c>
      <c r="AI320" s="77">
        <f t="shared" si="259"/>
        <v>6.9270656483500845</v>
      </c>
      <c r="AJ320" s="25">
        <f t="shared" si="260"/>
        <v>-7.0574756100327987E-10</v>
      </c>
      <c r="AK320" s="24">
        <f t="shared" si="261"/>
        <v>4.2689946007229567E-9</v>
      </c>
      <c r="AL320" s="26">
        <f t="shared" si="262"/>
        <v>-1.574482388738058E-9</v>
      </c>
      <c r="AM320" s="29"/>
      <c r="AN320" s="49">
        <f t="shared" si="296"/>
        <v>136.5</v>
      </c>
      <c r="AO320" s="24">
        <f t="shared" si="270"/>
        <v>29.289055218331903</v>
      </c>
      <c r="AP320" s="25">
        <f t="shared" si="265"/>
        <v>-1.0264289499432741E-5</v>
      </c>
      <c r="AQ320" s="24">
        <f t="shared" si="271"/>
        <v>1.7787207566867988E-5</v>
      </c>
      <c r="AR320" s="26">
        <f t="shared" si="266"/>
        <v>-3.3642396882689989E-6</v>
      </c>
      <c r="AS320" s="5"/>
      <c r="AT320" s="49">
        <f t="shared" si="297"/>
        <v>65.520000000000138</v>
      </c>
      <c r="AU320" s="24">
        <f t="shared" si="245"/>
        <v>3.0404417342778229</v>
      </c>
      <c r="AV320" s="25">
        <f t="shared" si="246"/>
        <v>-2.9814087241382683E-5</v>
      </c>
      <c r="AW320" s="24">
        <f t="shared" si="247"/>
        <v>3.4357035406607742E-4</v>
      </c>
      <c r="AX320" s="26">
        <f t="shared" si="248"/>
        <v>-1.3990198664613472E-4</v>
      </c>
      <c r="AY320" s="29"/>
      <c r="AZ320" s="18">
        <f t="shared" si="298"/>
        <v>65.520000000000138</v>
      </c>
      <c r="BA320" s="24">
        <f t="shared" si="318"/>
        <v>1.3163550677309853E-3</v>
      </c>
      <c r="BB320" s="25">
        <f t="shared" si="316"/>
        <v>-1.1563302116509373E-6</v>
      </c>
      <c r="BC320" s="24">
        <f t="shared" si="319"/>
        <v>1.1320448243125157E-2</v>
      </c>
      <c r="BD320" s="26">
        <f t="shared" si="317"/>
        <v>-4.8782575075844966E-3</v>
      </c>
      <c r="BE320" s="35"/>
      <c r="BF320" s="18">
        <f t="shared" si="299"/>
        <v>54.600000000000236</v>
      </c>
      <c r="BG320" s="24">
        <f t="shared" si="279"/>
        <v>0.63504995436471223</v>
      </c>
      <c r="BH320" s="25">
        <f t="shared" si="277"/>
        <v>-2.6848635911567255E-4</v>
      </c>
      <c r="BI320" s="24">
        <f t="shared" si="280"/>
        <v>6.9930825240241247E-3</v>
      </c>
      <c r="BJ320" s="26">
        <f t="shared" si="278"/>
        <v>-4.916111817816103E-3</v>
      </c>
      <c r="BK320" s="71"/>
      <c r="BL320" s="18">
        <f t="shared" si="300"/>
        <v>125.57999999999927</v>
      </c>
      <c r="BM320" s="24">
        <f t="shared" si="314"/>
        <v>1.5545728326710277</v>
      </c>
      <c r="BN320" s="25">
        <f t="shared" si="312"/>
        <v>-1.8078843474433801E-7</v>
      </c>
      <c r="BO320" s="24">
        <f t="shared" si="315"/>
        <v>2.0715166872105852E-6</v>
      </c>
      <c r="BP320" s="26">
        <f t="shared" si="313"/>
        <v>-1.6629064364372929E-6</v>
      </c>
      <c r="BQ320" s="71"/>
      <c r="BR320" s="18">
        <f t="shared" si="301"/>
        <v>125.57999999999927</v>
      </c>
      <c r="BS320" s="24">
        <f t="shared" si="308"/>
        <v>0.95244303573719025</v>
      </c>
      <c r="BT320" s="25">
        <f t="shared" si="304"/>
        <v>-7.210857094058111E-2</v>
      </c>
      <c r="BU320" s="24">
        <f t="shared" si="309"/>
        <v>1.3582891816115599</v>
      </c>
      <c r="BV320" s="26">
        <f t="shared" si="305"/>
        <v>-0.86714374022131857</v>
      </c>
      <c r="BW320" s="90"/>
      <c r="BX320" s="18">
        <f t="shared" si="302"/>
        <v>125.57999999999927</v>
      </c>
      <c r="BY320" s="24">
        <f t="shared" si="310"/>
        <v>0.95244303573719025</v>
      </c>
      <c r="BZ320" s="25">
        <f t="shared" si="306"/>
        <v>-7.210857094058111E-2</v>
      </c>
      <c r="CA320" s="24">
        <f t="shared" si="311"/>
        <v>1.3582891816115599</v>
      </c>
      <c r="CB320" s="26">
        <f t="shared" si="307"/>
        <v>-0.86714374022131857</v>
      </c>
      <c r="CC320" s="32"/>
      <c r="CD320" s="20">
        <f t="shared" si="303"/>
        <v>245.70000000000107</v>
      </c>
      <c r="CE320" s="61">
        <f t="shared" si="281"/>
        <v>2.1362514519647759E-20</v>
      </c>
      <c r="CF320" s="61">
        <f t="shared" si="282"/>
        <v>2.9084396659381518E-9</v>
      </c>
      <c r="CG320" s="61">
        <f t="shared" si="283"/>
        <v>1.3563698332198731E-5</v>
      </c>
      <c r="CH320" s="24">
        <f t="shared" si="284"/>
        <v>2.5973544580528031E-4</v>
      </c>
      <c r="CI320" s="60">
        <f t="shared" si="285"/>
        <v>9.0475605888793997E-3</v>
      </c>
      <c r="CJ320" s="60">
        <f t="shared" si="286"/>
        <v>4.7126785508971479E-3</v>
      </c>
      <c r="CK320" s="60">
        <f t="shared" si="287"/>
        <v>8.0691291595463737E-7</v>
      </c>
      <c r="CL320" s="60">
        <f t="shared" si="288"/>
        <v>1.1278798402451806</v>
      </c>
      <c r="CM320" s="61">
        <f t="shared" si="289"/>
        <v>1.1419141883504502</v>
      </c>
      <c r="CN320" s="35"/>
    </row>
    <row r="321" spans="2:92" x14ac:dyDescent="0.65">
      <c r="B321" s="44">
        <v>44171</v>
      </c>
      <c r="C321" s="38">
        <f t="shared" si="272"/>
        <v>2424</v>
      </c>
      <c r="D321" s="46">
        <v>160098</v>
      </c>
      <c r="E321" s="101">
        <f t="shared" si="273"/>
        <v>4.2805280863367365E-2</v>
      </c>
      <c r="F321" s="38">
        <f t="shared" si="274"/>
        <v>25016</v>
      </c>
      <c r="G321" s="46">
        <v>3740146</v>
      </c>
      <c r="H321" s="46">
        <f t="shared" si="275"/>
        <v>32</v>
      </c>
      <c r="I321" s="46">
        <v>2315</v>
      </c>
      <c r="J321" s="100">
        <f t="shared" si="276"/>
        <v>1.4459893315344351E-2</v>
      </c>
      <c r="W321" s="47"/>
      <c r="X321" s="47"/>
      <c r="Y321" s="47"/>
      <c r="Z321" s="47"/>
      <c r="AA321" s="47"/>
      <c r="AB321" s="49">
        <f t="shared" si="290"/>
        <v>246.60000000000107</v>
      </c>
      <c r="AC321" s="24">
        <f t="shared" si="291"/>
        <v>18.138706446752369</v>
      </c>
      <c r="AD321" s="25">
        <f t="shared" si="292"/>
        <v>-1.0821378531596077E-20</v>
      </c>
      <c r="AE321" s="24">
        <f t="shared" si="293"/>
        <v>3.2330131320648629E-20</v>
      </c>
      <c r="AF321" s="26">
        <f t="shared" si="294"/>
        <v>-8.2695149688649015E-21</v>
      </c>
      <c r="AG321" s="32"/>
      <c r="AH321" s="49">
        <f t="shared" si="295"/>
        <v>101.38000000000027</v>
      </c>
      <c r="AI321" s="77">
        <f t="shared" si="259"/>
        <v>6.9270656481203128</v>
      </c>
      <c r="AJ321" s="25">
        <f t="shared" si="260"/>
        <v>-6.2100372288485955E-10</v>
      </c>
      <c r="AK321" s="24">
        <f t="shared" si="261"/>
        <v>3.7563878171246324E-9</v>
      </c>
      <c r="AL321" s="26">
        <f t="shared" si="262"/>
        <v>-1.3854237394549298E-9</v>
      </c>
      <c r="AM321" s="29"/>
      <c r="AN321" s="49">
        <f t="shared" si="296"/>
        <v>137</v>
      </c>
      <c r="AO321" s="24">
        <f t="shared" si="270"/>
        <v>29.289050529597361</v>
      </c>
      <c r="AP321" s="25">
        <f t="shared" si="265"/>
        <v>-9.3774690829066936E-6</v>
      </c>
      <c r="AQ321" s="24">
        <f t="shared" si="271"/>
        <v>1.625041945991754E-5</v>
      </c>
      <c r="AR321" s="26">
        <f t="shared" si="266"/>
        <v>-3.073576213900898E-6</v>
      </c>
      <c r="AS321" s="5"/>
      <c r="AT321" s="49">
        <f t="shared" si="297"/>
        <v>65.760000000000133</v>
      </c>
      <c r="AU321" s="24">
        <f t="shared" si="245"/>
        <v>3.0404352159386097</v>
      </c>
      <c r="AV321" s="25">
        <f t="shared" si="246"/>
        <v>-2.7159746722240863E-5</v>
      </c>
      <c r="AW321" s="24">
        <f t="shared" si="247"/>
        <v>3.1298309504027889E-4</v>
      </c>
      <c r="AX321" s="26">
        <f t="shared" si="248"/>
        <v>-1.27446912607494E-4</v>
      </c>
      <c r="AY321" s="29"/>
      <c r="AZ321" s="18">
        <f t="shared" si="298"/>
        <v>65.760000000000133</v>
      </c>
      <c r="BA321" s="24">
        <f t="shared" si="318"/>
        <v>1.3161619413177821E-3</v>
      </c>
      <c r="BB321" s="25">
        <f t="shared" si="316"/>
        <v>-1.0729245177953373E-6</v>
      </c>
      <c r="BC321" s="24">
        <f t="shared" si="319"/>
        <v>1.0505569096033349E-2</v>
      </c>
      <c r="BD321" s="26">
        <f t="shared" si="317"/>
        <v>-4.5271063727322682E-3</v>
      </c>
      <c r="BE321" s="35"/>
      <c r="BF321" s="18">
        <f t="shared" si="299"/>
        <v>54.800000000000239</v>
      </c>
      <c r="BG321" s="24">
        <f t="shared" si="279"/>
        <v>0.6350028802232921</v>
      </c>
      <c r="BH321" s="25">
        <f t="shared" si="277"/>
        <v>-2.3537070710075991E-4</v>
      </c>
      <c r="BI321" s="24">
        <f t="shared" si="280"/>
        <v>6.1310559373211407E-3</v>
      </c>
      <c r="BJ321" s="26">
        <f t="shared" si="278"/>
        <v>-4.3101329335149211E-3</v>
      </c>
      <c r="BK321" s="71"/>
      <c r="BL321" s="18">
        <f t="shared" si="300"/>
        <v>126.03999999999927</v>
      </c>
      <c r="BM321" s="24">
        <f t="shared" si="314"/>
        <v>1.5545727719357254</v>
      </c>
      <c r="BN321" s="25">
        <f t="shared" si="312"/>
        <v>-1.3203326613885277E-7</v>
      </c>
      <c r="BO321" s="24">
        <f t="shared" si="315"/>
        <v>1.5128685001584924E-6</v>
      </c>
      <c r="BP321" s="26">
        <f t="shared" si="313"/>
        <v>-1.2144525805480277E-6</v>
      </c>
      <c r="BQ321" s="71"/>
      <c r="BR321" s="18">
        <f t="shared" si="301"/>
        <v>126.03999999999927</v>
      </c>
      <c r="BS321" s="24">
        <f t="shared" si="308"/>
        <v>0.94571583176516616</v>
      </c>
      <c r="BT321" s="25">
        <f t="shared" si="304"/>
        <v>-6.7272039720241081E-2</v>
      </c>
      <c r="BU321" s="24">
        <f t="shared" si="309"/>
        <v>1.2767275887788325</v>
      </c>
      <c r="BV321" s="26">
        <f t="shared" si="305"/>
        <v>-0.81561592832727281</v>
      </c>
      <c r="BW321" s="90"/>
      <c r="BX321" s="18">
        <f t="shared" si="302"/>
        <v>126.03999999999927</v>
      </c>
      <c r="BY321" s="24">
        <f t="shared" si="310"/>
        <v>0.94571583176516616</v>
      </c>
      <c r="BZ321" s="25">
        <f t="shared" si="306"/>
        <v>-6.7272039720241081E-2</v>
      </c>
      <c r="CA321" s="24">
        <f t="shared" si="311"/>
        <v>1.2767275887788325</v>
      </c>
      <c r="CB321" s="26">
        <f t="shared" si="307"/>
        <v>-0.81561592832727281</v>
      </c>
      <c r="CC321" s="32"/>
      <c r="CD321" s="20">
        <f t="shared" si="303"/>
        <v>246.60000000000107</v>
      </c>
      <c r="CE321" s="61">
        <f t="shared" si="281"/>
        <v>1.7365001374951001E-20</v>
      </c>
      <c r="CF321" s="61">
        <f t="shared" si="282"/>
        <v>2.5592038289444269E-9</v>
      </c>
      <c r="CG321" s="61">
        <f t="shared" si="283"/>
        <v>1.2391813527653797E-5</v>
      </c>
      <c r="CH321" s="24">
        <f t="shared" si="284"/>
        <v>2.3661178215569366E-4</v>
      </c>
      <c r="CI321" s="60">
        <f t="shared" si="285"/>
        <v>8.396290514362581E-3</v>
      </c>
      <c r="CJ321" s="60">
        <f t="shared" si="286"/>
        <v>4.1317476536588673E-3</v>
      </c>
      <c r="CK321" s="60">
        <f t="shared" si="287"/>
        <v>5.8930402835826065E-7</v>
      </c>
      <c r="CL321" s="60">
        <f t="shared" si="288"/>
        <v>1.0600430451710172</v>
      </c>
      <c r="CM321" s="61">
        <f t="shared" si="289"/>
        <v>1.0728206787979542</v>
      </c>
      <c r="CN321" s="72">
        <f>L108</f>
        <v>44487</v>
      </c>
    </row>
    <row r="322" spans="2:92" x14ac:dyDescent="0.65">
      <c r="B322" s="44">
        <v>44172</v>
      </c>
      <c r="C322" s="38">
        <f t="shared" si="272"/>
        <v>1969</v>
      </c>
      <c r="D322" s="46">
        <v>162067</v>
      </c>
      <c r="E322" s="101">
        <f t="shared" si="273"/>
        <v>4.3099429434580443E-2</v>
      </c>
      <c r="F322" s="38">
        <f t="shared" si="274"/>
        <v>20159</v>
      </c>
      <c r="G322" s="46">
        <v>3760305</v>
      </c>
      <c r="H322" s="46">
        <f t="shared" si="275"/>
        <v>20</v>
      </c>
      <c r="I322" s="46">
        <v>2335</v>
      </c>
      <c r="J322" s="100">
        <f t="shared" si="276"/>
        <v>1.4407621539239943E-2</v>
      </c>
      <c r="W322" s="47"/>
      <c r="X322" s="47"/>
      <c r="Y322" s="47"/>
      <c r="Z322" s="47"/>
      <c r="AA322" s="47"/>
      <c r="AB322" s="49">
        <f t="shared" si="290"/>
        <v>247.50000000000108</v>
      </c>
      <c r="AC322" s="24">
        <f t="shared" si="291"/>
        <v>18.138706446752369</v>
      </c>
      <c r="AD322" s="25">
        <f t="shared" si="292"/>
        <v>-8.7964014211530001E-21</v>
      </c>
      <c r="AE322" s="24">
        <f t="shared" si="293"/>
        <v>2.6280275869166122E-20</v>
      </c>
      <c r="AF322" s="26">
        <f t="shared" si="294"/>
        <v>-6.7220616127583403E-21</v>
      </c>
      <c r="AG322" s="32"/>
      <c r="AH322" s="49">
        <f t="shared" si="295"/>
        <v>101.75000000000027</v>
      </c>
      <c r="AI322" s="77">
        <f t="shared" si="259"/>
        <v>6.9270656479181314</v>
      </c>
      <c r="AJ322" s="25">
        <f t="shared" si="260"/>
        <v>-5.4643564518945555E-10</v>
      </c>
      <c r="AK322" s="24">
        <f t="shared" si="261"/>
        <v>3.3053331644467573E-9</v>
      </c>
      <c r="AL322" s="26">
        <f t="shared" si="262"/>
        <v>-1.2190666288591216E-9</v>
      </c>
      <c r="AM322" s="29"/>
      <c r="AN322" s="49">
        <f t="shared" si="296"/>
        <v>137.5</v>
      </c>
      <c r="AO322" s="24">
        <f t="shared" si="270"/>
        <v>29.289046245963149</v>
      </c>
      <c r="AP322" s="25">
        <f t="shared" si="265"/>
        <v>-8.5672684203961881E-6</v>
      </c>
      <c r="AQ322" s="24">
        <f t="shared" si="271"/>
        <v>1.4846406859144496E-5</v>
      </c>
      <c r="AR322" s="26">
        <f t="shared" si="266"/>
        <v>-2.8080252015460884E-6</v>
      </c>
      <c r="AS322" s="5"/>
      <c r="AT322" s="49">
        <f t="shared" si="297"/>
        <v>66.000000000000128</v>
      </c>
      <c r="AU322" s="24">
        <f t="shared" si="245"/>
        <v>3.040429277924507</v>
      </c>
      <c r="AV322" s="25">
        <f t="shared" si="246"/>
        <v>-2.4741725428002041E-5</v>
      </c>
      <c r="AW322" s="24">
        <f t="shared" si="247"/>
        <v>2.8511893487864927E-4</v>
      </c>
      <c r="AX322" s="26">
        <f t="shared" si="248"/>
        <v>-1.1610066734012346E-4</v>
      </c>
      <c r="AY322" s="29"/>
      <c r="AZ322" s="18">
        <f t="shared" si="298"/>
        <v>66.000000000000128</v>
      </c>
      <c r="BA322" s="24">
        <f t="shared" si="318"/>
        <v>1.3159827430061816E-3</v>
      </c>
      <c r="BB322" s="25">
        <f t="shared" si="316"/>
        <v>-9.955461755580011E-7</v>
      </c>
      <c r="BC322" s="24">
        <f t="shared" si="319"/>
        <v>9.7493473194305482E-3</v>
      </c>
      <c r="BD322" s="26">
        <f t="shared" si="317"/>
        <v>-4.2012320922377817E-3</v>
      </c>
      <c r="BE322" s="35"/>
      <c r="BF322" s="18">
        <f t="shared" si="299"/>
        <v>55.000000000000242</v>
      </c>
      <c r="BG322" s="24">
        <f t="shared" si="279"/>
        <v>0.63496161189859457</v>
      </c>
      <c r="BH322" s="25">
        <f t="shared" si="277"/>
        <v>-2.0634162348747914E-4</v>
      </c>
      <c r="BI322" s="24">
        <f t="shared" si="280"/>
        <v>5.3752869901668877E-3</v>
      </c>
      <c r="BJ322" s="26">
        <f t="shared" si="278"/>
        <v>-3.7788447357712624E-3</v>
      </c>
      <c r="BK322" s="71"/>
      <c r="BL322" s="18">
        <f t="shared" si="300"/>
        <v>126.49999999999926</v>
      </c>
      <c r="BM322" s="24">
        <f t="shared" si="314"/>
        <v>1.5545727275795671</v>
      </c>
      <c r="BN322" s="25">
        <f t="shared" si="312"/>
        <v>-9.6426431292490861E-8</v>
      </c>
      <c r="BO322" s="24">
        <f t="shared" si="315"/>
        <v>1.1048769770056489E-6</v>
      </c>
      <c r="BP322" s="26">
        <f t="shared" si="313"/>
        <v>-8.8693809381052926E-7</v>
      </c>
      <c r="BQ322" s="71"/>
      <c r="BR322" s="18">
        <f t="shared" si="301"/>
        <v>126.49999999999926</v>
      </c>
      <c r="BS322" s="24">
        <f t="shared" si="308"/>
        <v>0.93943723999865669</v>
      </c>
      <c r="BT322" s="25">
        <f t="shared" si="304"/>
        <v>-6.2785917665094448E-2</v>
      </c>
      <c r="BU322" s="24">
        <f t="shared" si="309"/>
        <v>1.2000188872747177</v>
      </c>
      <c r="BV322" s="26">
        <f t="shared" si="305"/>
        <v>-0.76708701504114674</v>
      </c>
      <c r="BW322" s="90"/>
      <c r="BX322" s="18">
        <f t="shared" si="302"/>
        <v>126.49999999999926</v>
      </c>
      <c r="BY322" s="24">
        <f t="shared" si="310"/>
        <v>0.93943723999865669</v>
      </c>
      <c r="BZ322" s="25">
        <f t="shared" si="306"/>
        <v>-6.2785917665094448E-2</v>
      </c>
      <c r="CA322" s="24">
        <f t="shared" si="311"/>
        <v>1.2000188872747177</v>
      </c>
      <c r="CB322" s="26">
        <f t="shared" si="307"/>
        <v>-0.76708701504114674</v>
      </c>
      <c r="CC322" s="32"/>
      <c r="CD322" s="20">
        <f t="shared" si="303"/>
        <v>247.50000000000108</v>
      </c>
      <c r="CE322" s="61">
        <f t="shared" si="281"/>
        <v>1.411553272320595E-20</v>
      </c>
      <c r="CF322" s="61">
        <f t="shared" si="282"/>
        <v>2.2519030787465671E-9</v>
      </c>
      <c r="CG322" s="61">
        <f t="shared" si="283"/>
        <v>1.1321177553105882E-5</v>
      </c>
      <c r="CH322" s="24">
        <f t="shared" si="284"/>
        <v>2.1554675909396032E-4</v>
      </c>
      <c r="CI322" s="60">
        <f t="shared" si="285"/>
        <v>7.7919007623255222E-3</v>
      </c>
      <c r="CJ322" s="60">
        <f t="shared" si="286"/>
        <v>3.6224265972576233E-3</v>
      </c>
      <c r="CK322" s="60">
        <f t="shared" si="287"/>
        <v>4.3038007046428953E-7</v>
      </c>
      <c r="CL322" s="60">
        <f t="shared" si="288"/>
        <v>0.99625614032843912</v>
      </c>
      <c r="CM322" s="61">
        <f t="shared" si="289"/>
        <v>1.0078977682566428</v>
      </c>
      <c r="CN322" s="35"/>
    </row>
    <row r="323" spans="2:92" x14ac:dyDescent="0.65">
      <c r="B323" s="44">
        <v>44173</v>
      </c>
      <c r="C323" s="38">
        <f t="shared" si="272"/>
        <v>1862</v>
      </c>
      <c r="D323" s="46">
        <v>163929</v>
      </c>
      <c r="E323" s="101">
        <f t="shared" si="273"/>
        <v>4.3131390124264313E-2</v>
      </c>
      <c r="F323" s="38">
        <f t="shared" si="274"/>
        <v>40384</v>
      </c>
      <c r="G323" s="46">
        <v>3800689</v>
      </c>
      <c r="H323" s="46">
        <f t="shared" si="275"/>
        <v>47</v>
      </c>
      <c r="I323" s="46">
        <v>2382</v>
      </c>
      <c r="J323" s="100">
        <f t="shared" si="276"/>
        <v>1.4530680965539959E-2</v>
      </c>
      <c r="W323" s="47"/>
      <c r="X323" s="47"/>
      <c r="Y323" s="47"/>
      <c r="Z323" s="47"/>
      <c r="AA323" s="47"/>
      <c r="AB323" s="49">
        <f t="shared" si="290"/>
        <v>248.40000000000109</v>
      </c>
      <c r="AC323" s="24">
        <f t="shared" si="291"/>
        <v>18.138706446752369</v>
      </c>
      <c r="AD323" s="25">
        <f t="shared" si="292"/>
        <v>-7.1503531399571135E-21</v>
      </c>
      <c r="AE323" s="24">
        <f t="shared" si="293"/>
        <v>2.1362514519647759E-20</v>
      </c>
      <c r="AF323" s="26">
        <f t="shared" si="294"/>
        <v>-5.4641792772426245E-21</v>
      </c>
      <c r="AG323" s="32"/>
      <c r="AH323" s="49">
        <f t="shared" si="295"/>
        <v>102.12000000000027</v>
      </c>
      <c r="AI323" s="77">
        <f t="shared" si="259"/>
        <v>6.9270656477402275</v>
      </c>
      <c r="AJ323" s="25">
        <f t="shared" si="260"/>
        <v>-4.8082145618563692E-10</v>
      </c>
      <c r="AK323" s="24">
        <f t="shared" si="261"/>
        <v>2.9084396659381518E-9</v>
      </c>
      <c r="AL323" s="26">
        <f t="shared" si="262"/>
        <v>-1.072685131104339E-9</v>
      </c>
      <c r="AM323" s="29"/>
      <c r="AN323" s="49">
        <f t="shared" si="296"/>
        <v>138</v>
      </c>
      <c r="AO323" s="24">
        <f t="shared" si="270"/>
        <v>29.289042332429275</v>
      </c>
      <c r="AP323" s="25">
        <f t="shared" si="265"/>
        <v>-7.8270677475096165E-6</v>
      </c>
      <c r="AQ323" s="24">
        <f t="shared" si="271"/>
        <v>1.3563698332198731E-5</v>
      </c>
      <c r="AR323" s="26">
        <f t="shared" si="266"/>
        <v>-2.5654170538915301E-6</v>
      </c>
      <c r="AS323" s="5"/>
      <c r="AT323" s="49">
        <f t="shared" si="297"/>
        <v>66.240000000000123</v>
      </c>
      <c r="AU323" s="24">
        <f t="shared" si="245"/>
        <v>3.0404238685686136</v>
      </c>
      <c r="AV323" s="25">
        <f t="shared" si="246"/>
        <v>-2.25389828896881E-5</v>
      </c>
      <c r="AW323" s="24">
        <f t="shared" si="247"/>
        <v>2.5973544580528031E-4</v>
      </c>
      <c r="AX323" s="26">
        <f t="shared" si="248"/>
        <v>-1.0576453780570408E-4</v>
      </c>
      <c r="AY323" s="29"/>
      <c r="AZ323" s="18">
        <f t="shared" si="298"/>
        <v>66.240000000000123</v>
      </c>
      <c r="BA323" s="24">
        <f t="shared" si="318"/>
        <v>1.3158164665583315E-3</v>
      </c>
      <c r="BB323" s="25">
        <f t="shared" si="316"/>
        <v>-9.2375804361198067E-7</v>
      </c>
      <c r="BC323" s="24">
        <f t="shared" si="319"/>
        <v>9.0475605888793997E-3</v>
      </c>
      <c r="BD323" s="26">
        <f t="shared" si="317"/>
        <v>-3.8988151697286074E-3</v>
      </c>
      <c r="BE323" s="35"/>
      <c r="BF323" s="18">
        <f t="shared" si="299"/>
        <v>55.200000000000244</v>
      </c>
      <c r="BG323" s="24">
        <f t="shared" si="279"/>
        <v>0.63492543302914262</v>
      </c>
      <c r="BH323" s="25">
        <f t="shared" ref="BH323:BH354" si="320">-$BI$39*BG322*BI322</f>
        <v>-1.8089434725977735E-4</v>
      </c>
      <c r="BI323" s="24">
        <f t="shared" si="280"/>
        <v>4.7126785508971479E-3</v>
      </c>
      <c r="BJ323" s="26">
        <f t="shared" ref="BJ323:BJ354" si="321">$BI$39*BG322*BI322-$BI$40*BI322</f>
        <v>-3.3130421963486999E-3</v>
      </c>
      <c r="BK323" s="71"/>
      <c r="BL323" s="18">
        <f t="shared" si="300"/>
        <v>126.95999999999925</v>
      </c>
      <c r="BM323" s="24">
        <f t="shared" si="314"/>
        <v>1.554572695185412</v>
      </c>
      <c r="BN323" s="25">
        <f t="shared" si="312"/>
        <v>-7.042207624712507E-8</v>
      </c>
      <c r="BO323" s="24">
        <f t="shared" si="315"/>
        <v>8.0691291595463737E-7</v>
      </c>
      <c r="BP323" s="26">
        <f t="shared" si="313"/>
        <v>-6.4774795880654675E-7</v>
      </c>
      <c r="BQ323" s="71"/>
      <c r="BR323" s="18">
        <f t="shared" si="301"/>
        <v>126.95999999999925</v>
      </c>
      <c r="BS323" s="24">
        <f t="shared" si="308"/>
        <v>0.93357505935533702</v>
      </c>
      <c r="BT323" s="25">
        <f t="shared" si="304"/>
        <v>-5.8621806433196234E-2</v>
      </c>
      <c r="BU323" s="24">
        <f t="shared" si="309"/>
        <v>1.1278798402451806</v>
      </c>
      <c r="BV323" s="26">
        <f t="shared" si="305"/>
        <v>-0.72139047029537029</v>
      </c>
      <c r="BW323" s="90"/>
      <c r="BX323" s="18">
        <f t="shared" si="302"/>
        <v>126.95999999999925</v>
      </c>
      <c r="BY323" s="24">
        <f t="shared" si="310"/>
        <v>0.93357505935533702</v>
      </c>
      <c r="BZ323" s="25">
        <f t="shared" si="306"/>
        <v>-5.8621806433196234E-2</v>
      </c>
      <c r="CA323" s="24">
        <f t="shared" si="311"/>
        <v>1.1278798402451806</v>
      </c>
      <c r="CB323" s="26">
        <f t="shared" si="307"/>
        <v>-0.72139047029537029</v>
      </c>
      <c r="CC323" s="32"/>
      <c r="CD323" s="20">
        <f t="shared" si="303"/>
        <v>248.40000000000109</v>
      </c>
      <c r="CE323" s="61">
        <f t="shared" si="281"/>
        <v>1.1474128896258737E-20</v>
      </c>
      <c r="CF323" s="61">
        <f t="shared" si="282"/>
        <v>1.9815019885124664E-9</v>
      </c>
      <c r="CG323" s="61">
        <f t="shared" si="283"/>
        <v>1.0343042749845485E-5</v>
      </c>
      <c r="CH323" s="24">
        <f t="shared" si="284"/>
        <v>1.9635710235561238E-4</v>
      </c>
      <c r="CI323" s="60">
        <f t="shared" si="285"/>
        <v>7.2310167525392122E-3</v>
      </c>
      <c r="CJ323" s="60">
        <f t="shared" si="286"/>
        <v>3.1758885442734661E-3</v>
      </c>
      <c r="CK323" s="60">
        <f t="shared" si="287"/>
        <v>3.1431484608415655E-7</v>
      </c>
      <c r="CL323" s="60">
        <f t="shared" si="288"/>
        <v>0.9362810381070884</v>
      </c>
      <c r="CM323" s="61">
        <f t="shared" si="289"/>
        <v>0.94689495984535466</v>
      </c>
      <c r="CN323" s="35"/>
    </row>
    <row r="324" spans="2:92" x14ac:dyDescent="0.65">
      <c r="B324" s="44">
        <v>44174</v>
      </c>
      <c r="C324" s="38">
        <f t="shared" si="272"/>
        <v>1911</v>
      </c>
      <c r="D324" s="46">
        <v>165840</v>
      </c>
      <c r="E324" s="101">
        <f t="shared" si="273"/>
        <v>4.315913186228635E-2</v>
      </c>
      <c r="F324" s="38">
        <f t="shared" si="274"/>
        <v>41835</v>
      </c>
      <c r="G324" s="46">
        <v>3842524</v>
      </c>
      <c r="H324" s="46">
        <f t="shared" si="275"/>
        <v>38</v>
      </c>
      <c r="I324" s="46">
        <v>2420</v>
      </c>
      <c r="J324" s="100">
        <f t="shared" si="276"/>
        <v>1.4592378195851423E-2</v>
      </c>
      <c r="W324" s="47"/>
      <c r="X324" s="47"/>
      <c r="Y324" s="47"/>
      <c r="Z324" s="47"/>
      <c r="AA324" s="47"/>
      <c r="AB324" s="49">
        <f t="shared" si="290"/>
        <v>249.30000000000109</v>
      </c>
      <c r="AC324" s="24">
        <f t="shared" si="291"/>
        <v>18.138706446752369</v>
      </c>
      <c r="AD324" s="25">
        <f t="shared" si="292"/>
        <v>-5.8123256975456384E-21</v>
      </c>
      <c r="AE324" s="24">
        <f t="shared" si="293"/>
        <v>1.7365001374951001E-20</v>
      </c>
      <c r="AF324" s="26">
        <f t="shared" si="294"/>
        <v>-4.4416812718852855E-21</v>
      </c>
      <c r="AG324" s="32"/>
      <c r="AH324" s="49">
        <f t="shared" si="295"/>
        <v>102.49000000000028</v>
      </c>
      <c r="AI324" s="77">
        <f t="shared" si="259"/>
        <v>6.927065647583686</v>
      </c>
      <c r="AJ324" s="25">
        <f t="shared" si="260"/>
        <v>-4.230860024673499E-10</v>
      </c>
      <c r="AK324" s="24">
        <f t="shared" si="261"/>
        <v>2.5592038289444269E-9</v>
      </c>
      <c r="AL324" s="26">
        <f t="shared" si="262"/>
        <v>-9.4388064052358135E-10</v>
      </c>
      <c r="AM324" s="29"/>
      <c r="AN324" s="49">
        <f t="shared" si="296"/>
        <v>138.5</v>
      </c>
      <c r="AO324" s="24">
        <f t="shared" si="270"/>
        <v>29.289038757019664</v>
      </c>
      <c r="AP324" s="25">
        <f t="shared" si="265"/>
        <v>-7.1508192234492419E-6</v>
      </c>
      <c r="AQ324" s="24">
        <f t="shared" si="271"/>
        <v>1.2391813527653797E-5</v>
      </c>
      <c r="AR324" s="26">
        <f t="shared" si="266"/>
        <v>-2.3437696090898682E-6</v>
      </c>
      <c r="AS324" s="5"/>
      <c r="AT324" s="49">
        <f t="shared" si="297"/>
        <v>66.480000000000118</v>
      </c>
      <c r="AU324" s="24">
        <f t="shared" si="245"/>
        <v>3.0404189408041162</v>
      </c>
      <c r="AV324" s="25">
        <f t="shared" si="246"/>
        <v>-2.0532352072431778E-5</v>
      </c>
      <c r="AW324" s="24">
        <f t="shared" si="247"/>
        <v>2.3661178215569366E-4</v>
      </c>
      <c r="AX324" s="26">
        <f t="shared" si="248"/>
        <v>-9.6348598539944366E-5</v>
      </c>
      <c r="AY324" s="29"/>
      <c r="AZ324" s="18">
        <f t="shared" si="298"/>
        <v>66.480000000000118</v>
      </c>
      <c r="BA324" s="24">
        <f t="shared" si="318"/>
        <v>1.3156621786758343E-3</v>
      </c>
      <c r="BB324" s="25">
        <f t="shared" si="316"/>
        <v>-8.5715490276228298E-7</v>
      </c>
      <c r="BC324" s="24">
        <f t="shared" si="319"/>
        <v>8.396290514362581E-3</v>
      </c>
      <c r="BD324" s="26">
        <f t="shared" si="317"/>
        <v>-3.6181670806489977E-3</v>
      </c>
      <c r="BE324" s="35"/>
      <c r="BF324" s="18">
        <f t="shared" si="299"/>
        <v>55.400000000000247</v>
      </c>
      <c r="BG324" s="24">
        <f t="shared" ref="BG324:BG355" si="322">BG323+BH324*$BG$45</f>
        <v>0.63489371571476427</v>
      </c>
      <c r="BH324" s="25">
        <f t="shared" si="320"/>
        <v>-1.5858657189174276E-4</v>
      </c>
      <c r="BI324" s="24">
        <f t="shared" ref="BI324:BI355" si="323">BI323+BJ324*$BG$45</f>
        <v>4.1317476536588673E-3</v>
      </c>
      <c r="BJ324" s="26">
        <f t="shared" si="321"/>
        <v>-2.9046544861914035E-3</v>
      </c>
      <c r="BK324" s="71"/>
      <c r="BL324" s="18">
        <f t="shared" si="300"/>
        <v>127.41999999999925</v>
      </c>
      <c r="BM324" s="24">
        <f t="shared" si="314"/>
        <v>1.5545726715273378</v>
      </c>
      <c r="BN324" s="25">
        <f t="shared" si="312"/>
        <v>-5.1430596247956338E-8</v>
      </c>
      <c r="BO324" s="24">
        <f t="shared" si="315"/>
        <v>5.8930402835826065E-7</v>
      </c>
      <c r="BP324" s="26">
        <f t="shared" si="313"/>
        <v>-4.7306279912255801E-7</v>
      </c>
      <c r="BQ324" s="71"/>
      <c r="BR324" s="18">
        <f t="shared" si="301"/>
        <v>127.41999999999925</v>
      </c>
      <c r="BS324" s="24">
        <f t="shared" si="308"/>
        <v>0.92809966481356354</v>
      </c>
      <c r="BT324" s="25">
        <f t="shared" si="304"/>
        <v>-5.475394541773429E-2</v>
      </c>
      <c r="BU324" s="24">
        <f t="shared" si="309"/>
        <v>1.0600430451710172</v>
      </c>
      <c r="BV324" s="26">
        <f t="shared" si="305"/>
        <v>-0.67836795074163314</v>
      </c>
      <c r="BW324" s="90"/>
      <c r="BX324" s="18">
        <f t="shared" si="302"/>
        <v>127.41999999999925</v>
      </c>
      <c r="BY324" s="24">
        <f t="shared" si="310"/>
        <v>0.92809966481356354</v>
      </c>
      <c r="BZ324" s="25">
        <f t="shared" si="306"/>
        <v>-5.475394541773429E-2</v>
      </c>
      <c r="CA324" s="24">
        <f t="shared" si="311"/>
        <v>1.0600430451710172</v>
      </c>
      <c r="CB324" s="26">
        <f t="shared" si="307"/>
        <v>-0.67836795074163314</v>
      </c>
      <c r="CC324" s="32"/>
      <c r="CD324" s="20">
        <f t="shared" si="303"/>
        <v>249.30000000000109</v>
      </c>
      <c r="CE324" s="61">
        <f t="shared" si="281"/>
        <v>9.3270042661243486E-21</v>
      </c>
      <c r="CF324" s="61">
        <f t="shared" si="282"/>
        <v>1.7435697688464034E-9</v>
      </c>
      <c r="CG324" s="61">
        <f t="shared" si="283"/>
        <v>9.4494172252227873E-6</v>
      </c>
      <c r="CH324" s="24">
        <f t="shared" si="284"/>
        <v>1.7887585379405195E-4</v>
      </c>
      <c r="CI324" s="60">
        <f t="shared" si="285"/>
        <v>6.7105068164256855E-3</v>
      </c>
      <c r="CJ324" s="60">
        <f t="shared" si="286"/>
        <v>2.7843946045821126E-3</v>
      </c>
      <c r="CK324" s="60">
        <f t="shared" si="287"/>
        <v>2.2955017951954915E-7</v>
      </c>
      <c r="CL324" s="60">
        <f t="shared" si="288"/>
        <v>0.87989318635781066</v>
      </c>
      <c r="CM324" s="61">
        <f t="shared" si="289"/>
        <v>0.88957664434358708</v>
      </c>
      <c r="CN324" s="72">
        <f>L109</f>
        <v>44494</v>
      </c>
    </row>
    <row r="325" spans="2:92" x14ac:dyDescent="0.65">
      <c r="B325" s="44">
        <v>44175</v>
      </c>
      <c r="C325" s="38">
        <f t="shared" si="272"/>
        <v>2733</v>
      </c>
      <c r="D325" s="46">
        <v>168573</v>
      </c>
      <c r="E325" s="101">
        <f t="shared" si="273"/>
        <v>4.3235275787009336E-2</v>
      </c>
      <c r="F325" s="38">
        <f t="shared" si="274"/>
        <v>56445</v>
      </c>
      <c r="G325" s="46">
        <v>3898969</v>
      </c>
      <c r="H325" s="46">
        <f t="shared" si="275"/>
        <v>45</v>
      </c>
      <c r="I325" s="46">
        <v>2465</v>
      </c>
      <c r="J325" s="100">
        <f t="shared" si="276"/>
        <v>1.4622745042207234E-2</v>
      </c>
      <c r="W325" s="47"/>
      <c r="X325" s="47"/>
      <c r="Y325" s="47"/>
      <c r="Z325" s="47"/>
      <c r="AA325" s="47"/>
      <c r="AB325" s="49">
        <f t="shared" si="290"/>
        <v>250.2000000000011</v>
      </c>
      <c r="AC325" s="24">
        <f t="shared" si="291"/>
        <v>18.138706446752369</v>
      </c>
      <c r="AD325" s="25">
        <f t="shared" si="292"/>
        <v>-4.7246799358153119E-21</v>
      </c>
      <c r="AE325" s="24">
        <f t="shared" si="293"/>
        <v>1.411553272320595E-20</v>
      </c>
      <c r="AF325" s="26">
        <f t="shared" si="294"/>
        <v>-3.6105207241611692E-21</v>
      </c>
      <c r="AG325" s="32"/>
      <c r="AH325" s="49">
        <f t="shared" si="295"/>
        <v>102.86000000000028</v>
      </c>
      <c r="AI325" s="77">
        <f t="shared" si="259"/>
        <v>6.9270656474459411</v>
      </c>
      <c r="AJ325" s="25">
        <f t="shared" si="260"/>
        <v>-3.7228323150155708E-10</v>
      </c>
      <c r="AK325" s="24">
        <f t="shared" si="261"/>
        <v>2.2519030787465671E-9</v>
      </c>
      <c r="AL325" s="26">
        <f t="shared" si="262"/>
        <v>-8.3054256810232347E-10</v>
      </c>
      <c r="AM325" s="29"/>
      <c r="AN325" s="49">
        <f t="shared" si="296"/>
        <v>139</v>
      </c>
      <c r="AO325" s="24">
        <f t="shared" si="270"/>
        <v>29.289035490520906</v>
      </c>
      <c r="AP325" s="25">
        <f t="shared" si="265"/>
        <v>-6.5329975202618275E-6</v>
      </c>
      <c r="AQ325" s="24">
        <f t="shared" si="271"/>
        <v>1.1321177553105882E-5</v>
      </c>
      <c r="AR325" s="26">
        <f t="shared" si="266"/>
        <v>-2.1412719490958299E-6</v>
      </c>
      <c r="AS325" s="5"/>
      <c r="AT325" s="49">
        <f t="shared" si="297"/>
        <v>66.720000000000113</v>
      </c>
      <c r="AU325" s="24">
        <f t="shared" si="245"/>
        <v>3.0404144517547054</v>
      </c>
      <c r="AV325" s="25">
        <f t="shared" si="246"/>
        <v>-1.8704372546173299E-5</v>
      </c>
      <c r="AW325" s="24">
        <f t="shared" si="247"/>
        <v>2.1554675909396032E-4</v>
      </c>
      <c r="AX325" s="26">
        <f t="shared" si="248"/>
        <v>-8.7770929423888853E-5</v>
      </c>
      <c r="AY325" s="29"/>
      <c r="AZ325" s="18">
        <f t="shared" si="298"/>
        <v>66.720000000000113</v>
      </c>
      <c r="BA325" s="24">
        <f t="shared" si="318"/>
        <v>1.3155190136787871E-3</v>
      </c>
      <c r="BB325" s="25">
        <f t="shared" si="316"/>
        <v>-7.9536109470634908E-7</v>
      </c>
      <c r="BC325" s="24">
        <f t="shared" si="319"/>
        <v>7.7919007623255222E-3</v>
      </c>
      <c r="BD325" s="26">
        <f t="shared" si="317"/>
        <v>-3.3577208446503265E-3</v>
      </c>
      <c r="BE325" s="35"/>
      <c r="BF325" s="18">
        <f t="shared" si="299"/>
        <v>55.60000000000025</v>
      </c>
      <c r="BG325" s="24">
        <f t="shared" si="322"/>
        <v>0.63486590957618982</v>
      </c>
      <c r="BH325" s="25">
        <f t="shared" si="320"/>
        <v>-1.3903069287204357E-4</v>
      </c>
      <c r="BI325" s="24">
        <f t="shared" si="323"/>
        <v>3.6224265972576233E-3</v>
      </c>
      <c r="BJ325" s="26">
        <f t="shared" si="321"/>
        <v>-2.5466052820062204E-3</v>
      </c>
      <c r="BK325" s="71"/>
      <c r="BL325" s="18">
        <f t="shared" si="300"/>
        <v>127.87999999999924</v>
      </c>
      <c r="BM325" s="24">
        <f t="shared" si="314"/>
        <v>1.5545726542493912</v>
      </c>
      <c r="BN325" s="25">
        <f t="shared" si="312"/>
        <v>-3.7560753445975657E-8</v>
      </c>
      <c r="BO325" s="24">
        <f t="shared" si="315"/>
        <v>4.3038007046428953E-7</v>
      </c>
      <c r="BP325" s="26">
        <f t="shared" si="313"/>
        <v>-3.4548686498689377E-7</v>
      </c>
      <c r="BQ325" s="71"/>
      <c r="BR325" s="18">
        <f t="shared" si="301"/>
        <v>127.87999999999924</v>
      </c>
      <c r="BS325" s="24">
        <f t="shared" si="308"/>
        <v>0.92298377172002544</v>
      </c>
      <c r="BT325" s="25">
        <f t="shared" si="304"/>
        <v>-5.1158930935380854E-2</v>
      </c>
      <c r="BU325" s="24">
        <f t="shared" si="309"/>
        <v>0.99625614032843912</v>
      </c>
      <c r="BV325" s="26">
        <f t="shared" si="305"/>
        <v>-0.6378690484257804</v>
      </c>
      <c r="BW325" s="90"/>
      <c r="BX325" s="18">
        <f t="shared" si="302"/>
        <v>127.87999999999924</v>
      </c>
      <c r="BY325" s="24">
        <f t="shared" si="310"/>
        <v>0.92298377172002544</v>
      </c>
      <c r="BZ325" s="25">
        <f t="shared" si="306"/>
        <v>-5.1158930935380854E-2</v>
      </c>
      <c r="CA325" s="24">
        <f t="shared" si="311"/>
        <v>0.99625614032843912</v>
      </c>
      <c r="CB325" s="26">
        <f t="shared" si="307"/>
        <v>-0.6378690484257804</v>
      </c>
      <c r="CC325" s="32"/>
      <c r="CD325" s="20">
        <f t="shared" si="303"/>
        <v>250.2000000000011</v>
      </c>
      <c r="CE325" s="61">
        <f t="shared" si="281"/>
        <v>7.5816656207049238E-21</v>
      </c>
      <c r="CF325" s="61">
        <f t="shared" si="282"/>
        <v>1.5342076649211052E-9</v>
      </c>
      <c r="CG325" s="61">
        <f t="shared" si="283"/>
        <v>8.6329995589969108E-6</v>
      </c>
      <c r="CH325" s="24">
        <f t="shared" si="284"/>
        <v>1.6295091886272704E-4</v>
      </c>
      <c r="CI325" s="60">
        <f t="shared" si="285"/>
        <v>6.2274647116482059E-3</v>
      </c>
      <c r="CJ325" s="60">
        <f t="shared" si="286"/>
        <v>2.4411597581850304E-3</v>
      </c>
      <c r="CK325" s="60">
        <f t="shared" si="287"/>
        <v>1.6764491261354134E-7</v>
      </c>
      <c r="CL325" s="60">
        <f t="shared" si="288"/>
        <v>0.82688085848804249</v>
      </c>
      <c r="CM325" s="61">
        <f t="shared" si="289"/>
        <v>0.8357212360554177</v>
      </c>
      <c r="CN325" s="35"/>
    </row>
    <row r="326" spans="2:92" x14ac:dyDescent="0.65">
      <c r="B326" s="44">
        <v>44176</v>
      </c>
      <c r="C326" s="38">
        <f t="shared" si="272"/>
        <v>2969</v>
      </c>
      <c r="D326" s="46">
        <v>171542</v>
      </c>
      <c r="E326" s="101">
        <f t="shared" si="273"/>
        <v>4.3474250031045436E-2</v>
      </c>
      <c r="F326" s="38">
        <f t="shared" si="274"/>
        <v>46861</v>
      </c>
      <c r="G326" s="46">
        <v>3945830</v>
      </c>
      <c r="H326" s="46">
        <f t="shared" si="275"/>
        <v>37</v>
      </c>
      <c r="I326" s="46">
        <v>2502</v>
      </c>
      <c r="J326" s="100">
        <f t="shared" si="276"/>
        <v>1.4585349360506464E-2</v>
      </c>
      <c r="W326" s="47"/>
      <c r="X326" s="47"/>
      <c r="Y326" s="47"/>
      <c r="Z326" s="47"/>
      <c r="AA326" s="47"/>
      <c r="AB326" s="49">
        <f t="shared" si="290"/>
        <v>251.1000000000011</v>
      </c>
      <c r="AC326" s="24">
        <f t="shared" si="291"/>
        <v>18.138706446752369</v>
      </c>
      <c r="AD326" s="25">
        <f t="shared" si="292"/>
        <v>-3.840562566086397E-21</v>
      </c>
      <c r="AE326" s="24">
        <f t="shared" si="293"/>
        <v>1.1474128896258737E-20</v>
      </c>
      <c r="AF326" s="26">
        <f t="shared" si="294"/>
        <v>-2.9348931410524586E-21</v>
      </c>
      <c r="AG326" s="32"/>
      <c r="AH326" s="49">
        <f t="shared" si="295"/>
        <v>103.23000000000029</v>
      </c>
      <c r="AI326" s="77">
        <f t="shared" si="259"/>
        <v>6.9270656473247358</v>
      </c>
      <c r="AJ326" s="25">
        <f t="shared" si="260"/>
        <v>-3.2758068962142507E-10</v>
      </c>
      <c r="AK326" s="24">
        <f t="shared" si="261"/>
        <v>1.9815019885124664E-9</v>
      </c>
      <c r="AL326" s="26">
        <f t="shared" si="262"/>
        <v>-7.308137573894615E-10</v>
      </c>
      <c r="AM326" s="29"/>
      <c r="AN326" s="49">
        <f t="shared" si="296"/>
        <v>139.5</v>
      </c>
      <c r="AO326" s="24">
        <f t="shared" si="270"/>
        <v>29.289032506243565</v>
      </c>
      <c r="AP326" s="25">
        <f t="shared" si="265"/>
        <v>-5.9685546806533214E-6</v>
      </c>
      <c r="AQ326" s="24">
        <f t="shared" si="271"/>
        <v>1.0343042749845485E-5</v>
      </c>
      <c r="AR326" s="26">
        <f t="shared" si="266"/>
        <v>-1.9562696065207951E-6</v>
      </c>
      <c r="AS326" s="5"/>
      <c r="AT326" s="49">
        <f t="shared" si="297"/>
        <v>66.960000000000107</v>
      </c>
      <c r="AU326" s="24">
        <f t="shared" si="245"/>
        <v>3.0404103623614618</v>
      </c>
      <c r="AV326" s="25">
        <f t="shared" si="246"/>
        <v>-1.703913851583234E-5</v>
      </c>
      <c r="AW326" s="24">
        <f t="shared" si="247"/>
        <v>1.9635710235561238E-4</v>
      </c>
      <c r="AX326" s="26">
        <f t="shared" si="248"/>
        <v>-7.9956903076449807E-5</v>
      </c>
      <c r="AY326" s="29"/>
      <c r="AZ326" s="18">
        <f t="shared" si="298"/>
        <v>66.960000000000107</v>
      </c>
      <c r="BA326" s="24">
        <f t="shared" si="318"/>
        <v>1.3153861685776594E-3</v>
      </c>
      <c r="BB326" s="25">
        <f t="shared" si="316"/>
        <v>-7.3802833959869714E-7</v>
      </c>
      <c r="BC326" s="24">
        <f t="shared" si="319"/>
        <v>7.2310167525392122E-3</v>
      </c>
      <c r="BD326" s="26">
        <f t="shared" si="317"/>
        <v>-3.1160222765906106E-3</v>
      </c>
      <c r="BE326" s="35"/>
      <c r="BF326" s="18">
        <f t="shared" si="299"/>
        <v>55.800000000000253</v>
      </c>
      <c r="BG326" s="24">
        <f t="shared" si="322"/>
        <v>0.6348415321715305</v>
      </c>
      <c r="BH326" s="25">
        <f t="shared" si="320"/>
        <v>-1.2188702329666999E-4</v>
      </c>
      <c r="BI326" s="24">
        <f t="shared" si="323"/>
        <v>3.1758885442734661E-3</v>
      </c>
      <c r="BJ326" s="26">
        <f t="shared" si="321"/>
        <v>-2.2326902649207852E-3</v>
      </c>
      <c r="BK326" s="71"/>
      <c r="BL326" s="18">
        <f t="shared" si="300"/>
        <v>128.33999999999924</v>
      </c>
      <c r="BM326" s="24">
        <f t="shared" si="314"/>
        <v>1.5545726416309744</v>
      </c>
      <c r="BN326" s="25">
        <f t="shared" si="312"/>
        <v>-2.7431340627586131E-8</v>
      </c>
      <c r="BO326" s="24">
        <f t="shared" si="315"/>
        <v>3.1431484608415655E-7</v>
      </c>
      <c r="BP326" s="26">
        <f t="shared" si="313"/>
        <v>-2.5231570517420208E-7</v>
      </c>
      <c r="BQ326" s="71"/>
      <c r="BR326" s="18">
        <f t="shared" si="301"/>
        <v>128.33999999999924</v>
      </c>
      <c r="BS326" s="24">
        <f t="shared" si="308"/>
        <v>0.91820222482002767</v>
      </c>
      <c r="BT326" s="25">
        <f t="shared" si="304"/>
        <v>-4.7815468999978038E-2</v>
      </c>
      <c r="BU326" s="24">
        <f t="shared" si="309"/>
        <v>0.9362810381070884</v>
      </c>
      <c r="BV326" s="26">
        <f t="shared" si="305"/>
        <v>-0.5997510222135074</v>
      </c>
      <c r="BW326" s="90"/>
      <c r="BX326" s="18">
        <f t="shared" si="302"/>
        <v>128.33999999999924</v>
      </c>
      <c r="BY326" s="24">
        <f t="shared" si="310"/>
        <v>0.91820222482002767</v>
      </c>
      <c r="BZ326" s="25">
        <f t="shared" si="306"/>
        <v>-4.7815468999978038E-2</v>
      </c>
      <c r="CA326" s="24">
        <f t="shared" si="311"/>
        <v>0.9362810381070884</v>
      </c>
      <c r="CB326" s="26">
        <f t="shared" si="307"/>
        <v>-0.5997510222135074</v>
      </c>
      <c r="CC326" s="32"/>
      <c r="CD326" s="20">
        <f t="shared" si="303"/>
        <v>251.1000000000011</v>
      </c>
      <c r="CE326" s="61">
        <f t="shared" si="281"/>
        <v>6.1629277680243126E-21</v>
      </c>
      <c r="CF326" s="61">
        <f t="shared" si="282"/>
        <v>1.3499850715225797E-9</v>
      </c>
      <c r="CG326" s="61">
        <f t="shared" si="283"/>
        <v>7.8871191503666929E-6</v>
      </c>
      <c r="CH326" s="24">
        <f t="shared" si="284"/>
        <v>1.4844374339942351E-4</v>
      </c>
      <c r="CI326" s="60">
        <f t="shared" si="285"/>
        <v>5.7791933953402755E-3</v>
      </c>
      <c r="CJ326" s="60">
        <f t="shared" si="286"/>
        <v>2.1402352975463113E-3</v>
      </c>
      <c r="CK326" s="60">
        <f t="shared" si="287"/>
        <v>1.2243430512291845E-7</v>
      </c>
      <c r="CL326" s="60">
        <f t="shared" si="288"/>
        <v>0.77704447265058929</v>
      </c>
      <c r="CM326" s="61">
        <f t="shared" si="289"/>
        <v>0.78512035599031582</v>
      </c>
      <c r="CN326" s="35"/>
    </row>
    <row r="327" spans="2:92" x14ac:dyDescent="0.65">
      <c r="B327" s="44">
        <v>44177</v>
      </c>
      <c r="C327" s="38">
        <f t="shared" si="272"/>
        <v>2757</v>
      </c>
      <c r="D327" s="46">
        <v>174299</v>
      </c>
      <c r="E327" s="101">
        <f t="shared" si="273"/>
        <v>4.3557827783905954E-2</v>
      </c>
      <c r="F327" s="38">
        <f t="shared" si="274"/>
        <v>55724</v>
      </c>
      <c r="G327" s="46">
        <v>4001554</v>
      </c>
      <c r="H327" s="46">
        <f t="shared" si="275"/>
        <v>32</v>
      </c>
      <c r="I327" s="46">
        <v>2534</v>
      </c>
      <c r="J327" s="100">
        <f t="shared" si="276"/>
        <v>1.4538236019713251E-2</v>
      </c>
      <c r="W327" s="47"/>
      <c r="X327" s="47"/>
      <c r="Y327" s="47"/>
      <c r="Z327" s="47"/>
      <c r="AA327" s="47"/>
      <c r="AB327" s="49">
        <f t="shared" si="290"/>
        <v>252.00000000000111</v>
      </c>
      <c r="AC327" s="24">
        <f t="shared" si="291"/>
        <v>18.138706446752369</v>
      </c>
      <c r="AD327" s="25">
        <f t="shared" si="292"/>
        <v>-3.1218878367215401E-21</v>
      </c>
      <c r="AE327" s="24">
        <f t="shared" si="293"/>
        <v>9.3270042661243486E-21</v>
      </c>
      <c r="AF327" s="26">
        <f t="shared" si="294"/>
        <v>-2.3856940334826535E-21</v>
      </c>
      <c r="AG327" s="32"/>
      <c r="AH327" s="49">
        <f t="shared" si="295"/>
        <v>103.60000000000029</v>
      </c>
      <c r="AI327" s="77">
        <f t="shared" si="259"/>
        <v>6.9270656472180852</v>
      </c>
      <c r="AJ327" s="25">
        <f t="shared" si="260"/>
        <v>-2.882458814493376E-10</v>
      </c>
      <c r="AK327" s="24">
        <f t="shared" si="261"/>
        <v>1.7435697688464034E-9</v>
      </c>
      <c r="AL327" s="26">
        <f t="shared" si="262"/>
        <v>-6.430600531515216E-10</v>
      </c>
      <c r="AM327" s="29"/>
      <c r="AN327" s="49">
        <f t="shared" si="296"/>
        <v>140</v>
      </c>
      <c r="AO327" s="24">
        <f t="shared" si="270"/>
        <v>29.289029779804128</v>
      </c>
      <c r="AP327" s="25">
        <f t="shared" si="265"/>
        <v>-5.4528788756464425E-6</v>
      </c>
      <c r="AQ327" s="24">
        <f t="shared" si="271"/>
        <v>9.4494172252227873E-6</v>
      </c>
      <c r="AR327" s="26">
        <f t="shared" si="266"/>
        <v>-1.7872510492453969E-6</v>
      </c>
      <c r="AS327" s="5"/>
      <c r="AT327" s="49">
        <f t="shared" si="297"/>
        <v>67.200000000000102</v>
      </c>
      <c r="AU327" s="24">
        <f t="shared" si="245"/>
        <v>3.040406637042969</v>
      </c>
      <c r="AV327" s="25">
        <f t="shared" si="246"/>
        <v>-1.5522160386857124E-5</v>
      </c>
      <c r="AW327" s="24">
        <f t="shared" si="247"/>
        <v>1.7887585379405195E-4</v>
      </c>
      <c r="AX327" s="26">
        <f t="shared" si="248"/>
        <v>-7.2838535673168457E-5</v>
      </c>
      <c r="AY327" s="29"/>
      <c r="AZ327" s="18">
        <f t="shared" si="298"/>
        <v>67.200000000000102</v>
      </c>
      <c r="BA327" s="24">
        <f t="shared" si="318"/>
        <v>1.3152628985083627E-3</v>
      </c>
      <c r="BB327" s="25">
        <f t="shared" si="316"/>
        <v>-6.8483371831512644E-7</v>
      </c>
      <c r="BC327" s="24">
        <f t="shared" si="319"/>
        <v>6.7105068164256855E-3</v>
      </c>
      <c r="BD327" s="26">
        <f t="shared" si="317"/>
        <v>-2.8917218672973696E-3</v>
      </c>
      <c r="BE327" s="35"/>
      <c r="BF327" s="18">
        <f t="shared" si="299"/>
        <v>56.000000000000256</v>
      </c>
      <c r="BG327" s="24">
        <f t="shared" si="322"/>
        <v>0.63482016060046631</v>
      </c>
      <c r="BH327" s="25">
        <f t="shared" si="320"/>
        <v>-1.0685785532098667E-4</v>
      </c>
      <c r="BI327" s="24">
        <f t="shared" si="323"/>
        <v>2.7843946045821126E-3</v>
      </c>
      <c r="BJ327" s="26">
        <f t="shared" si="321"/>
        <v>-1.9574696984567667E-3</v>
      </c>
      <c r="BK327" s="71"/>
      <c r="BL327" s="18">
        <f t="shared" si="300"/>
        <v>128.79999999999924</v>
      </c>
      <c r="BM327" s="24">
        <f t="shared" si="314"/>
        <v>1.554572632415502</v>
      </c>
      <c r="BN327" s="25">
        <f t="shared" si="312"/>
        <v>-2.0033635683816099E-8</v>
      </c>
      <c r="BO327" s="24">
        <f t="shared" si="315"/>
        <v>2.2955017951954915E-7</v>
      </c>
      <c r="BP327" s="26">
        <f t="shared" si="313"/>
        <v>-1.8427101427088566E-7</v>
      </c>
      <c r="BQ327" s="71"/>
      <c r="BR327" s="18">
        <f t="shared" si="301"/>
        <v>128.79999999999924</v>
      </c>
      <c r="BS327" s="24">
        <f t="shared" si="308"/>
        <v>0.91373180909234464</v>
      </c>
      <c r="BT327" s="25">
        <f t="shared" si="304"/>
        <v>-4.470415727683015E-2</v>
      </c>
      <c r="BU327" s="24">
        <f t="shared" si="309"/>
        <v>0.87989318635781066</v>
      </c>
      <c r="BV327" s="26">
        <f t="shared" si="305"/>
        <v>-0.56387851749277729</v>
      </c>
      <c r="BW327" s="90"/>
      <c r="BX327" s="18">
        <f t="shared" si="302"/>
        <v>128.79999999999924</v>
      </c>
      <c r="BY327" s="24">
        <f t="shared" si="310"/>
        <v>0.91373180909234464</v>
      </c>
      <c r="BZ327" s="25">
        <f t="shared" si="306"/>
        <v>-4.470415727683015E-2</v>
      </c>
      <c r="CA327" s="24">
        <f t="shared" si="311"/>
        <v>0.87989318635781066</v>
      </c>
      <c r="CB327" s="26">
        <f t="shared" si="307"/>
        <v>-0.56387851749277729</v>
      </c>
      <c r="CC327" s="32"/>
      <c r="CD327" s="20">
        <f t="shared" si="303"/>
        <v>252.00000000000111</v>
      </c>
      <c r="CE327" s="61">
        <f t="shared" si="281"/>
        <v>5.0096747303336888E-21</v>
      </c>
      <c r="CF327" s="61">
        <f t="shared" si="282"/>
        <v>1.1878833191895267E-9</v>
      </c>
      <c r="CG327" s="61">
        <f t="shared" si="283"/>
        <v>7.2056817184369583E-6</v>
      </c>
      <c r="CH327" s="24">
        <f t="shared" si="284"/>
        <v>1.3522810820332701E-4</v>
      </c>
      <c r="CI327" s="60">
        <f t="shared" si="285"/>
        <v>5.3631899653747072E-3</v>
      </c>
      <c r="CJ327" s="60">
        <f t="shared" si="286"/>
        <v>1.8764057550078369E-3</v>
      </c>
      <c r="CK327" s="60">
        <f t="shared" si="287"/>
        <v>8.9416128621718424E-8</v>
      </c>
      <c r="CL327" s="60">
        <f t="shared" si="288"/>
        <v>0.73019594006866584</v>
      </c>
      <c r="CM327" s="61">
        <f t="shared" si="289"/>
        <v>0.73757806018298211</v>
      </c>
      <c r="CN327" s="72">
        <f>L110</f>
        <v>44501</v>
      </c>
    </row>
    <row r="328" spans="2:92" x14ac:dyDescent="0.65">
      <c r="B328" s="44">
        <v>44178</v>
      </c>
      <c r="C328" s="38">
        <f t="shared" si="272"/>
        <v>2988</v>
      </c>
      <c r="D328" s="46">
        <v>177287</v>
      </c>
      <c r="E328" s="101">
        <f t="shared" si="273"/>
        <v>4.3961093191457287E-2</v>
      </c>
      <c r="F328" s="38">
        <f t="shared" si="274"/>
        <v>31262</v>
      </c>
      <c r="G328" s="46">
        <v>4032816</v>
      </c>
      <c r="H328" s="46">
        <f t="shared" si="275"/>
        <v>28</v>
      </c>
      <c r="I328" s="46">
        <v>2562</v>
      </c>
      <c r="J328" s="100">
        <f t="shared" si="276"/>
        <v>1.4451144189929323E-2</v>
      </c>
      <c r="W328" s="47"/>
      <c r="X328" s="47"/>
      <c r="Y328" s="47"/>
      <c r="Z328" s="47"/>
      <c r="AA328" s="47"/>
      <c r="AB328" s="49">
        <f t="shared" si="290"/>
        <v>252.90000000000111</v>
      </c>
      <c r="AC328" s="24">
        <f t="shared" si="291"/>
        <v>18.138706446752369</v>
      </c>
      <c r="AD328" s="25">
        <f t="shared" si="292"/>
        <v>-2.5376968861625488E-21</v>
      </c>
      <c r="AE328" s="24">
        <f t="shared" si="293"/>
        <v>7.5816656207049238E-21</v>
      </c>
      <c r="AF328" s="26">
        <f t="shared" si="294"/>
        <v>-1.9392651615771382E-21</v>
      </c>
      <c r="AG328" s="32"/>
      <c r="AH328" s="49">
        <f t="shared" si="295"/>
        <v>103.9700000000003</v>
      </c>
      <c r="AI328" s="77">
        <f t="shared" si="259"/>
        <v>6.9270656471242402</v>
      </c>
      <c r="AJ328" s="25">
        <f t="shared" si="260"/>
        <v>-2.5363426723538189E-10</v>
      </c>
      <c r="AK328" s="24">
        <f t="shared" si="261"/>
        <v>1.5342076649211052E-9</v>
      </c>
      <c r="AL328" s="26">
        <f t="shared" si="262"/>
        <v>-5.6584352412242762E-10</v>
      </c>
      <c r="AM328" s="29"/>
      <c r="AN328" s="49">
        <f t="shared" si="296"/>
        <v>140.5</v>
      </c>
      <c r="AO328" s="24">
        <f t="shared" si="270"/>
        <v>29.289027288925766</v>
      </c>
      <c r="AP328" s="25">
        <f t="shared" si="265"/>
        <v>-4.9817567252041975E-6</v>
      </c>
      <c r="AQ328" s="24">
        <f t="shared" si="271"/>
        <v>8.6329995589969108E-6</v>
      </c>
      <c r="AR328" s="26">
        <f t="shared" si="266"/>
        <v>-1.6328353324517529E-6</v>
      </c>
      <c r="AS328" s="5"/>
      <c r="AT328" s="49">
        <f t="shared" si="297"/>
        <v>67.440000000000097</v>
      </c>
      <c r="AU328" s="24">
        <f t="shared" si="245"/>
        <v>3.0404032433856907</v>
      </c>
      <c r="AV328" s="25">
        <f t="shared" si="246"/>
        <v>-1.4140238660136245E-5</v>
      </c>
      <c r="AW328" s="24">
        <f t="shared" si="247"/>
        <v>1.6295091886272704E-4</v>
      </c>
      <c r="AX328" s="26">
        <f t="shared" si="248"/>
        <v>-6.6353895547187128E-5</v>
      </c>
      <c r="AY328" s="29"/>
      <c r="AZ328" s="18">
        <f t="shared" si="298"/>
        <v>67.440000000000097</v>
      </c>
      <c r="BA328" s="24">
        <f t="shared" si="318"/>
        <v>1.3151485125031928E-3</v>
      </c>
      <c r="BB328" s="25">
        <f t="shared" si="316"/>
        <v>-6.3547780649991647E-7</v>
      </c>
      <c r="BC328" s="24">
        <f t="shared" si="319"/>
        <v>6.2274647116482059E-3</v>
      </c>
      <c r="BD328" s="26">
        <f t="shared" si="317"/>
        <v>-2.6835672487637748E-3</v>
      </c>
      <c r="BE328" s="35"/>
      <c r="BF328" s="18">
        <f t="shared" si="299"/>
        <v>56.200000000000259</v>
      </c>
      <c r="BG328" s="24">
        <f t="shared" si="322"/>
        <v>0.63480142414826768</v>
      </c>
      <c r="BH328" s="25">
        <f t="shared" si="320"/>
        <v>-9.3682260992962094E-5</v>
      </c>
      <c r="BI328" s="24">
        <f t="shared" si="323"/>
        <v>2.4411597581850304E-3</v>
      </c>
      <c r="BJ328" s="26">
        <f t="shared" si="321"/>
        <v>-1.7161742319854111E-3</v>
      </c>
      <c r="BK328" s="71"/>
      <c r="BL328" s="18">
        <f t="shared" si="300"/>
        <v>129.25999999999925</v>
      </c>
      <c r="BM328" s="24">
        <f t="shared" si="314"/>
        <v>1.5545726256852652</v>
      </c>
      <c r="BN328" s="25">
        <f t="shared" si="312"/>
        <v>-1.4630949500733421E-8</v>
      </c>
      <c r="BO328" s="24">
        <f t="shared" si="315"/>
        <v>1.6764491261354134E-7</v>
      </c>
      <c r="BP328" s="26">
        <f t="shared" si="313"/>
        <v>-1.3457666718697353E-7</v>
      </c>
      <c r="BQ328" s="71"/>
      <c r="BR328" s="18">
        <f t="shared" si="301"/>
        <v>129.25999999999925</v>
      </c>
      <c r="BS328" s="24">
        <f t="shared" si="308"/>
        <v>0.90955107984885519</v>
      </c>
      <c r="BT328" s="25">
        <f t="shared" si="304"/>
        <v>-4.1807292434894991E-2</v>
      </c>
      <c r="BU328" s="24">
        <f t="shared" si="309"/>
        <v>0.82688085848804249</v>
      </c>
      <c r="BV328" s="26">
        <f t="shared" si="305"/>
        <v>-0.53012327869768194</v>
      </c>
      <c r="BW328" s="90"/>
      <c r="BX328" s="18">
        <f t="shared" si="302"/>
        <v>129.25999999999925</v>
      </c>
      <c r="BY328" s="24">
        <f t="shared" si="310"/>
        <v>0.90955107984885519</v>
      </c>
      <c r="BZ328" s="25">
        <f t="shared" si="306"/>
        <v>-4.1807292434894991E-2</v>
      </c>
      <c r="CA328" s="24">
        <f t="shared" si="311"/>
        <v>0.82688085848804249</v>
      </c>
      <c r="CB328" s="26">
        <f t="shared" si="307"/>
        <v>-0.53012327869768194</v>
      </c>
      <c r="CC328" s="32"/>
      <c r="CD328" s="20">
        <f t="shared" si="303"/>
        <v>252.90000000000111</v>
      </c>
      <c r="CE328" s="61">
        <f t="shared" si="281"/>
        <v>4.0722270077472228E-21</v>
      </c>
      <c r="CF328" s="61">
        <f t="shared" si="282"/>
        <v>1.0452462103276084E-9</v>
      </c>
      <c r="CG328" s="61">
        <f t="shared" si="283"/>
        <v>6.5831195109547683E-6</v>
      </c>
      <c r="CH328" s="24">
        <f t="shared" si="284"/>
        <v>1.2318903091979361E-4</v>
      </c>
      <c r="CI328" s="60">
        <f t="shared" si="285"/>
        <v>4.9771316855953219E-3</v>
      </c>
      <c r="CJ328" s="60">
        <f t="shared" si="286"/>
        <v>1.6450985311867226E-3</v>
      </c>
      <c r="CK328" s="60">
        <f t="shared" si="287"/>
        <v>6.5302319059414481E-8</v>
      </c>
      <c r="CL328" s="60">
        <f t="shared" si="288"/>
        <v>0.68615804229521171</v>
      </c>
      <c r="CM328" s="61">
        <f t="shared" si="289"/>
        <v>0.69291011100998978</v>
      </c>
      <c r="CN328" s="35"/>
    </row>
    <row r="329" spans="2:92" x14ac:dyDescent="0.65">
      <c r="B329" s="44">
        <v>44179</v>
      </c>
      <c r="C329" s="38">
        <f t="shared" si="272"/>
        <v>2366</v>
      </c>
      <c r="D329" s="46">
        <v>179653</v>
      </c>
      <c r="E329" s="101">
        <f t="shared" si="273"/>
        <v>4.4372899022157672E-2</v>
      </c>
      <c r="F329" s="38">
        <f t="shared" si="274"/>
        <v>15894</v>
      </c>
      <c r="G329" s="46">
        <v>4048710</v>
      </c>
      <c r="H329" s="46">
        <f t="shared" si="275"/>
        <v>23</v>
      </c>
      <c r="I329" s="46">
        <v>2585</v>
      </c>
      <c r="J329" s="100">
        <f t="shared" si="276"/>
        <v>1.4388849615647943E-2</v>
      </c>
      <c r="W329" s="47"/>
      <c r="X329" s="47"/>
      <c r="Y329" s="47"/>
      <c r="Z329" s="47"/>
      <c r="AA329" s="47"/>
      <c r="AB329" s="49">
        <f t="shared" si="290"/>
        <v>253.80000000000112</v>
      </c>
      <c r="AC329" s="24">
        <f t="shared" si="291"/>
        <v>18.138706446752369</v>
      </c>
      <c r="AD329" s="25">
        <f t="shared" si="292"/>
        <v>-2.062824106071018E-21</v>
      </c>
      <c r="AE329" s="24">
        <f t="shared" si="293"/>
        <v>6.1629277680243126E-21</v>
      </c>
      <c r="AF329" s="26">
        <f t="shared" si="294"/>
        <v>-1.5763753918673455E-21</v>
      </c>
      <c r="AG329" s="32"/>
      <c r="AH329" s="49">
        <f t="shared" si="295"/>
        <v>104.3400000000003</v>
      </c>
      <c r="AI329" s="77">
        <f t="shared" si="259"/>
        <v>6.9270656470416645</v>
      </c>
      <c r="AJ329" s="25">
        <f t="shared" si="260"/>
        <v>-2.2317870143582341E-10</v>
      </c>
      <c r="AK329" s="24">
        <f t="shared" si="261"/>
        <v>1.3499850715225797E-9</v>
      </c>
      <c r="AL329" s="26">
        <f t="shared" si="262"/>
        <v>-4.9789890107709604E-10</v>
      </c>
      <c r="AM329" s="29"/>
      <c r="AN329" s="49">
        <f t="shared" si="296"/>
        <v>141</v>
      </c>
      <c r="AO329" s="24">
        <f t="shared" si="270"/>
        <v>29.289025013256328</v>
      </c>
      <c r="AP329" s="25">
        <f t="shared" si="265"/>
        <v>-4.5513388740374026E-6</v>
      </c>
      <c r="AQ329" s="24">
        <f t="shared" si="271"/>
        <v>7.8871191503666929E-6</v>
      </c>
      <c r="AR329" s="26">
        <f t="shared" si="266"/>
        <v>-1.491760817260435E-6</v>
      </c>
      <c r="AS329" s="5"/>
      <c r="AT329" s="49">
        <f t="shared" si="297"/>
        <v>67.680000000000092</v>
      </c>
      <c r="AU329" s="24">
        <f t="shared" ref="AU329:AU392" si="324">AU328+AV329*$AU$45</f>
        <v>3.0404001518619168</v>
      </c>
      <c r="AV329" s="25">
        <f t="shared" ref="AV329:AV392" si="325">-$AW$39*AU328*AW328</f>
        <v>-1.2881349057795759E-5</v>
      </c>
      <c r="AW329" s="24">
        <f t="shared" ref="AW329:AW392" si="326">AW328+AX329*$AU$45</f>
        <v>1.4844374339942351E-4</v>
      </c>
      <c r="AX329" s="26">
        <f t="shared" ref="AX329:AX392" si="327">$AW$39*AU328*AW328-$AW$40*AW328</f>
        <v>-6.0446564430431413E-5</v>
      </c>
      <c r="AY329" s="29"/>
      <c r="AZ329" s="18">
        <f t="shared" si="298"/>
        <v>67.680000000000092</v>
      </c>
      <c r="BA329" s="24">
        <f t="shared" si="318"/>
        <v>1.3150423695724525E-3</v>
      </c>
      <c r="BB329" s="25">
        <f t="shared" si="316"/>
        <v>-5.896829485576988E-7</v>
      </c>
      <c r="BC329" s="24">
        <f t="shared" si="319"/>
        <v>5.7791933953402755E-3</v>
      </c>
      <c r="BD329" s="26">
        <f t="shared" si="317"/>
        <v>-2.4903962017107251E-3</v>
      </c>
      <c r="BE329" s="35"/>
      <c r="BF329" s="18">
        <f t="shared" si="299"/>
        <v>56.400000000000261</v>
      </c>
      <c r="BG329" s="24">
        <f t="shared" si="322"/>
        <v>0.63478499784034237</v>
      </c>
      <c r="BH329" s="25">
        <f t="shared" si="320"/>
        <v>-8.2131539626672804E-5</v>
      </c>
      <c r="BI329" s="24">
        <f t="shared" si="323"/>
        <v>2.1402352975463113E-3</v>
      </c>
      <c r="BJ329" s="26">
        <f t="shared" si="321"/>
        <v>-1.5046223031935969E-3</v>
      </c>
      <c r="BK329" s="71"/>
      <c r="BL329" s="18">
        <f t="shared" si="300"/>
        <v>129.71999999999926</v>
      </c>
      <c r="BM329" s="24">
        <f t="shared" si="314"/>
        <v>1.5545726207700439</v>
      </c>
      <c r="BN329" s="25">
        <f t="shared" si="312"/>
        <v>-1.0685263871360801E-8</v>
      </c>
      <c r="BO329" s="24">
        <f t="shared" si="315"/>
        <v>1.2243430512291845E-7</v>
      </c>
      <c r="BP329" s="26">
        <f t="shared" si="313"/>
        <v>-9.8283929327441076E-8</v>
      </c>
      <c r="BQ329" s="71"/>
      <c r="BR329" s="18">
        <f t="shared" si="301"/>
        <v>129.71999999999926</v>
      </c>
      <c r="BS329" s="24">
        <f t="shared" si="308"/>
        <v>0.9056402098845856</v>
      </c>
      <c r="BT329" s="25">
        <f t="shared" si="304"/>
        <v>-3.9108699642695664E-2</v>
      </c>
      <c r="BU329" s="24">
        <f t="shared" si="309"/>
        <v>0.77704447265058929</v>
      </c>
      <c r="BV329" s="26">
        <f t="shared" si="305"/>
        <v>-0.49836385837453195</v>
      </c>
      <c r="BW329" s="90"/>
      <c r="BX329" s="18">
        <f t="shared" si="302"/>
        <v>129.71999999999926</v>
      </c>
      <c r="BY329" s="24">
        <f t="shared" si="310"/>
        <v>0.9056402098845856</v>
      </c>
      <c r="BZ329" s="25">
        <f t="shared" si="306"/>
        <v>-3.9108699642695664E-2</v>
      </c>
      <c r="CA329" s="24">
        <f t="shared" si="311"/>
        <v>0.77704447265058929</v>
      </c>
      <c r="CB329" s="26">
        <f t="shared" si="307"/>
        <v>-0.49836385837453195</v>
      </c>
      <c r="CC329" s="32"/>
      <c r="CD329" s="20">
        <f t="shared" si="303"/>
        <v>253.80000000000112</v>
      </c>
      <c r="CE329" s="61">
        <f t="shared" si="281"/>
        <v>3.3102014991542819E-21</v>
      </c>
      <c r="CF329" s="61">
        <f t="shared" si="282"/>
        <v>9.1973649478387484E-10</v>
      </c>
      <c r="CG329" s="61">
        <f t="shared" si="283"/>
        <v>6.0143458145977661E-6</v>
      </c>
      <c r="CH329" s="24">
        <f t="shared" si="284"/>
        <v>1.1222176568092561E-4</v>
      </c>
      <c r="CI329" s="60">
        <f t="shared" si="285"/>
        <v>4.6188630169857513E-3</v>
      </c>
      <c r="CJ329" s="60">
        <f t="shared" si="286"/>
        <v>1.442304659838117E-3</v>
      </c>
      <c r="CK329" s="60">
        <f t="shared" si="287"/>
        <v>4.7691539993748712E-8</v>
      </c>
      <c r="CL329" s="60">
        <f t="shared" si="288"/>
        <v>0.64476383700831519</v>
      </c>
      <c r="CM329" s="61">
        <f t="shared" si="289"/>
        <v>0.65094328940791102</v>
      </c>
      <c r="CN329" s="35"/>
    </row>
    <row r="330" spans="2:92" x14ac:dyDescent="0.65">
      <c r="B330" s="44">
        <v>44180</v>
      </c>
      <c r="C330" s="38">
        <f t="shared" si="272"/>
        <v>2217</v>
      </c>
      <c r="D330" s="46">
        <v>181870</v>
      </c>
      <c r="E330" s="101">
        <f t="shared" si="273"/>
        <v>4.429751405868209E-2</v>
      </c>
      <c r="F330" s="38">
        <f t="shared" si="274"/>
        <v>56938</v>
      </c>
      <c r="G330" s="46">
        <v>4105648</v>
      </c>
      <c r="H330" s="46">
        <f t="shared" si="275"/>
        <v>58</v>
      </c>
      <c r="I330" s="46">
        <v>2643</v>
      </c>
      <c r="J330" s="100">
        <f t="shared" si="276"/>
        <v>1.4532358277890801E-2</v>
      </c>
      <c r="W330" s="47"/>
      <c r="X330" s="47"/>
      <c r="Y330" s="47"/>
      <c r="Z330" s="47"/>
      <c r="AA330" s="47"/>
      <c r="AB330" s="49">
        <f t="shared" si="290"/>
        <v>254.70000000000113</v>
      </c>
      <c r="AC330" s="24">
        <f t="shared" si="291"/>
        <v>18.138706446752369</v>
      </c>
      <c r="AD330" s="25">
        <f t="shared" si="292"/>
        <v>-1.6768130645509769E-21</v>
      </c>
      <c r="AE330" s="24">
        <f t="shared" si="293"/>
        <v>5.0096747303336888E-21</v>
      </c>
      <c r="AF330" s="26">
        <f t="shared" si="294"/>
        <v>-1.281392264100693E-21</v>
      </c>
      <c r="AG330" s="32"/>
      <c r="AH330" s="49">
        <f t="shared" si="295"/>
        <v>104.71000000000031</v>
      </c>
      <c r="AI330" s="77">
        <f t="shared" si="259"/>
        <v>6.9270656469690035</v>
      </c>
      <c r="AJ330" s="25">
        <f t="shared" si="260"/>
        <v>-1.9638013947222607E-10</v>
      </c>
      <c r="AK330" s="24">
        <f t="shared" si="261"/>
        <v>1.1878833191895267E-9</v>
      </c>
      <c r="AL330" s="26">
        <f t="shared" si="262"/>
        <v>-4.3811284414338634E-10</v>
      </c>
      <c r="AM330" s="29"/>
      <c r="AN330" s="49">
        <f t="shared" si="296"/>
        <v>141.5</v>
      </c>
      <c r="AO330" s="24">
        <f t="shared" si="270"/>
        <v>29.289022934202059</v>
      </c>
      <c r="AP330" s="25">
        <f t="shared" si="265"/>
        <v>-4.1581085413972148E-6</v>
      </c>
      <c r="AQ330" s="24">
        <f t="shared" si="271"/>
        <v>7.2056817184369583E-6</v>
      </c>
      <c r="AR330" s="26">
        <f t="shared" si="266"/>
        <v>-1.36287486385947E-6</v>
      </c>
      <c r="AS330" s="5"/>
      <c r="AT330" s="49">
        <f t="shared" si="297"/>
        <v>67.920000000000087</v>
      </c>
      <c r="AU330" s="24">
        <f t="shared" si="324"/>
        <v>3.040397335572826</v>
      </c>
      <c r="AV330" s="25">
        <f t="shared" si="325"/>
        <v>-1.1734537879338523E-5</v>
      </c>
      <c r="AW330" s="24">
        <f t="shared" si="326"/>
        <v>1.3522810820332701E-4</v>
      </c>
      <c r="AX330" s="26">
        <f t="shared" si="327"/>
        <v>-5.5065146650402063E-5</v>
      </c>
      <c r="AY330" s="29"/>
      <c r="AZ330" s="18">
        <f t="shared" si="298"/>
        <v>67.920000000000087</v>
      </c>
      <c r="BA330" s="24">
        <f t="shared" si="318"/>
        <v>1.3149438750735209E-3</v>
      </c>
      <c r="BB330" s="25">
        <f t="shared" si="316"/>
        <v>-5.4719166073145345E-7</v>
      </c>
      <c r="BC330" s="24">
        <f t="shared" si="319"/>
        <v>5.3631899653747072E-3</v>
      </c>
      <c r="BD330" s="26">
        <f t="shared" si="317"/>
        <v>-2.3111301664753788E-3</v>
      </c>
      <c r="BE330" s="35"/>
      <c r="BF330" s="18">
        <f t="shared" si="299"/>
        <v>56.600000000000264</v>
      </c>
      <c r="BG330" s="24">
        <f t="shared" si="322"/>
        <v>0.63477059679419978</v>
      </c>
      <c r="BH330" s="25">
        <f t="shared" si="320"/>
        <v>-7.2005230712730264E-5</v>
      </c>
      <c r="BI330" s="24">
        <f t="shared" si="323"/>
        <v>1.8764057550078369E-3</v>
      </c>
      <c r="BJ330" s="26">
        <f t="shared" si="321"/>
        <v>-1.3191477126923722E-3</v>
      </c>
      <c r="BK330" s="71"/>
      <c r="BL330" s="18">
        <f t="shared" si="300"/>
        <v>130.17999999999927</v>
      </c>
      <c r="BM330" s="24">
        <f t="shared" si="314"/>
        <v>1.5545726171803631</v>
      </c>
      <c r="BN330" s="25">
        <f t="shared" si="312"/>
        <v>-7.8036537620708775E-9</v>
      </c>
      <c r="BO330" s="24">
        <f t="shared" si="315"/>
        <v>8.9416128621718424E-8</v>
      </c>
      <c r="BP330" s="26">
        <f t="shared" si="313"/>
        <v>-7.1778644567826115E-8</v>
      </c>
      <c r="BQ330" s="71"/>
      <c r="BR330" s="18">
        <f t="shared" si="301"/>
        <v>130.17999999999927</v>
      </c>
      <c r="BS330" s="24">
        <f t="shared" si="308"/>
        <v>0.90198085174422071</v>
      </c>
      <c r="BT330" s="25">
        <f t="shared" si="304"/>
        <v>-3.6593581403648712E-2</v>
      </c>
      <c r="BU330" s="24">
        <f t="shared" si="309"/>
        <v>0.73019594006866584</v>
      </c>
      <c r="BV330" s="26">
        <f t="shared" si="305"/>
        <v>-0.46848532581923436</v>
      </c>
      <c r="BW330" s="90"/>
      <c r="BX330" s="18">
        <f t="shared" si="302"/>
        <v>130.17999999999927</v>
      </c>
      <c r="BY330" s="24">
        <f t="shared" si="310"/>
        <v>0.90198085174422071</v>
      </c>
      <c r="BZ330" s="25">
        <f t="shared" si="306"/>
        <v>-3.6593581403648712E-2</v>
      </c>
      <c r="CA330" s="24">
        <f t="shared" si="311"/>
        <v>0.73019594006866584</v>
      </c>
      <c r="CB330" s="26">
        <f t="shared" si="307"/>
        <v>-0.46848532581923436</v>
      </c>
      <c r="CC330" s="32"/>
      <c r="CD330" s="20">
        <f t="shared" si="303"/>
        <v>254.70000000000113</v>
      </c>
      <c r="CE330" s="61">
        <f t="shared" si="281"/>
        <v>2.6907718907018803E-21</v>
      </c>
      <c r="CF330" s="61">
        <f t="shared" si="282"/>
        <v>8.0929757169057397E-10</v>
      </c>
      <c r="CG330" s="61">
        <f t="shared" si="283"/>
        <v>5.4947133952248386E-6</v>
      </c>
      <c r="CH330" s="24">
        <f t="shared" si="284"/>
        <v>1.0223089180018235E-4</v>
      </c>
      <c r="CI330" s="60">
        <f t="shared" si="285"/>
        <v>4.2863835823661522E-3</v>
      </c>
      <c r="CJ330" s="60">
        <f t="shared" si="286"/>
        <v>1.2645093372587075E-3</v>
      </c>
      <c r="CK330" s="60">
        <f t="shared" si="287"/>
        <v>3.4830049217600746E-8</v>
      </c>
      <c r="CL330" s="60">
        <f t="shared" si="288"/>
        <v>0.60585609178918054</v>
      </c>
      <c r="CM330" s="61">
        <f t="shared" si="289"/>
        <v>0.61151474595334765</v>
      </c>
      <c r="CN330" s="72">
        <f>L111</f>
        <v>44508</v>
      </c>
    </row>
    <row r="331" spans="2:92" x14ac:dyDescent="0.65">
      <c r="B331" s="44">
        <v>44181</v>
      </c>
      <c r="C331" s="38">
        <f t="shared" si="272"/>
        <v>2172</v>
      </c>
      <c r="D331" s="46">
        <v>184042</v>
      </c>
      <c r="E331" s="101">
        <f t="shared" si="273"/>
        <v>4.4309150472037553E-2</v>
      </c>
      <c r="F331" s="38">
        <f t="shared" si="274"/>
        <v>47941</v>
      </c>
      <c r="G331" s="46">
        <v>4153589</v>
      </c>
      <c r="H331" s="46">
        <f t="shared" si="275"/>
        <v>45</v>
      </c>
      <c r="I331" s="46">
        <v>2688</v>
      </c>
      <c r="J331" s="100">
        <f t="shared" si="276"/>
        <v>1.460536181958466E-2</v>
      </c>
      <c r="W331" s="47"/>
      <c r="X331" s="47"/>
      <c r="Y331" s="47"/>
      <c r="Z331" s="47"/>
      <c r="AA331" s="47"/>
      <c r="AB331" s="49">
        <f t="shared" si="290"/>
        <v>255.60000000000113</v>
      </c>
      <c r="AC331" s="24">
        <f t="shared" si="291"/>
        <v>18.138706446752369</v>
      </c>
      <c r="AD331" s="25">
        <f t="shared" si="292"/>
        <v>-1.3630352899085418E-21</v>
      </c>
      <c r="AE331" s="24">
        <f t="shared" si="293"/>
        <v>4.0722270077472228E-21</v>
      </c>
      <c r="AF331" s="26">
        <f t="shared" si="294"/>
        <v>-1.0416085806516286E-21</v>
      </c>
      <c r="AG331" s="32"/>
      <c r="AH331" s="49">
        <f t="shared" si="295"/>
        <v>105.08000000000031</v>
      </c>
      <c r="AI331" s="77">
        <f t="shared" si="259"/>
        <v>6.927065646905068</v>
      </c>
      <c r="AJ331" s="25">
        <f t="shared" si="260"/>
        <v>-1.7279946039227103E-10</v>
      </c>
      <c r="AK331" s="24">
        <f t="shared" si="261"/>
        <v>1.0452462103276084E-9</v>
      </c>
      <c r="AL331" s="26">
        <f t="shared" si="262"/>
        <v>-3.8550569962680653E-10</v>
      </c>
      <c r="AM331" s="29"/>
      <c r="AN331" s="49">
        <f t="shared" si="296"/>
        <v>142</v>
      </c>
      <c r="AO331" s="24">
        <f t="shared" si="270"/>
        <v>29.289021034775665</v>
      </c>
      <c r="AP331" s="25">
        <f t="shared" si="265"/>
        <v>-3.7988527879414904E-6</v>
      </c>
      <c r="AQ331" s="24">
        <f t="shared" si="271"/>
        <v>6.5831195109547683E-6</v>
      </c>
      <c r="AR331" s="26">
        <f t="shared" si="266"/>
        <v>-1.2451244149643805E-6</v>
      </c>
      <c r="AS331" s="5"/>
      <c r="AT331" s="49">
        <f t="shared" si="297"/>
        <v>68.160000000000082</v>
      </c>
      <c r="AU331" s="24">
        <f t="shared" si="324"/>
        <v>3.0403947700144234</v>
      </c>
      <c r="AV331" s="25">
        <f t="shared" si="325"/>
        <v>-1.068982667677468E-5</v>
      </c>
      <c r="AW331" s="24">
        <f t="shared" si="326"/>
        <v>1.2318903091979361E-4</v>
      </c>
      <c r="AX331" s="26">
        <f t="shared" si="327"/>
        <v>-5.0162822014722477E-5</v>
      </c>
      <c r="AY331" s="29"/>
      <c r="AZ331" s="18">
        <f t="shared" si="298"/>
        <v>68.160000000000082</v>
      </c>
      <c r="BA331" s="24">
        <f t="shared" si="318"/>
        <v>1.3148524773459269E-3</v>
      </c>
      <c r="BB331" s="25">
        <f t="shared" si="316"/>
        <v>-5.0776515329941719E-7</v>
      </c>
      <c r="BC331" s="24">
        <f t="shared" si="319"/>
        <v>4.9771316855953219E-3</v>
      </c>
      <c r="BD331" s="26">
        <f t="shared" si="317"/>
        <v>-2.1447682209965835E-3</v>
      </c>
      <c r="BE331" s="35"/>
      <c r="BF331" s="18">
        <f t="shared" si="299"/>
        <v>56.800000000000267</v>
      </c>
      <c r="BG331" s="24">
        <f t="shared" si="322"/>
        <v>0.63475797126986988</v>
      </c>
      <c r="BH331" s="25">
        <f t="shared" si="320"/>
        <v>-6.3127621649522976E-5</v>
      </c>
      <c r="BI331" s="24">
        <f t="shared" si="323"/>
        <v>1.6450985311867226E-3</v>
      </c>
      <c r="BJ331" s="26">
        <f t="shared" si="321"/>
        <v>-1.156536119105571E-3</v>
      </c>
      <c r="BK331" s="71"/>
      <c r="BL331" s="18">
        <f t="shared" si="300"/>
        <v>130.63999999999928</v>
      </c>
      <c r="BM331" s="24">
        <f t="shared" si="314"/>
        <v>1.5545726145587502</v>
      </c>
      <c r="BN331" s="25">
        <f t="shared" si="312"/>
        <v>-5.6991584686736316E-9</v>
      </c>
      <c r="BO331" s="24">
        <f t="shared" si="315"/>
        <v>6.5302319059414481E-8</v>
      </c>
      <c r="BP331" s="26">
        <f t="shared" si="313"/>
        <v>-5.2421325135443345E-8</v>
      </c>
      <c r="BQ331" s="71"/>
      <c r="BR331" s="18">
        <f t="shared" si="301"/>
        <v>130.63999999999928</v>
      </c>
      <c r="BS331" s="24">
        <f t="shared" si="308"/>
        <v>0.89855601341321156</v>
      </c>
      <c r="BT331" s="25">
        <f t="shared" si="304"/>
        <v>-3.4248383310091973E-2</v>
      </c>
      <c r="BU331" s="24">
        <f t="shared" si="309"/>
        <v>0.68615804229521171</v>
      </c>
      <c r="BV331" s="26">
        <f t="shared" si="305"/>
        <v>-0.44037897773454082</v>
      </c>
      <c r="BW331" s="90"/>
      <c r="BX331" s="18">
        <f t="shared" si="302"/>
        <v>130.63999999999928</v>
      </c>
      <c r="BY331" s="24">
        <f t="shared" si="310"/>
        <v>0.89855601341321156</v>
      </c>
      <c r="BZ331" s="25">
        <f t="shared" si="306"/>
        <v>-3.4248383310091973E-2</v>
      </c>
      <c r="CA331" s="24">
        <f t="shared" si="311"/>
        <v>0.68615804229521171</v>
      </c>
      <c r="CB331" s="26">
        <f t="shared" si="307"/>
        <v>-0.44037897773454082</v>
      </c>
      <c r="CC331" s="32"/>
      <c r="CD331" s="20">
        <f t="shared" si="303"/>
        <v>255.60000000000113</v>
      </c>
      <c r="CE331" s="61">
        <f t="shared" si="281"/>
        <v>2.1872545733669604E-21</v>
      </c>
      <c r="CF331" s="61">
        <f t="shared" si="282"/>
        <v>7.1211979002516409E-10</v>
      </c>
      <c r="CG331" s="61">
        <f t="shared" si="283"/>
        <v>5.0199765285943933E-6</v>
      </c>
      <c r="CH331" s="24">
        <f t="shared" si="284"/>
        <v>9.3129483593746044E-5</v>
      </c>
      <c r="CI331" s="60">
        <f t="shared" si="285"/>
        <v>3.9778369974207157E-3</v>
      </c>
      <c r="CJ331" s="60">
        <f t="shared" si="286"/>
        <v>1.1086310132196421E-3</v>
      </c>
      <c r="CK331" s="60">
        <f t="shared" si="287"/>
        <v>2.5437055054537956E-8</v>
      </c>
      <c r="CL331" s="60">
        <f t="shared" si="288"/>
        <v>0.56928674520779954</v>
      </c>
      <c r="CM331" s="61">
        <f t="shared" si="289"/>
        <v>0.57447138882773707</v>
      </c>
      <c r="CN331" s="35"/>
    </row>
    <row r="332" spans="2:92" x14ac:dyDescent="0.65">
      <c r="B332" s="44">
        <v>44182</v>
      </c>
      <c r="C332" s="38">
        <f t="shared" ref="C332:C339" si="328">IF(D332="","",D332-D331)</f>
        <v>3061</v>
      </c>
      <c r="D332" s="46">
        <v>187103</v>
      </c>
      <c r="E332" s="101">
        <f t="shared" ref="E332:E339" si="329">IF(D332="","",D332/G332)</f>
        <v>4.4444671428259232E-2</v>
      </c>
      <c r="F332" s="38">
        <f t="shared" ref="F332:F339" si="330">IF(G332="","",G332-G331)</f>
        <v>56207</v>
      </c>
      <c r="G332" s="46">
        <v>4209796</v>
      </c>
      <c r="H332" s="46">
        <f t="shared" ref="H332:H339" si="331">IF(I332="","",I332-I331)</f>
        <v>51</v>
      </c>
      <c r="I332" s="46">
        <v>2739</v>
      </c>
      <c r="J332" s="100">
        <f t="shared" ref="J332:J339" si="332">IF(D332="","",I332/D332)</f>
        <v>1.4638995633421165E-2</v>
      </c>
      <c r="W332" s="47"/>
      <c r="X332" s="47"/>
      <c r="Y332" s="47"/>
      <c r="Z332" s="47"/>
      <c r="AA332" s="47"/>
      <c r="AB332" s="49">
        <f t="shared" si="290"/>
        <v>256.50000000000114</v>
      </c>
      <c r="AC332" s="24">
        <f t="shared" si="291"/>
        <v>18.138706446752369</v>
      </c>
      <c r="AD332" s="25">
        <f t="shared" si="292"/>
        <v>-1.1079739541709548E-21</v>
      </c>
      <c r="AE332" s="24">
        <f t="shared" si="293"/>
        <v>3.3102014991542819E-21</v>
      </c>
      <c r="AF332" s="26">
        <f t="shared" si="294"/>
        <v>-8.4669500954771205E-22</v>
      </c>
      <c r="AG332" s="32"/>
      <c r="AH332" s="49">
        <f t="shared" si="295"/>
        <v>105.45000000000032</v>
      </c>
      <c r="AI332" s="77">
        <f t="shared" si="259"/>
        <v>6.927065646848809</v>
      </c>
      <c r="AJ332" s="25">
        <f t="shared" si="260"/>
        <v>-1.520502714384798E-10</v>
      </c>
      <c r="AK332" s="24">
        <f t="shared" si="261"/>
        <v>9.1973649478387484E-10</v>
      </c>
      <c r="AL332" s="26">
        <f t="shared" si="262"/>
        <v>-3.3921544741549609E-10</v>
      </c>
      <c r="AM332" s="29"/>
      <c r="AN332" s="49">
        <f t="shared" si="296"/>
        <v>142.5</v>
      </c>
      <c r="AO332" s="24">
        <f t="shared" si="270"/>
        <v>29.289019299457532</v>
      </c>
      <c r="AP332" s="25">
        <f t="shared" si="265"/>
        <v>-3.4706362649543335E-6</v>
      </c>
      <c r="AQ332" s="24">
        <f t="shared" si="271"/>
        <v>6.0143458145977661E-6</v>
      </c>
      <c r="AR332" s="26">
        <f t="shared" si="266"/>
        <v>-1.137547392714004E-6</v>
      </c>
      <c r="AS332" s="5"/>
      <c r="AT332" s="49">
        <f t="shared" si="297"/>
        <v>68.400000000000077</v>
      </c>
      <c r="AU332" s="24">
        <f t="shared" si="324"/>
        <v>3.0403924328643228</v>
      </c>
      <c r="AV332" s="25">
        <f t="shared" si="325"/>
        <v>-9.7381254186238242E-6</v>
      </c>
      <c r="AW332" s="24">
        <f t="shared" si="326"/>
        <v>1.1222176568092561E-4</v>
      </c>
      <c r="AX332" s="26">
        <f t="shared" si="327"/>
        <v>-4.5696938495283302E-5</v>
      </c>
      <c r="AY332" s="29"/>
      <c r="AZ332" s="18">
        <f t="shared" si="298"/>
        <v>68.400000000000077</v>
      </c>
      <c r="BA332" s="24">
        <f t="shared" si="318"/>
        <v>1.3147676645926345E-3</v>
      </c>
      <c r="BB332" s="25">
        <f t="shared" si="316"/>
        <v>-4.7118196273549807E-7</v>
      </c>
      <c r="BC332" s="24">
        <f t="shared" si="319"/>
        <v>4.6188630169857513E-3</v>
      </c>
      <c r="BD332" s="26">
        <f t="shared" si="317"/>
        <v>-1.9903814922753935E-3</v>
      </c>
      <c r="BE332" s="35"/>
      <c r="BF332" s="18">
        <f t="shared" si="299"/>
        <v>57.00000000000027</v>
      </c>
      <c r="BG332" s="24">
        <f t="shared" si="322"/>
        <v>0.63474690233216424</v>
      </c>
      <c r="BH332" s="25">
        <f t="shared" si="320"/>
        <v>-5.5344688528341727E-5</v>
      </c>
      <c r="BI332" s="24">
        <f t="shared" si="323"/>
        <v>1.442304659838117E-3</v>
      </c>
      <c r="BJ332" s="26">
        <f t="shared" si="321"/>
        <v>-1.0139693567430281E-3</v>
      </c>
      <c r="BK332" s="71"/>
      <c r="BL332" s="18">
        <f t="shared" si="300"/>
        <v>131.09999999999928</v>
      </c>
      <c r="BM332" s="24">
        <f t="shared" si="314"/>
        <v>1.5545726126441359</v>
      </c>
      <c r="BN332" s="25">
        <f t="shared" si="312"/>
        <v>-4.1622050719546907E-9</v>
      </c>
      <c r="BO332" s="24">
        <f t="shared" si="315"/>
        <v>4.7691539993748712E-8</v>
      </c>
      <c r="BP332" s="26">
        <f t="shared" si="313"/>
        <v>-3.8284302316664721E-8</v>
      </c>
      <c r="BQ332" s="71"/>
      <c r="BR332" s="18">
        <f t="shared" si="301"/>
        <v>131.09999999999928</v>
      </c>
      <c r="BS332" s="24">
        <f t="shared" si="308"/>
        <v>0.89534994595091932</v>
      </c>
      <c r="BT332" s="25">
        <f t="shared" si="304"/>
        <v>-3.2060674622922357E-2</v>
      </c>
      <c r="BU332" s="24">
        <f t="shared" si="309"/>
        <v>0.64476383700831519</v>
      </c>
      <c r="BV332" s="26">
        <f t="shared" si="305"/>
        <v>-0.41394205286896529</v>
      </c>
      <c r="BW332" s="90"/>
      <c r="BX332" s="18">
        <f t="shared" si="302"/>
        <v>131.09999999999928</v>
      </c>
      <c r="BY332" s="24">
        <f t="shared" si="310"/>
        <v>0.89534994595091932</v>
      </c>
      <c r="BZ332" s="25">
        <f t="shared" si="306"/>
        <v>-3.2060674622922357E-2</v>
      </c>
      <c r="CA332" s="24">
        <f t="shared" si="311"/>
        <v>0.64476383700831519</v>
      </c>
      <c r="CB332" s="26">
        <f t="shared" si="307"/>
        <v>-0.41394205286896529</v>
      </c>
      <c r="CC332" s="32"/>
      <c r="CD332" s="20">
        <f t="shared" si="303"/>
        <v>256.50000000000114</v>
      </c>
      <c r="CE332" s="61">
        <f t="shared" si="281"/>
        <v>1.7779591741858022E-21</v>
      </c>
      <c r="CF332" s="61">
        <f t="shared" si="282"/>
        <v>6.2661079568786654E-10</v>
      </c>
      <c r="CG332" s="61">
        <f t="shared" si="283"/>
        <v>4.5862563113792726E-6</v>
      </c>
      <c r="CH332" s="24">
        <f t="shared" si="284"/>
        <v>8.4838354106938043E-5</v>
      </c>
      <c r="CI332" s="60">
        <f t="shared" si="285"/>
        <v>3.691500505695746E-3</v>
      </c>
      <c r="CJ332" s="60">
        <f t="shared" si="286"/>
        <v>9.7196798855653027E-4</v>
      </c>
      <c r="CK332" s="60">
        <f t="shared" si="287"/>
        <v>1.8577170700739617E-8</v>
      </c>
      <c r="CL332" s="60">
        <f t="shared" si="288"/>
        <v>0.53491639444871508</v>
      </c>
      <c r="CM332" s="61">
        <f t="shared" si="289"/>
        <v>0.53966930675716718</v>
      </c>
      <c r="CN332" s="35"/>
    </row>
    <row r="333" spans="2:92" x14ac:dyDescent="0.65">
      <c r="B333" s="44">
        <v>44183</v>
      </c>
      <c r="C333" s="38">
        <f t="shared" si="328"/>
        <v>3035</v>
      </c>
      <c r="D333" s="46">
        <v>190138</v>
      </c>
      <c r="E333" s="101">
        <f t="shared" si="329"/>
        <v>4.4480543709834272E-2</v>
      </c>
      <c r="F333" s="38">
        <f t="shared" si="330"/>
        <v>64837</v>
      </c>
      <c r="G333" s="46">
        <v>4274633</v>
      </c>
      <c r="H333" s="46">
        <f t="shared" si="331"/>
        <v>44</v>
      </c>
      <c r="I333" s="46">
        <v>2783</v>
      </c>
      <c r="J333" s="100">
        <f t="shared" si="332"/>
        <v>1.4636737527480041E-2</v>
      </c>
      <c r="W333" s="47"/>
      <c r="X333" s="47"/>
      <c r="Y333" s="47"/>
      <c r="Z333" s="47"/>
      <c r="AA333" s="47"/>
      <c r="AB333" s="49">
        <f t="shared" si="290"/>
        <v>257.40000000000111</v>
      </c>
      <c r="AC333" s="24">
        <f t="shared" si="291"/>
        <v>18.138706446752369</v>
      </c>
      <c r="AD333" s="25">
        <f t="shared" si="292"/>
        <v>-9.0064159909138696E-22</v>
      </c>
      <c r="AE333" s="24">
        <f t="shared" si="293"/>
        <v>2.6907718907018803E-21</v>
      </c>
      <c r="AF333" s="26">
        <f t="shared" si="294"/>
        <v>-6.8825512050266827E-22</v>
      </c>
      <c r="AG333" s="32"/>
      <c r="AH333" s="49">
        <f t="shared" si="295"/>
        <v>105.82000000000032</v>
      </c>
      <c r="AI333" s="77">
        <f t="shared" si="259"/>
        <v>6.9270656467993055</v>
      </c>
      <c r="AJ333" s="25">
        <f t="shared" si="260"/>
        <v>-1.3379257662058088E-10</v>
      </c>
      <c r="AK333" s="24">
        <f t="shared" si="261"/>
        <v>8.0929757169057397E-10</v>
      </c>
      <c r="AL333" s="26">
        <f t="shared" si="262"/>
        <v>-2.9848357592784026E-10</v>
      </c>
      <c r="AM333" s="29"/>
      <c r="AN333" s="49">
        <f t="shared" si="296"/>
        <v>143</v>
      </c>
      <c r="AO333" s="24">
        <f t="shared" si="270"/>
        <v>29.289017714068915</v>
      </c>
      <c r="AP333" s="25">
        <f t="shared" si="265"/>
        <v>-3.1707772314725807E-6</v>
      </c>
      <c r="AQ333" s="24">
        <f t="shared" si="271"/>
        <v>5.4947133952248386E-6</v>
      </c>
      <c r="AR333" s="26">
        <f t="shared" si="266"/>
        <v>-1.0392648387458554E-6</v>
      </c>
      <c r="AS333" s="5"/>
      <c r="AT333" s="49">
        <f t="shared" si="297"/>
        <v>68.640000000000072</v>
      </c>
      <c r="AU333" s="24">
        <f t="shared" si="324"/>
        <v>3.0403903037875102</v>
      </c>
      <c r="AV333" s="25">
        <f t="shared" si="325"/>
        <v>-8.8711533866529429E-6</v>
      </c>
      <c r="AW333" s="24">
        <f t="shared" si="326"/>
        <v>1.0223089180018235E-4</v>
      </c>
      <c r="AX333" s="26">
        <f t="shared" si="327"/>
        <v>-4.1628641169763585E-5</v>
      </c>
      <c r="AY333" s="29"/>
      <c r="AZ333" s="18">
        <f t="shared" si="298"/>
        <v>68.640000000000072</v>
      </c>
      <c r="BA333" s="24">
        <f t="shared" si="318"/>
        <v>1.3146889619892594E-3</v>
      </c>
      <c r="BB333" s="25">
        <f t="shared" si="316"/>
        <v>-4.3723668541792649E-7</v>
      </c>
      <c r="BC333" s="24">
        <f t="shared" si="319"/>
        <v>4.2863835823661522E-3</v>
      </c>
      <c r="BD333" s="26">
        <f t="shared" si="317"/>
        <v>-1.8471079701088827E-3</v>
      </c>
      <c r="BE333" s="35"/>
      <c r="BF333" s="18">
        <f t="shared" si="299"/>
        <v>57.200000000000273</v>
      </c>
      <c r="BG333" s="24">
        <f t="shared" si="322"/>
        <v>0.63473719804896467</v>
      </c>
      <c r="BH333" s="25">
        <f t="shared" si="320"/>
        <v>-4.8521415997729006E-5</v>
      </c>
      <c r="BI333" s="24">
        <f t="shared" si="323"/>
        <v>1.2645093372587075E-3</v>
      </c>
      <c r="BJ333" s="26">
        <f t="shared" si="321"/>
        <v>-8.8897661289704701E-4</v>
      </c>
      <c r="BK333" s="71"/>
      <c r="BL333" s="18">
        <f t="shared" si="300"/>
        <v>131.55999999999929</v>
      </c>
      <c r="BM333" s="24">
        <f t="shared" si="314"/>
        <v>1.5545726112458562</v>
      </c>
      <c r="BN333" s="25">
        <f t="shared" si="312"/>
        <v>-3.0397384390932737E-9</v>
      </c>
      <c r="BO333" s="24">
        <f t="shared" si="315"/>
        <v>3.4830049217600746E-8</v>
      </c>
      <c r="BP333" s="26">
        <f t="shared" si="313"/>
        <v>-2.7959762556843394E-8</v>
      </c>
      <c r="BQ333" s="71"/>
      <c r="BR333" s="18">
        <f t="shared" si="301"/>
        <v>131.55999999999929</v>
      </c>
      <c r="BS333" s="24">
        <f t="shared" si="308"/>
        <v>0.89234804176451354</v>
      </c>
      <c r="BT333" s="25">
        <f t="shared" si="304"/>
        <v>-3.001904186405812E-2</v>
      </c>
      <c r="BU333" s="24">
        <f t="shared" si="309"/>
        <v>0.60585609178918054</v>
      </c>
      <c r="BV333" s="26">
        <f t="shared" si="305"/>
        <v>-0.38907745219134676</v>
      </c>
      <c r="BW333" s="90"/>
      <c r="BX333" s="18">
        <f t="shared" si="302"/>
        <v>131.55999999999929</v>
      </c>
      <c r="BY333" s="24">
        <f t="shared" si="310"/>
        <v>0.89234804176451354</v>
      </c>
      <c r="BZ333" s="25">
        <f t="shared" si="306"/>
        <v>-3.001904186405812E-2</v>
      </c>
      <c r="CA333" s="24">
        <f t="shared" si="311"/>
        <v>0.60585609178918054</v>
      </c>
      <c r="CB333" s="26">
        <f t="shared" si="307"/>
        <v>-0.38907745219134676</v>
      </c>
      <c r="CC333" s="32"/>
      <c r="CD333" s="20">
        <f t="shared" si="303"/>
        <v>257.40000000000111</v>
      </c>
      <c r="CE333" s="61">
        <f t="shared" si="281"/>
        <v>1.4452541846582337E-21</v>
      </c>
      <c r="CF333" s="61">
        <f t="shared" si="282"/>
        <v>5.5136943920428556E-10</v>
      </c>
      <c r="CG333" s="61">
        <f t="shared" si="283"/>
        <v>4.1900089690988627E-6</v>
      </c>
      <c r="CH333" s="24">
        <f t="shared" si="284"/>
        <v>7.7285366166769787E-5</v>
      </c>
      <c r="CI333" s="60">
        <f t="shared" si="285"/>
        <v>3.4257753596968633E-3</v>
      </c>
      <c r="CJ333" s="60">
        <f t="shared" si="286"/>
        <v>8.5215159445855388E-4</v>
      </c>
      <c r="CK333" s="60">
        <f t="shared" si="287"/>
        <v>1.3567265176642534E-8</v>
      </c>
      <c r="CL333" s="60">
        <f t="shared" si="288"/>
        <v>0.50261380864025273</v>
      </c>
      <c r="CM333" s="61">
        <f t="shared" si="289"/>
        <v>0.50697322508817866</v>
      </c>
      <c r="CN333" s="72">
        <f>L112</f>
        <v>44515</v>
      </c>
    </row>
    <row r="334" spans="2:92" x14ac:dyDescent="0.65">
      <c r="B334" s="44">
        <v>44184</v>
      </c>
      <c r="C334" s="38">
        <f t="shared" si="328"/>
        <v>2893</v>
      </c>
      <c r="D334" s="46">
        <v>193031</v>
      </c>
      <c r="E334" s="101">
        <f t="shared" si="329"/>
        <v>4.4548867451939374E-2</v>
      </c>
      <c r="F334" s="38">
        <f t="shared" si="330"/>
        <v>58384</v>
      </c>
      <c r="G334" s="46">
        <v>4333017</v>
      </c>
      <c r="H334" s="46">
        <f t="shared" si="331"/>
        <v>45</v>
      </c>
      <c r="I334" s="46">
        <v>2828</v>
      </c>
      <c r="J334" s="100">
        <f t="shared" si="332"/>
        <v>1.4650496552367236E-2</v>
      </c>
      <c r="W334" s="47"/>
      <c r="X334" s="47"/>
      <c r="Y334" s="47"/>
      <c r="Z334" s="47"/>
      <c r="AA334" s="47"/>
      <c r="AB334" s="49">
        <f t="shared" si="290"/>
        <v>258.30000000000109</v>
      </c>
      <c r="AC334" s="24">
        <f t="shared" si="291"/>
        <v>18.138706446752369</v>
      </c>
      <c r="AD334" s="25">
        <f t="shared" si="292"/>
        <v>-7.3210682160921384E-22</v>
      </c>
      <c r="AE334" s="24">
        <f t="shared" si="293"/>
        <v>2.1872545733669604E-21</v>
      </c>
      <c r="AF334" s="26">
        <f t="shared" si="294"/>
        <v>-5.5946368592768867E-22</v>
      </c>
      <c r="AG334" s="32"/>
      <c r="AH334" s="49">
        <f t="shared" si="295"/>
        <v>106.19000000000032</v>
      </c>
      <c r="AI334" s="77">
        <f t="shared" si="259"/>
        <v>6.9270656467557465</v>
      </c>
      <c r="AJ334" s="25">
        <f t="shared" si="260"/>
        <v>-1.1772720554481333E-10</v>
      </c>
      <c r="AK334" s="24">
        <f t="shared" si="261"/>
        <v>7.1211979002516409E-10</v>
      </c>
      <c r="AL334" s="26">
        <f t="shared" si="262"/>
        <v>-2.6264265314975643E-10</v>
      </c>
      <c r="AM334" s="29"/>
      <c r="AN334" s="49">
        <f t="shared" si="296"/>
        <v>143.5</v>
      </c>
      <c r="AO334" s="24">
        <f t="shared" si="270"/>
        <v>29.289016265656095</v>
      </c>
      <c r="AP334" s="25">
        <f t="shared" si="265"/>
        <v>-2.8968256433964964E-6</v>
      </c>
      <c r="AQ334" s="24">
        <f t="shared" si="271"/>
        <v>5.0199765285943933E-6</v>
      </c>
      <c r="AR334" s="26">
        <f t="shared" si="266"/>
        <v>-9.4947373326089026E-7</v>
      </c>
      <c r="AS334" s="5"/>
      <c r="AT334" s="49">
        <f t="shared" si="297"/>
        <v>68.880000000000067</v>
      </c>
      <c r="AU334" s="24">
        <f t="shared" si="324"/>
        <v>3.0403883642594023</v>
      </c>
      <c r="AV334" s="25">
        <f t="shared" si="325"/>
        <v>-8.0813671165974377E-6</v>
      </c>
      <c r="AW334" s="24">
        <f t="shared" si="326"/>
        <v>9.3129483593746044E-5</v>
      </c>
      <c r="AX334" s="26">
        <f t="shared" si="327"/>
        <v>-3.7922534193484627E-5</v>
      </c>
      <c r="AY334" s="29"/>
      <c r="AZ334" s="18">
        <f t="shared" si="298"/>
        <v>68.880000000000067</v>
      </c>
      <c r="BA334" s="24">
        <f t="shared" si="318"/>
        <v>1.314615929004333E-3</v>
      </c>
      <c r="BB334" s="25">
        <f t="shared" si="316"/>
        <v>-4.0573880514639062E-7</v>
      </c>
      <c r="BC334" s="24">
        <f t="shared" si="319"/>
        <v>3.9778369974207157E-3</v>
      </c>
      <c r="BD334" s="26">
        <f t="shared" si="317"/>
        <v>-1.7141476941413146E-3</v>
      </c>
      <c r="BE334" s="35"/>
      <c r="BF334" s="18">
        <f t="shared" si="299"/>
        <v>57.400000000000276</v>
      </c>
      <c r="BG334" s="24">
        <f t="shared" si="322"/>
        <v>0.63472869015916011</v>
      </c>
      <c r="BH334" s="25">
        <f t="shared" si="320"/>
        <v>-4.2539449022832304E-5</v>
      </c>
      <c r="BI334" s="24">
        <f t="shared" si="323"/>
        <v>1.1086310132196421E-3</v>
      </c>
      <c r="BJ334" s="26">
        <f t="shared" si="321"/>
        <v>-7.7939162019532754E-4</v>
      </c>
      <c r="BK334" s="71"/>
      <c r="BL334" s="18">
        <f t="shared" si="300"/>
        <v>132.0199999999993</v>
      </c>
      <c r="BM334" s="24">
        <f t="shared" si="314"/>
        <v>1.5545726102246658</v>
      </c>
      <c r="BN334" s="25">
        <f t="shared" si="312"/>
        <v>-2.219979463043119E-9</v>
      </c>
      <c r="BO334" s="24">
        <f t="shared" si="315"/>
        <v>2.5437055054537956E-8</v>
      </c>
      <c r="BP334" s="26">
        <f t="shared" si="313"/>
        <v>-2.0419552528397367E-8</v>
      </c>
      <c r="BQ334" s="71"/>
      <c r="BR334" s="18">
        <f t="shared" si="301"/>
        <v>132.0199999999993</v>
      </c>
      <c r="BS334" s="24">
        <f t="shared" si="308"/>
        <v>0.88953674237959779</v>
      </c>
      <c r="BT334" s="25">
        <f t="shared" si="304"/>
        <v>-2.8112993849157185E-2</v>
      </c>
      <c r="BU334" s="24">
        <f t="shared" si="309"/>
        <v>0.56928674520779954</v>
      </c>
      <c r="BV334" s="26">
        <f t="shared" si="305"/>
        <v>-0.36569346581381018</v>
      </c>
      <c r="BW334" s="90"/>
      <c r="BX334" s="18">
        <f t="shared" si="302"/>
        <v>132.0199999999993</v>
      </c>
      <c r="BY334" s="24">
        <f t="shared" si="310"/>
        <v>0.88953674237959779</v>
      </c>
      <c r="BZ334" s="25">
        <f t="shared" si="306"/>
        <v>-2.8112993849157185E-2</v>
      </c>
      <c r="CA334" s="24">
        <f t="shared" si="311"/>
        <v>0.56928674520779954</v>
      </c>
      <c r="CB334" s="26">
        <f t="shared" si="307"/>
        <v>-0.36569346581381018</v>
      </c>
      <c r="CC334" s="32"/>
      <c r="CD334" s="20">
        <f t="shared" si="303"/>
        <v>258.30000000000109</v>
      </c>
      <c r="CE334" s="61">
        <f t="shared" si="281"/>
        <v>1.1748074357380347E-21</v>
      </c>
      <c r="CF334" s="61">
        <f t="shared" si="282"/>
        <v>4.851628165049894E-10</v>
      </c>
      <c r="CG334" s="61">
        <f t="shared" si="283"/>
        <v>3.8279969020669025E-6</v>
      </c>
      <c r="CH334" s="24">
        <f t="shared" si="284"/>
        <v>7.0404804767300189E-5</v>
      </c>
      <c r="CI334" s="60">
        <f t="shared" si="285"/>
        <v>3.1791778943795162E-3</v>
      </c>
      <c r="CJ334" s="60">
        <f t="shared" si="286"/>
        <v>7.4710514242653061E-4</v>
      </c>
      <c r="CK334" s="60">
        <f t="shared" si="287"/>
        <v>9.908434784604721E-9</v>
      </c>
      <c r="CL334" s="60">
        <f t="shared" si="288"/>
        <v>0.47225546700133575</v>
      </c>
      <c r="CM334" s="61">
        <f t="shared" si="289"/>
        <v>0.47625599323340878</v>
      </c>
      <c r="CN334" s="35"/>
    </row>
    <row r="335" spans="2:92" x14ac:dyDescent="0.65">
      <c r="B335" s="44">
        <v>44185</v>
      </c>
      <c r="C335" s="38">
        <f t="shared" si="328"/>
        <v>2849</v>
      </c>
      <c r="D335" s="46">
        <v>195880</v>
      </c>
      <c r="E335" s="101">
        <f t="shared" si="329"/>
        <v>4.4896887060537453E-2</v>
      </c>
      <c r="F335" s="38">
        <f t="shared" si="330"/>
        <v>29869</v>
      </c>
      <c r="G335" s="46">
        <v>4362886</v>
      </c>
      <c r="H335" s="46">
        <f t="shared" si="331"/>
        <v>45</v>
      </c>
      <c r="I335" s="46">
        <v>2873</v>
      </c>
      <c r="J335" s="100">
        <f t="shared" si="332"/>
        <v>1.4667143148866652E-2</v>
      </c>
      <c r="W335" s="47"/>
      <c r="X335" s="47"/>
      <c r="Y335" s="47"/>
      <c r="Z335" s="47"/>
      <c r="AA335" s="47"/>
      <c r="AB335" s="49">
        <f t="shared" si="290"/>
        <v>259.20000000000107</v>
      </c>
      <c r="AC335" s="24">
        <f t="shared" si="291"/>
        <v>18.138706446752369</v>
      </c>
      <c r="AD335" s="25">
        <f t="shared" si="292"/>
        <v>-5.9510952945929835E-22</v>
      </c>
      <c r="AE335" s="24">
        <f t="shared" si="293"/>
        <v>1.7779591741858022E-21</v>
      </c>
      <c r="AF335" s="26">
        <f t="shared" si="294"/>
        <v>-4.5477266575684254E-22</v>
      </c>
      <c r="AG335" s="32"/>
      <c r="AH335" s="49">
        <f t="shared" si="295"/>
        <v>106.56000000000033</v>
      </c>
      <c r="AI335" s="77">
        <f t="shared" si="259"/>
        <v>6.9270656467174181</v>
      </c>
      <c r="AJ335" s="25">
        <f t="shared" si="260"/>
        <v>-1.0359091121102284E-10</v>
      </c>
      <c r="AK335" s="24">
        <f t="shared" si="261"/>
        <v>6.2661079568786654E-10</v>
      </c>
      <c r="AL335" s="26">
        <f t="shared" si="262"/>
        <v>-2.3110539010080424E-10</v>
      </c>
      <c r="AM335" s="29"/>
      <c r="AN335" s="49">
        <f t="shared" si="296"/>
        <v>144</v>
      </c>
      <c r="AO335" s="24">
        <f t="shared" si="270"/>
        <v>29.289014942384526</v>
      </c>
      <c r="AP335" s="25">
        <f t="shared" si="265"/>
        <v>-2.6465431355858337E-6</v>
      </c>
      <c r="AQ335" s="24">
        <f t="shared" si="271"/>
        <v>4.5862563113792726E-6</v>
      </c>
      <c r="AR335" s="26">
        <f t="shared" si="266"/>
        <v>-8.6744043443024136E-7</v>
      </c>
      <c r="AS335" s="5"/>
      <c r="AT335" s="49">
        <f t="shared" si="297"/>
        <v>69.120000000000061</v>
      </c>
      <c r="AU335" s="24">
        <f t="shared" si="324"/>
        <v>3.0403865974046611</v>
      </c>
      <c r="AV335" s="25">
        <f t="shared" si="325"/>
        <v>-7.3618947554857212E-6</v>
      </c>
      <c r="AW335" s="24">
        <f t="shared" si="326"/>
        <v>8.4838354106938043E-5</v>
      </c>
      <c r="AX335" s="26">
        <f t="shared" si="327"/>
        <v>-3.4546372861700002E-5</v>
      </c>
      <c r="AY335" s="29"/>
      <c r="AZ335" s="18">
        <f t="shared" si="298"/>
        <v>69.120000000000061</v>
      </c>
      <c r="BA335" s="24">
        <f t="shared" si="318"/>
        <v>1.314548156915011E-3</v>
      </c>
      <c r="BB335" s="25">
        <f t="shared" si="316"/>
        <v>-3.7651160734502689E-7</v>
      </c>
      <c r="BC335" s="24">
        <f t="shared" si="319"/>
        <v>3.691500505695746E-3</v>
      </c>
      <c r="BD335" s="26">
        <f t="shared" si="317"/>
        <v>-1.5907582873609413E-3</v>
      </c>
      <c r="BE335" s="35"/>
      <c r="BF335" s="18">
        <f t="shared" si="299"/>
        <v>57.600000000000279</v>
      </c>
      <c r="BG335" s="24">
        <f t="shared" si="322"/>
        <v>0.63472123115210466</v>
      </c>
      <c r="BH335" s="25">
        <f t="shared" si="320"/>
        <v>-3.729503527720847E-5</v>
      </c>
      <c r="BI335" s="24">
        <f t="shared" si="323"/>
        <v>9.7196798855653027E-4</v>
      </c>
      <c r="BJ335" s="26">
        <f t="shared" si="321"/>
        <v>-6.8331512331555892E-4</v>
      </c>
      <c r="BK335" s="71"/>
      <c r="BL335" s="18">
        <f t="shared" si="300"/>
        <v>132.47999999999931</v>
      </c>
      <c r="BM335" s="24">
        <f t="shared" si="314"/>
        <v>1.5545726094788705</v>
      </c>
      <c r="BN335" s="25">
        <f t="shared" si="312"/>
        <v>-1.6212937119750255E-9</v>
      </c>
      <c r="BO335" s="24">
        <f t="shared" si="315"/>
        <v>1.8577170700739617E-8</v>
      </c>
      <c r="BP335" s="26">
        <f t="shared" si="313"/>
        <v>-1.4912792073474648E-8</v>
      </c>
      <c r="BQ335" s="71"/>
      <c r="BR335" s="18">
        <f t="shared" si="301"/>
        <v>132.47999999999931</v>
      </c>
      <c r="BS335" s="24">
        <f t="shared" si="308"/>
        <v>0.88690345470017529</v>
      </c>
      <c r="BT335" s="25">
        <f t="shared" si="304"/>
        <v>-2.6332876794225565E-2</v>
      </c>
      <c r="BU335" s="24">
        <f t="shared" si="309"/>
        <v>0.53491639444871508</v>
      </c>
      <c r="BV335" s="26">
        <f t="shared" si="305"/>
        <v>-0.34370350759084412</v>
      </c>
      <c r="BW335" s="90"/>
      <c r="BX335" s="18">
        <f t="shared" si="302"/>
        <v>132.47999999999931</v>
      </c>
      <c r="BY335" s="24">
        <f t="shared" si="310"/>
        <v>0.88690345470017529</v>
      </c>
      <c r="BZ335" s="25">
        <f t="shared" si="306"/>
        <v>-2.6332876794225565E-2</v>
      </c>
      <c r="CA335" s="24">
        <f t="shared" si="311"/>
        <v>0.53491639444871508</v>
      </c>
      <c r="CB335" s="26">
        <f t="shared" si="307"/>
        <v>-0.34370350759084412</v>
      </c>
      <c r="CC335" s="32"/>
      <c r="CD335" s="20">
        <f t="shared" si="303"/>
        <v>259.20000000000107</v>
      </c>
      <c r="CE335" s="61">
        <f t="shared" si="281"/>
        <v>9.5496870081144425E-22</v>
      </c>
      <c r="CF335" s="61">
        <f t="shared" si="282"/>
        <v>4.2690606657251023E-10</v>
      </c>
      <c r="CG335" s="61">
        <f t="shared" si="283"/>
        <v>3.497262232817495E-6</v>
      </c>
      <c r="CH335" s="24">
        <f t="shared" si="284"/>
        <v>6.4136805327945562E-5</v>
      </c>
      <c r="CI335" s="60">
        <f t="shared" si="285"/>
        <v>2.9503312431928327E-3</v>
      </c>
      <c r="CJ335" s="60">
        <f t="shared" si="286"/>
        <v>6.5500793377520406E-4</v>
      </c>
      <c r="CK335" s="60">
        <f t="shared" si="287"/>
        <v>7.2363205555072658E-9</v>
      </c>
      <c r="CL335" s="60">
        <f t="shared" si="288"/>
        <v>0.44372512088711269</v>
      </c>
      <c r="CM335" s="61">
        <f t="shared" si="289"/>
        <v>0.44739810179486811</v>
      </c>
      <c r="CN335" s="35"/>
    </row>
    <row r="336" spans="2:92" x14ac:dyDescent="0.65">
      <c r="B336" s="44">
        <v>44186</v>
      </c>
      <c r="C336" s="38">
        <f t="shared" si="328"/>
        <v>2643</v>
      </c>
      <c r="D336" s="46">
        <v>198523</v>
      </c>
      <c r="E336" s="101">
        <f t="shared" si="329"/>
        <v>4.5334542723370071E-2</v>
      </c>
      <c r="F336" s="38">
        <f t="shared" si="330"/>
        <v>16181</v>
      </c>
      <c r="G336" s="46">
        <v>4379067</v>
      </c>
      <c r="H336" s="46">
        <f t="shared" si="331"/>
        <v>27</v>
      </c>
      <c r="I336" s="46">
        <v>2900</v>
      </c>
      <c r="J336" s="100">
        <f t="shared" si="332"/>
        <v>1.4607879187801917E-2</v>
      </c>
      <c r="W336" s="47"/>
      <c r="X336" s="47"/>
      <c r="Y336" s="47"/>
      <c r="Z336" s="47"/>
      <c r="AA336" s="47"/>
      <c r="AB336" s="49">
        <f t="shared" si="290"/>
        <v>260.10000000000105</v>
      </c>
      <c r="AC336" s="24">
        <f t="shared" si="291"/>
        <v>18.138706446752369</v>
      </c>
      <c r="AD336" s="25">
        <f t="shared" si="292"/>
        <v>-4.837481930229979E-22</v>
      </c>
      <c r="AE336" s="24">
        <f t="shared" si="293"/>
        <v>1.4452541846582337E-21</v>
      </c>
      <c r="AF336" s="26">
        <f t="shared" si="294"/>
        <v>-3.6967221058618713E-22</v>
      </c>
      <c r="AG336" s="32"/>
      <c r="AH336" s="49">
        <f t="shared" si="295"/>
        <v>106.93000000000033</v>
      </c>
      <c r="AI336" s="77">
        <f t="shared" si="259"/>
        <v>6.9270656466836922</v>
      </c>
      <c r="AJ336" s="25">
        <f t="shared" si="260"/>
        <v>-9.1152056450105433E-11</v>
      </c>
      <c r="AK336" s="24">
        <f t="shared" si="261"/>
        <v>5.5136943920428556E-10</v>
      </c>
      <c r="AL336" s="26">
        <f t="shared" si="262"/>
        <v>-2.0335501752319184E-10</v>
      </c>
      <c r="AM336" s="29"/>
      <c r="AN336" s="49">
        <f t="shared" si="296"/>
        <v>144.5</v>
      </c>
      <c r="AO336" s="24">
        <f t="shared" si="270"/>
        <v>29.289013733442157</v>
      </c>
      <c r="AP336" s="25">
        <f t="shared" si="265"/>
        <v>-2.4178847334046714E-6</v>
      </c>
      <c r="AQ336" s="24">
        <f t="shared" si="271"/>
        <v>4.1900089690988627E-6</v>
      </c>
      <c r="AR336" s="26">
        <f t="shared" si="266"/>
        <v>-7.9249468456081905E-7</v>
      </c>
      <c r="AS336" s="5"/>
      <c r="AT336" s="49">
        <f t="shared" si="297"/>
        <v>69.360000000000056</v>
      </c>
      <c r="AU336" s="24">
        <f t="shared" si="324"/>
        <v>3.0403849878503579</v>
      </c>
      <c r="AV336" s="25">
        <f t="shared" si="325"/>
        <v>-6.7064762640877327E-6</v>
      </c>
      <c r="AW336" s="24">
        <f t="shared" si="326"/>
        <v>7.7285366166769787E-5</v>
      </c>
      <c r="AX336" s="26">
        <f t="shared" si="327"/>
        <v>-3.1470783084034386E-5</v>
      </c>
      <c r="AY336" s="29"/>
      <c r="AZ336" s="18">
        <f t="shared" si="298"/>
        <v>69.360000000000056</v>
      </c>
      <c r="BA336" s="24">
        <f t="shared" si="318"/>
        <v>1.3144852665038002E-3</v>
      </c>
      <c r="BB336" s="25">
        <f t="shared" si="316"/>
        <v>-3.4939117339294854E-7</v>
      </c>
      <c r="BC336" s="24">
        <f t="shared" si="319"/>
        <v>3.4257753596968633E-3</v>
      </c>
      <c r="BD336" s="26">
        <f t="shared" si="317"/>
        <v>-1.4762508111049056E-3</v>
      </c>
      <c r="BE336" s="35"/>
      <c r="BF336" s="18">
        <f t="shared" si="299"/>
        <v>57.800000000000281</v>
      </c>
      <c r="BG336" s="24">
        <f t="shared" si="322"/>
        <v>0.63471469170769024</v>
      </c>
      <c r="BH336" s="25">
        <f t="shared" si="320"/>
        <v>-3.2697222071862895E-5</v>
      </c>
      <c r="BI336" s="24">
        <f t="shared" si="323"/>
        <v>8.5215159445855388E-4</v>
      </c>
      <c r="BJ336" s="26">
        <f t="shared" si="321"/>
        <v>-5.9908197048988182E-4</v>
      </c>
      <c r="BK336" s="71"/>
      <c r="BL336" s="18">
        <f t="shared" si="300"/>
        <v>132.93999999999932</v>
      </c>
      <c r="BM336" s="24">
        <f t="shared" si="314"/>
        <v>1.554572608934202</v>
      </c>
      <c r="BN336" s="25">
        <f t="shared" si="312"/>
        <v>-1.1840619900523112E-9</v>
      </c>
      <c r="BO336" s="24">
        <f t="shared" si="315"/>
        <v>1.3567265176642534E-8</v>
      </c>
      <c r="BP336" s="26">
        <f t="shared" si="313"/>
        <v>-1.0891098965428439E-8</v>
      </c>
      <c r="BQ336" s="71"/>
      <c r="BR336" s="18">
        <f t="shared" si="301"/>
        <v>132.93999999999932</v>
      </c>
      <c r="BS336" s="24">
        <f t="shared" si="308"/>
        <v>0.88443647486947119</v>
      </c>
      <c r="BT336" s="25">
        <f t="shared" si="304"/>
        <v>-2.4669798307041007E-2</v>
      </c>
      <c r="BU336" s="24">
        <f t="shared" si="309"/>
        <v>0.50261380864025273</v>
      </c>
      <c r="BV336" s="26">
        <f t="shared" si="305"/>
        <v>-0.32302585808462381</v>
      </c>
      <c r="BW336" s="90"/>
      <c r="BX336" s="18">
        <f t="shared" si="302"/>
        <v>132.93999999999932</v>
      </c>
      <c r="BY336" s="24">
        <f t="shared" si="310"/>
        <v>0.88443647486947119</v>
      </c>
      <c r="BZ336" s="25">
        <f t="shared" si="306"/>
        <v>-2.4669798307041007E-2</v>
      </c>
      <c r="CA336" s="24">
        <f t="shared" si="311"/>
        <v>0.50261380864025273</v>
      </c>
      <c r="CB336" s="26">
        <f t="shared" si="307"/>
        <v>-0.32302585808462381</v>
      </c>
      <c r="CC336" s="32"/>
      <c r="CD336" s="20">
        <f t="shared" si="303"/>
        <v>260.10000000000105</v>
      </c>
      <c r="CE336" s="61">
        <f t="shared" si="281"/>
        <v>7.7626783061394666E-22</v>
      </c>
      <c r="CF336" s="61">
        <f t="shared" si="282"/>
        <v>3.7564459492022148E-10</v>
      </c>
      <c r="CG336" s="61">
        <f t="shared" si="283"/>
        <v>3.1951026389044187E-6</v>
      </c>
      <c r="CH336" s="24">
        <f t="shared" si="284"/>
        <v>5.842683285088537E-5</v>
      </c>
      <c r="CI336" s="60">
        <f t="shared" si="285"/>
        <v>2.7379576504243637E-3</v>
      </c>
      <c r="CJ336" s="60">
        <f t="shared" si="286"/>
        <v>5.7426370516159414E-4</v>
      </c>
      <c r="CK336" s="60">
        <f t="shared" si="287"/>
        <v>5.2848241240912722E-9</v>
      </c>
      <c r="CL336" s="60">
        <f t="shared" si="288"/>
        <v>0.41691337879524942</v>
      </c>
      <c r="CM336" s="61">
        <f t="shared" si="289"/>
        <v>0.42028722774679389</v>
      </c>
      <c r="CN336" s="72">
        <f>L113</f>
        <v>44522</v>
      </c>
    </row>
    <row r="337" spans="2:92" x14ac:dyDescent="0.65">
      <c r="B337" s="44">
        <v>44187</v>
      </c>
      <c r="C337" s="38">
        <f t="shared" si="328"/>
        <v>2135</v>
      </c>
      <c r="D337" s="46">
        <v>200658</v>
      </c>
      <c r="E337" s="101">
        <f t="shared" si="329"/>
        <v>4.5200644339737611E-2</v>
      </c>
      <c r="F337" s="38">
        <f t="shared" si="330"/>
        <v>60206</v>
      </c>
      <c r="G337" s="46">
        <v>4439273</v>
      </c>
      <c r="H337" s="46">
        <f t="shared" si="331"/>
        <v>44</v>
      </c>
      <c r="I337" s="46">
        <v>2944</v>
      </c>
      <c r="J337" s="100">
        <f t="shared" si="332"/>
        <v>1.4671730008272783E-2</v>
      </c>
      <c r="W337" s="47"/>
      <c r="X337" s="47"/>
      <c r="Y337" s="47"/>
      <c r="Z337" s="47"/>
      <c r="AA337" s="47"/>
      <c r="AB337" s="49">
        <f t="shared" si="290"/>
        <v>261.00000000000102</v>
      </c>
      <c r="AC337" s="24">
        <f t="shared" si="291"/>
        <v>18.138706446752369</v>
      </c>
      <c r="AD337" s="25">
        <f t="shared" si="292"/>
        <v>-3.9322562094684213E-22</v>
      </c>
      <c r="AE337" s="24">
        <f t="shared" si="293"/>
        <v>1.1748074357380347E-21</v>
      </c>
      <c r="AF337" s="26">
        <f t="shared" si="294"/>
        <v>-3.0049638768911E-22</v>
      </c>
      <c r="AG337" s="32"/>
      <c r="AH337" s="49">
        <f t="shared" si="295"/>
        <v>107.30000000000034</v>
      </c>
      <c r="AI337" s="77">
        <f t="shared" si="259"/>
        <v>6.9270656466540155</v>
      </c>
      <c r="AJ337" s="25">
        <f t="shared" si="260"/>
        <v>-8.0206818319808444E-11</v>
      </c>
      <c r="AK337" s="24">
        <f t="shared" si="261"/>
        <v>4.851628165049894E-10</v>
      </c>
      <c r="AL337" s="26">
        <f t="shared" si="262"/>
        <v>-1.7893681810620577E-10</v>
      </c>
      <c r="AM337" s="29"/>
      <c r="AN337" s="49">
        <f t="shared" si="296"/>
        <v>145</v>
      </c>
      <c r="AO337" s="24">
        <f t="shared" si="270"/>
        <v>29.289012628951085</v>
      </c>
      <c r="AP337" s="25">
        <f t="shared" si="265"/>
        <v>-2.2089821443052829E-6</v>
      </c>
      <c r="AQ337" s="24">
        <f t="shared" si="271"/>
        <v>3.8279969020669025E-6</v>
      </c>
      <c r="AR337" s="26">
        <f t="shared" si="266"/>
        <v>-7.2402413406392077E-7</v>
      </c>
      <c r="AS337" s="5"/>
      <c r="AT337" s="49">
        <f t="shared" si="297"/>
        <v>69.600000000000051</v>
      </c>
      <c r="AU337" s="24">
        <f t="shared" si="324"/>
        <v>3.0403835215922115</v>
      </c>
      <c r="AV337" s="25">
        <f t="shared" si="325"/>
        <v>-6.1094089439230849E-6</v>
      </c>
      <c r="AW337" s="24">
        <f t="shared" si="326"/>
        <v>7.0404804767300189E-5</v>
      </c>
      <c r="AX337" s="26">
        <f t="shared" si="327"/>
        <v>-2.866900583112332E-5</v>
      </c>
      <c r="AY337" s="29"/>
      <c r="AZ337" s="18">
        <f t="shared" si="298"/>
        <v>69.600000000000051</v>
      </c>
      <c r="BA337" s="24">
        <f t="shared" si="318"/>
        <v>1.314426905922973E-3</v>
      </c>
      <c r="BB337" s="25">
        <f t="shared" si="316"/>
        <v>-3.2422544904047636E-7</v>
      </c>
      <c r="BC337" s="24">
        <f t="shared" si="319"/>
        <v>3.1791778943795162E-3</v>
      </c>
      <c r="BD337" s="26">
        <f t="shared" si="317"/>
        <v>-1.3699859184297049E-3</v>
      </c>
      <c r="BE337" s="35"/>
      <c r="BF337" s="18">
        <f t="shared" si="299"/>
        <v>58.000000000000284</v>
      </c>
      <c r="BG337" s="24">
        <f t="shared" si="322"/>
        <v>0.63470895845244268</v>
      </c>
      <c r="BH337" s="25">
        <f t="shared" si="320"/>
        <v>-2.8666276237943821E-5</v>
      </c>
      <c r="BI337" s="24">
        <f t="shared" si="323"/>
        <v>7.4710514242653061E-4</v>
      </c>
      <c r="BJ337" s="26">
        <f t="shared" si="321"/>
        <v>-5.2523226016011615E-4</v>
      </c>
      <c r="BK337" s="71"/>
      <c r="BL337" s="18">
        <f t="shared" si="300"/>
        <v>133.39999999999932</v>
      </c>
      <c r="BM337" s="24">
        <f t="shared" si="314"/>
        <v>1.5545726085364202</v>
      </c>
      <c r="BN337" s="25">
        <f t="shared" si="312"/>
        <v>-8.6474325169196864E-10</v>
      </c>
      <c r="BO337" s="24">
        <f t="shared" si="315"/>
        <v>9.908434784604721E-9</v>
      </c>
      <c r="BP337" s="26">
        <f t="shared" si="313"/>
        <v>-7.95397911312568E-9</v>
      </c>
      <c r="BQ337" s="71"/>
      <c r="BR337" s="18">
        <f t="shared" si="301"/>
        <v>133.39999999999932</v>
      </c>
      <c r="BS337" s="24">
        <f t="shared" si="308"/>
        <v>0.88212491894677181</v>
      </c>
      <c r="BT337" s="25">
        <f t="shared" si="304"/>
        <v>-2.3115559226994212E-2</v>
      </c>
      <c r="BU337" s="24">
        <f t="shared" si="309"/>
        <v>0.47225546700133575</v>
      </c>
      <c r="BV337" s="26">
        <f t="shared" si="305"/>
        <v>-0.30358341638917008</v>
      </c>
      <c r="BW337" s="90"/>
      <c r="BX337" s="18">
        <f t="shared" si="302"/>
        <v>133.39999999999932</v>
      </c>
      <c r="BY337" s="24">
        <f t="shared" si="310"/>
        <v>0.88212491894677181</v>
      </c>
      <c r="BZ337" s="25">
        <f t="shared" si="306"/>
        <v>-2.3115559226994212E-2</v>
      </c>
      <c r="CA337" s="24">
        <f t="shared" si="311"/>
        <v>0.47225546700133575</v>
      </c>
      <c r="CB337" s="26">
        <f t="shared" si="307"/>
        <v>-0.30358341638917008</v>
      </c>
      <c r="CC337" s="32"/>
      <c r="CD337" s="20">
        <f t="shared" si="303"/>
        <v>261.00000000000102</v>
      </c>
      <c r="CE337" s="61">
        <f t="shared" si="281"/>
        <v>6.310068008868313E-22</v>
      </c>
      <c r="CF337" s="61">
        <f t="shared" si="282"/>
        <v>3.3053843161720739E-10</v>
      </c>
      <c r="CG337" s="61">
        <f t="shared" si="283"/>
        <v>2.9190492736367221E-6</v>
      </c>
      <c r="CH337" s="24">
        <f t="shared" si="284"/>
        <v>5.322520744645092E-5</v>
      </c>
      <c r="CI337" s="60">
        <f t="shared" si="285"/>
        <v>2.5408713369226231E-3</v>
      </c>
      <c r="CJ337" s="60">
        <f t="shared" si="286"/>
        <v>5.0347296344118483E-4</v>
      </c>
      <c r="CK337" s="60">
        <f t="shared" si="287"/>
        <v>3.859608734603136E-9</v>
      </c>
      <c r="CL337" s="60">
        <f t="shared" si="288"/>
        <v>0.39171731338646537</v>
      </c>
      <c r="CM337" s="61">
        <f t="shared" si="289"/>
        <v>0.39481780613369644</v>
      </c>
      <c r="CN337" s="35"/>
    </row>
    <row r="338" spans="2:92" x14ac:dyDescent="0.65">
      <c r="B338" s="44">
        <v>44188</v>
      </c>
      <c r="C338" s="38">
        <f t="shared" si="328"/>
        <v>2455</v>
      </c>
      <c r="D338" s="46">
        <v>203113</v>
      </c>
      <c r="E338" s="101">
        <f t="shared" si="329"/>
        <v>4.540607557448087E-2</v>
      </c>
      <c r="F338" s="38">
        <f t="shared" si="330"/>
        <v>33983</v>
      </c>
      <c r="G338" s="46">
        <v>4473256</v>
      </c>
      <c r="H338" s="46">
        <f t="shared" si="331"/>
        <v>50</v>
      </c>
      <c r="I338" s="46">
        <v>2994</v>
      </c>
      <c r="J338" s="100">
        <f t="shared" si="332"/>
        <v>1.4740563134806733E-2</v>
      </c>
      <c r="W338" s="47"/>
      <c r="X338" s="47"/>
      <c r="Y338" s="47"/>
      <c r="Z338" s="47"/>
      <c r="AA338" s="47"/>
      <c r="AB338" s="49">
        <f t="shared" si="290"/>
        <v>261.900000000001</v>
      </c>
      <c r="AC338" s="24">
        <f t="shared" si="291"/>
        <v>18.138706446752369</v>
      </c>
      <c r="AD338" s="25">
        <f t="shared" si="292"/>
        <v>-3.1964230812471165E-22</v>
      </c>
      <c r="AE338" s="24">
        <f t="shared" si="293"/>
        <v>9.5496870081144425E-22</v>
      </c>
      <c r="AF338" s="26">
        <f t="shared" si="294"/>
        <v>-2.4426526102954497E-22</v>
      </c>
      <c r="AG338" s="32"/>
      <c r="AH338" s="49">
        <f t="shared" si="295"/>
        <v>107.67000000000034</v>
      </c>
      <c r="AI338" s="77">
        <f t="shared" si="259"/>
        <v>6.9270656466279021</v>
      </c>
      <c r="AJ338" s="25">
        <f t="shared" si="260"/>
        <v>-7.0575848264157981E-11</v>
      </c>
      <c r="AK338" s="24">
        <f t="shared" si="261"/>
        <v>4.2690606657251023E-10</v>
      </c>
      <c r="AL338" s="26">
        <f t="shared" si="262"/>
        <v>-1.5745067549318702E-10</v>
      </c>
      <c r="AM338" s="29"/>
      <c r="AN338" s="49">
        <f t="shared" si="296"/>
        <v>145.5</v>
      </c>
      <c r="AO338" s="24">
        <f t="shared" si="270"/>
        <v>29.289011619886839</v>
      </c>
      <c r="AP338" s="25">
        <f t="shared" si="265"/>
        <v>-2.018128492948016E-6</v>
      </c>
      <c r="AQ338" s="24">
        <f t="shared" si="271"/>
        <v>3.497262232817495E-6</v>
      </c>
      <c r="AR338" s="26">
        <f t="shared" si="266"/>
        <v>-6.6146933849881547E-7</v>
      </c>
      <c r="AS338" s="5"/>
      <c r="AT338" s="49">
        <f t="shared" si="297"/>
        <v>69.840000000000046</v>
      </c>
      <c r="AU338" s="24">
        <f t="shared" si="324"/>
        <v>3.040382185872736</v>
      </c>
      <c r="AV338" s="25">
        <f t="shared" si="325"/>
        <v>-5.565497814640823E-6</v>
      </c>
      <c r="AW338" s="24">
        <f t="shared" si="326"/>
        <v>6.4136805327945562E-5</v>
      </c>
      <c r="AX338" s="26">
        <f t="shared" si="327"/>
        <v>-2.6116664330644263E-5</v>
      </c>
      <c r="AY338" s="29"/>
      <c r="AZ338" s="18">
        <f t="shared" si="298"/>
        <v>69.840000000000046</v>
      </c>
      <c r="BA338" s="24">
        <f t="shared" si="318"/>
        <v>1.3143727487143313E-3</v>
      </c>
      <c r="BB338" s="25">
        <f t="shared" si="316"/>
        <v>-3.0087338134233451E-7</v>
      </c>
      <c r="BC338" s="24">
        <f t="shared" si="319"/>
        <v>2.9503312431928327E-3</v>
      </c>
      <c r="BD338" s="26">
        <f t="shared" si="317"/>
        <v>-1.2713702843704644E-3</v>
      </c>
      <c r="BE338" s="35"/>
      <c r="BF338" s="18">
        <f t="shared" si="299"/>
        <v>58.200000000000287</v>
      </c>
      <c r="BG338" s="24">
        <f t="shared" si="322"/>
        <v>0.63470393199257857</v>
      </c>
      <c r="BH338" s="25">
        <f t="shared" si="320"/>
        <v>-2.5132299320612373E-5</v>
      </c>
      <c r="BI338" s="24">
        <f t="shared" si="323"/>
        <v>6.5500793377520406E-4</v>
      </c>
      <c r="BJ338" s="26">
        <f t="shared" si="321"/>
        <v>-4.6048604325663251E-4</v>
      </c>
      <c r="BK338" s="71"/>
      <c r="BL338" s="18">
        <f t="shared" si="300"/>
        <v>133.85999999999933</v>
      </c>
      <c r="BM338" s="24">
        <f t="shared" si="314"/>
        <v>1.5545726082459124</v>
      </c>
      <c r="BN338" s="25">
        <f t="shared" si="312"/>
        <v>-6.3153863369425466E-10</v>
      </c>
      <c r="BO338" s="24">
        <f t="shared" si="315"/>
        <v>7.2363205555072658E-9</v>
      </c>
      <c r="BP338" s="26">
        <f t="shared" si="313"/>
        <v>-5.8089439762988142E-9</v>
      </c>
      <c r="BQ338" s="71"/>
      <c r="BR338" s="18">
        <f t="shared" si="301"/>
        <v>133.85999999999933</v>
      </c>
      <c r="BS338" s="24">
        <f t="shared" si="308"/>
        <v>0.87995865970590803</v>
      </c>
      <c r="BT338" s="25">
        <f t="shared" si="304"/>
        <v>-2.1662592408637604E-2</v>
      </c>
      <c r="BU338" s="24">
        <f t="shared" si="309"/>
        <v>0.44372512088711269</v>
      </c>
      <c r="BV338" s="26">
        <f t="shared" si="305"/>
        <v>-0.28530346114223065</v>
      </c>
      <c r="BW338" s="90"/>
      <c r="BX338" s="18">
        <f t="shared" si="302"/>
        <v>133.85999999999933</v>
      </c>
      <c r="BY338" s="24">
        <f t="shared" si="310"/>
        <v>0.87995865970590803</v>
      </c>
      <c r="BZ338" s="25">
        <f t="shared" si="306"/>
        <v>-2.1662592408637604E-2</v>
      </c>
      <c r="CA338" s="24">
        <f t="shared" si="311"/>
        <v>0.44372512088711269</v>
      </c>
      <c r="CB338" s="26">
        <f t="shared" si="307"/>
        <v>-0.28530346114223065</v>
      </c>
      <c r="CC338" s="32"/>
      <c r="CD338" s="20">
        <f t="shared" si="303"/>
        <v>261.900000000001</v>
      </c>
      <c r="CE338" s="61">
        <f t="shared" si="281"/>
        <v>5.1292809912079274E-22</v>
      </c>
      <c r="CF338" s="61">
        <f t="shared" si="282"/>
        <v>2.9084846754988512E-10</v>
      </c>
      <c r="CG338" s="61">
        <f t="shared" si="283"/>
        <v>2.6668465943691423E-6</v>
      </c>
      <c r="CH338" s="24">
        <f t="shared" si="284"/>
        <v>4.8486672098723284E-5</v>
      </c>
      <c r="CI338" s="60">
        <f t="shared" si="285"/>
        <v>2.3579718793639826E-3</v>
      </c>
      <c r="CJ338" s="60">
        <f t="shared" si="286"/>
        <v>4.414087305137644E-4</v>
      </c>
      <c r="CK338" s="60">
        <f t="shared" si="287"/>
        <v>2.8187465153774982E-9</v>
      </c>
      <c r="CL338" s="60">
        <f t="shared" si="288"/>
        <v>0.36804008957368567</v>
      </c>
      <c r="CM338" s="61">
        <f t="shared" si="289"/>
        <v>0.37089062681185148</v>
      </c>
      <c r="CN338" s="35"/>
    </row>
    <row r="339" spans="2:92" x14ac:dyDescent="0.65">
      <c r="B339" s="44">
        <v>44189</v>
      </c>
      <c r="C339" s="38">
        <f t="shared" si="328"/>
        <v>3026</v>
      </c>
      <c r="D339" s="46">
        <v>206139</v>
      </c>
      <c r="E339" s="101">
        <f t="shared" si="329"/>
        <v>4.5327400473945637E-2</v>
      </c>
      <c r="F339" s="38">
        <f t="shared" si="330"/>
        <v>74523</v>
      </c>
      <c r="G339" s="46">
        <v>4547779</v>
      </c>
      <c r="H339" s="46">
        <f t="shared" si="331"/>
        <v>56</v>
      </c>
      <c r="I339" s="46">
        <v>3050</v>
      </c>
      <c r="J339" s="100">
        <f t="shared" si="332"/>
        <v>1.4795841640834582E-2</v>
      </c>
      <c r="W339" s="47"/>
      <c r="X339" s="47"/>
      <c r="Y339" s="47"/>
      <c r="Z339" s="47"/>
      <c r="AA339" s="47"/>
      <c r="AB339" s="49">
        <f t="shared" si="290"/>
        <v>262.80000000000098</v>
      </c>
      <c r="AC339" s="24">
        <f t="shared" si="291"/>
        <v>18.138706446752369</v>
      </c>
      <c r="AD339" s="25">
        <f t="shared" si="292"/>
        <v>-2.5982845394782919E-22</v>
      </c>
      <c r="AE339" s="24">
        <f t="shared" si="293"/>
        <v>7.7626783061394666E-22</v>
      </c>
      <c r="AF339" s="26">
        <f t="shared" si="294"/>
        <v>-1.9855652244166398E-22</v>
      </c>
      <c r="AG339" s="32"/>
      <c r="AH339" s="49">
        <f t="shared" si="295"/>
        <v>108.04000000000035</v>
      </c>
      <c r="AI339" s="77">
        <f t="shared" si="259"/>
        <v>6.927065646604925</v>
      </c>
      <c r="AJ339" s="25">
        <f t="shared" si="260"/>
        <v>-6.2101333309921076E-11</v>
      </c>
      <c r="AK339" s="24">
        <f t="shared" si="261"/>
        <v>3.7564459492022148E-10</v>
      </c>
      <c r="AL339" s="26">
        <f t="shared" si="262"/>
        <v>-1.3854451797915872E-10</v>
      </c>
      <c r="AM339" s="29"/>
      <c r="AN339" s="49">
        <f t="shared" si="296"/>
        <v>146</v>
      </c>
      <c r="AO339" s="24">
        <f t="shared" si="270"/>
        <v>29.289010698004653</v>
      </c>
      <c r="AP339" s="25">
        <f t="shared" si="265"/>
        <v>-1.8437643751460938E-6</v>
      </c>
      <c r="AQ339" s="24">
        <f t="shared" si="271"/>
        <v>3.1951026389044187E-6</v>
      </c>
      <c r="AR339" s="26">
        <f t="shared" si="266"/>
        <v>-6.0431918782615244E-7</v>
      </c>
      <c r="AS339" s="5"/>
      <c r="AT339" s="49">
        <f t="shared" si="297"/>
        <v>70.080000000000041</v>
      </c>
      <c r="AU339" s="24">
        <f t="shared" si="324"/>
        <v>3.0403809690702377</v>
      </c>
      <c r="AV339" s="25">
        <f t="shared" si="325"/>
        <v>-5.0700104098247049E-6</v>
      </c>
      <c r="AW339" s="24">
        <f t="shared" si="326"/>
        <v>5.842683285088537E-5</v>
      </c>
      <c r="AX339" s="26">
        <f t="shared" si="327"/>
        <v>-2.3791551987750799E-5</v>
      </c>
      <c r="AY339" s="29"/>
      <c r="AZ339" s="18">
        <f t="shared" si="298"/>
        <v>70.080000000000041</v>
      </c>
      <c r="BA339" s="24">
        <f t="shared" si="318"/>
        <v>1.3143224919729161E-3</v>
      </c>
      <c r="BB339" s="25">
        <f t="shared" si="316"/>
        <v>-2.792041189727856E-7</v>
      </c>
      <c r="BC339" s="24">
        <f t="shared" si="319"/>
        <v>2.7379576504243637E-3</v>
      </c>
      <c r="BD339" s="26">
        <f t="shared" si="317"/>
        <v>-1.1798532931581603E-3</v>
      </c>
      <c r="BE339" s="35"/>
      <c r="BF339" s="18">
        <f t="shared" si="299"/>
        <v>58.40000000000029</v>
      </c>
      <c r="BG339" s="24">
        <f t="shared" si="322"/>
        <v>0.63469952518980144</v>
      </c>
      <c r="BH339" s="25">
        <f t="shared" si="320"/>
        <v>-2.2034013885833197E-5</v>
      </c>
      <c r="BI339" s="24">
        <f t="shared" si="323"/>
        <v>5.7426370516159414E-4</v>
      </c>
      <c r="BJ339" s="26">
        <f t="shared" si="321"/>
        <v>-4.0372114306804949E-4</v>
      </c>
      <c r="BK339" s="71"/>
      <c r="BL339" s="18">
        <f t="shared" si="300"/>
        <v>134.31999999999934</v>
      </c>
      <c r="BM339" s="24">
        <f t="shared" si="314"/>
        <v>1.554572608033749</v>
      </c>
      <c r="BN339" s="25">
        <f t="shared" si="312"/>
        <v>-4.6122481452321602E-10</v>
      </c>
      <c r="BO339" s="24">
        <f t="shared" si="315"/>
        <v>5.2848241240912722E-9</v>
      </c>
      <c r="BP339" s="26">
        <f t="shared" si="313"/>
        <v>-4.2423835465565074E-9</v>
      </c>
      <c r="BQ339" s="71"/>
      <c r="BR339" s="18">
        <f t="shared" si="301"/>
        <v>134.31999999999934</v>
      </c>
      <c r="BS339" s="24">
        <f t="shared" si="308"/>
        <v>0.877928268940109</v>
      </c>
      <c r="BT339" s="25">
        <f t="shared" si="304"/>
        <v>-2.0303907657990613E-2</v>
      </c>
      <c r="BU339" s="24">
        <f t="shared" si="309"/>
        <v>0.41691337879524942</v>
      </c>
      <c r="BV339" s="26">
        <f t="shared" si="305"/>
        <v>-0.26811742091863267</v>
      </c>
      <c r="BW339" s="90"/>
      <c r="BX339" s="18">
        <f t="shared" si="302"/>
        <v>134.31999999999934</v>
      </c>
      <c r="BY339" s="24">
        <f t="shared" si="310"/>
        <v>0.877928268940109</v>
      </c>
      <c r="BZ339" s="25">
        <f t="shared" si="306"/>
        <v>-2.0303907657990613E-2</v>
      </c>
      <c r="CA339" s="24">
        <f t="shared" si="311"/>
        <v>0.41691337879524942</v>
      </c>
      <c r="CB339" s="26">
        <f t="shared" si="307"/>
        <v>-0.26811742091863267</v>
      </c>
      <c r="CC339" s="32"/>
      <c r="CD339" s="20">
        <f t="shared" si="303"/>
        <v>262.80000000000098</v>
      </c>
      <c r="CE339" s="61">
        <f t="shared" si="281"/>
        <v>4.1694516524688758E-22</v>
      </c>
      <c r="CF339" s="61">
        <f t="shared" si="282"/>
        <v>2.5592434338790972E-10</v>
      </c>
      <c r="CG339" s="61">
        <f t="shared" si="283"/>
        <v>2.4364339335483372E-6</v>
      </c>
      <c r="CH339" s="24">
        <f t="shared" si="284"/>
        <v>4.4169998911006893E-5</v>
      </c>
      <c r="CI339" s="60">
        <f t="shared" si="285"/>
        <v>2.1882380660977786E-3</v>
      </c>
      <c r="CJ339" s="60">
        <f t="shared" si="286"/>
        <v>3.8699527788472733E-4</v>
      </c>
      <c r="CK339" s="60">
        <f t="shared" si="287"/>
        <v>2.0585848111224538E-9</v>
      </c>
      <c r="CL339" s="60">
        <f t="shared" si="288"/>
        <v>0.34579061274232165</v>
      </c>
      <c r="CM339" s="61">
        <f t="shared" si="289"/>
        <v>0.34841245483365785</v>
      </c>
      <c r="CN339" s="72">
        <f>L114</f>
        <v>44529</v>
      </c>
    </row>
    <row r="340" spans="2:92" x14ac:dyDescent="0.65">
      <c r="B340" s="44">
        <v>44190</v>
      </c>
      <c r="C340" s="38">
        <f t="shared" ref="C340:C356" si="333">IF(D340="","",D340-D339)</f>
        <v>3841</v>
      </c>
      <c r="D340" s="46">
        <v>209980</v>
      </c>
      <c r="E340" s="101">
        <f t="shared" ref="E340:E356" si="334">IF(D340="","",D340/G340)</f>
        <v>4.5509921132464042E-2</v>
      </c>
      <c r="F340" s="38">
        <f t="shared" ref="F340:F356" si="335">IF(G340="","",G340-G339)</f>
        <v>66160</v>
      </c>
      <c r="G340" s="46">
        <v>4613939</v>
      </c>
      <c r="H340" s="46">
        <f t="shared" ref="H340:H356" si="336">IF(I340="","",I340-I339)</f>
        <v>55</v>
      </c>
      <c r="I340" s="46">
        <v>3105</v>
      </c>
      <c r="J340" s="100">
        <f t="shared" ref="J340:J356" si="337">IF(D340="","",I340/D340)</f>
        <v>1.4787122583103152E-2</v>
      </c>
      <c r="W340" s="47"/>
      <c r="X340" s="47"/>
      <c r="Y340" s="47"/>
      <c r="Z340" s="47"/>
      <c r="AA340" s="47"/>
      <c r="AB340" s="49">
        <f t="shared" si="290"/>
        <v>263.70000000000095</v>
      </c>
      <c r="AC340" s="24">
        <f t="shared" si="291"/>
        <v>18.138706446752369</v>
      </c>
      <c r="AD340" s="25">
        <f t="shared" si="292"/>
        <v>-2.1120741455345506E-22</v>
      </c>
      <c r="AE340" s="24">
        <f t="shared" si="293"/>
        <v>6.310068008868313E-22</v>
      </c>
      <c r="AF340" s="26">
        <f t="shared" si="294"/>
        <v>-1.6140114414123933E-22</v>
      </c>
      <c r="AG340" s="32"/>
      <c r="AH340" s="49">
        <f t="shared" si="295"/>
        <v>108.41000000000035</v>
      </c>
      <c r="AI340" s="77">
        <f t="shared" si="259"/>
        <v>6.9270656465847065</v>
      </c>
      <c r="AJ340" s="25">
        <f t="shared" si="260"/>
        <v>-5.4644410144898473E-11</v>
      </c>
      <c r="AK340" s="24">
        <f t="shared" si="261"/>
        <v>3.3053843161720739E-10</v>
      </c>
      <c r="AL340" s="26">
        <f t="shared" si="262"/>
        <v>-1.2190854946760562E-10</v>
      </c>
      <c r="AM340" s="29"/>
      <c r="AN340" s="49">
        <f t="shared" si="296"/>
        <v>146.5</v>
      </c>
      <c r="AO340" s="24">
        <f t="shared" si="270"/>
        <v>29.289009855772093</v>
      </c>
      <c r="AP340" s="25">
        <f t="shared" si="265"/>
        <v>-1.6844651166976996E-6</v>
      </c>
      <c r="AQ340" s="24">
        <f t="shared" si="271"/>
        <v>2.9190492736367221E-6</v>
      </c>
      <c r="AR340" s="26">
        <f t="shared" si="266"/>
        <v>-5.5210673053539326E-7</v>
      </c>
      <c r="AS340" s="5"/>
      <c r="AT340" s="49">
        <f t="shared" si="297"/>
        <v>70.320000000000036</v>
      </c>
      <c r="AU340" s="24">
        <f t="shared" si="324"/>
        <v>3.0403798605976942</v>
      </c>
      <c r="AV340" s="25">
        <f t="shared" si="325"/>
        <v>-4.6186355977548711E-6</v>
      </c>
      <c r="AW340" s="24">
        <f t="shared" si="326"/>
        <v>5.322520744645092E-5</v>
      </c>
      <c r="AX340" s="26">
        <f t="shared" si="327"/>
        <v>-2.1673439185143548E-5</v>
      </c>
      <c r="AY340" s="29"/>
      <c r="AZ340" s="18">
        <f t="shared" si="298"/>
        <v>70.320000000000036</v>
      </c>
      <c r="BA340" s="24">
        <f t="shared" si="318"/>
        <v>1.3142758546441026E-3</v>
      </c>
      <c r="BB340" s="25">
        <f t="shared" si="316"/>
        <v>-2.5909627118558832E-7</v>
      </c>
      <c r="BC340" s="24">
        <f t="shared" si="319"/>
        <v>2.5408713369226231E-3</v>
      </c>
      <c r="BD340" s="26">
        <f t="shared" si="317"/>
        <v>-1.09492396389856E-3</v>
      </c>
      <c r="BE340" s="35"/>
      <c r="BF340" s="18">
        <f t="shared" si="299"/>
        <v>58.600000000000293</v>
      </c>
      <c r="BG340" s="24">
        <f t="shared" si="322"/>
        <v>0.63469566164985081</v>
      </c>
      <c r="BH340" s="25">
        <f t="shared" si="320"/>
        <v>-1.9317699752989397E-5</v>
      </c>
      <c r="BI340" s="24">
        <f t="shared" si="323"/>
        <v>5.0347296344118483E-4</v>
      </c>
      <c r="BJ340" s="26">
        <f t="shared" si="321"/>
        <v>-3.5395370860204678E-4</v>
      </c>
      <c r="BK340" s="71"/>
      <c r="BL340" s="18">
        <f t="shared" si="300"/>
        <v>134.77999999999935</v>
      </c>
      <c r="BM340" s="24">
        <f t="shared" si="314"/>
        <v>1.554572607878802</v>
      </c>
      <c r="BN340" s="25">
        <f t="shared" si="312"/>
        <v>-3.3684135568511796E-10</v>
      </c>
      <c r="BO340" s="24">
        <f t="shared" si="315"/>
        <v>3.859608734603136E-9</v>
      </c>
      <c r="BP340" s="26">
        <f t="shared" si="313"/>
        <v>-3.0982943249742091E-9</v>
      </c>
      <c r="BQ340" s="71"/>
      <c r="BR340" s="18">
        <f t="shared" si="301"/>
        <v>134.77999999999935</v>
      </c>
      <c r="BS340" s="24">
        <f t="shared" si="308"/>
        <v>0.87602496472720182</v>
      </c>
      <c r="BT340" s="25">
        <f t="shared" si="304"/>
        <v>-1.9033042129071635E-2</v>
      </c>
      <c r="BU340" s="24">
        <f t="shared" si="309"/>
        <v>0.39171731338646537</v>
      </c>
      <c r="BV340" s="26">
        <f t="shared" si="305"/>
        <v>-0.25196065408784052</v>
      </c>
      <c r="BW340" s="90"/>
      <c r="BX340" s="18">
        <f t="shared" si="302"/>
        <v>134.77999999999935</v>
      </c>
      <c r="BY340" s="24">
        <f t="shared" si="310"/>
        <v>0.87602496472720182</v>
      </c>
      <c r="BZ340" s="25">
        <f t="shared" si="306"/>
        <v>-1.9033042129071635E-2</v>
      </c>
      <c r="CA340" s="24">
        <f t="shared" si="311"/>
        <v>0.39171731338646537</v>
      </c>
      <c r="CB340" s="26">
        <f t="shared" si="307"/>
        <v>-0.25196065408784052</v>
      </c>
      <c r="CC340" s="32"/>
      <c r="CD340" s="20">
        <f t="shared" si="303"/>
        <v>263.70000000000095</v>
      </c>
      <c r="CE340" s="61">
        <f t="shared" si="281"/>
        <v>3.3892327427711249E-22</v>
      </c>
      <c r="CF340" s="61">
        <f t="shared" si="282"/>
        <v>2.2519379280308517E-10</v>
      </c>
      <c r="CG340" s="61">
        <f t="shared" si="283"/>
        <v>2.2259286619524274E-6</v>
      </c>
      <c r="CH340" s="24">
        <f t="shared" si="284"/>
        <v>4.0237630405581226E-5</v>
      </c>
      <c r="CI340" s="60">
        <f t="shared" si="285"/>
        <v>2.0307221952643654E-3</v>
      </c>
      <c r="CJ340" s="60">
        <f t="shared" si="286"/>
        <v>3.392894824565092E-4</v>
      </c>
      <c r="CK340" s="60">
        <f t="shared" si="287"/>
        <v>1.5034240934600268E-9</v>
      </c>
      <c r="CL340" s="60">
        <f t="shared" si="288"/>
        <v>0.32488319617823413</v>
      </c>
      <c r="CM340" s="61">
        <f t="shared" si="289"/>
        <v>0.32729567314364044</v>
      </c>
      <c r="CN340" s="35"/>
    </row>
    <row r="341" spans="2:92" x14ac:dyDescent="0.65">
      <c r="B341" s="44">
        <v>44191</v>
      </c>
      <c r="C341" s="38">
        <f t="shared" si="333"/>
        <v>3567</v>
      </c>
      <c r="D341" s="46">
        <v>213547</v>
      </c>
      <c r="E341" s="101">
        <f t="shared" si="334"/>
        <v>4.5663812112637987E-2</v>
      </c>
      <c r="F341" s="38">
        <f t="shared" si="335"/>
        <v>62565</v>
      </c>
      <c r="G341" s="46">
        <v>4676504</v>
      </c>
      <c r="H341" s="46">
        <f t="shared" si="336"/>
        <v>50</v>
      </c>
      <c r="I341" s="46">
        <v>3155</v>
      </c>
      <c r="J341" s="100">
        <f t="shared" si="337"/>
        <v>1.4774265150060643E-2</v>
      </c>
      <c r="W341" s="47"/>
      <c r="X341" s="47"/>
      <c r="Y341" s="47"/>
      <c r="Z341" s="47"/>
      <c r="AA341" s="47"/>
      <c r="AB341" s="49">
        <f t="shared" si="290"/>
        <v>264.60000000000093</v>
      </c>
      <c r="AC341" s="24">
        <f t="shared" si="291"/>
        <v>18.138706446752369</v>
      </c>
      <c r="AD341" s="25">
        <f t="shared" si="292"/>
        <v>-1.7168470690785832E-22</v>
      </c>
      <c r="AE341" s="24">
        <f t="shared" si="293"/>
        <v>5.1292809912079274E-22</v>
      </c>
      <c r="AF341" s="26">
        <f t="shared" si="294"/>
        <v>-1.3119855751782067E-22</v>
      </c>
      <c r="AG341" s="32"/>
      <c r="AH341" s="49">
        <f t="shared" si="295"/>
        <v>108.78000000000036</v>
      </c>
      <c r="AI341" s="77">
        <f t="shared" si="259"/>
        <v>6.9270656465669154</v>
      </c>
      <c r="AJ341" s="25">
        <f t="shared" si="260"/>
        <v>-4.8082889705162461E-11</v>
      </c>
      <c r="AK341" s="24">
        <f t="shared" si="261"/>
        <v>2.9084846754988512E-10</v>
      </c>
      <c r="AL341" s="26">
        <f t="shared" si="262"/>
        <v>-1.0727017315492501E-10</v>
      </c>
      <c r="AM341" s="29"/>
      <c r="AN341" s="49">
        <f t="shared" si="296"/>
        <v>147</v>
      </c>
      <c r="AO341" s="24">
        <f t="shared" si="270"/>
        <v>29.289009086307527</v>
      </c>
      <c r="AP341" s="25">
        <f t="shared" si="265"/>
        <v>-1.5389291330105457E-6</v>
      </c>
      <c r="AQ341" s="24">
        <f t="shared" si="271"/>
        <v>2.6668465943691423E-6</v>
      </c>
      <c r="AR341" s="26">
        <f t="shared" si="266"/>
        <v>-5.0440535853515981E-7</v>
      </c>
      <c r="AS341" s="5"/>
      <c r="AT341" s="49">
        <f t="shared" si="297"/>
        <v>70.560000000000031</v>
      </c>
      <c r="AU341" s="24">
        <f t="shared" si="324"/>
        <v>3.0403788508106375</v>
      </c>
      <c r="AV341" s="25">
        <f t="shared" si="325"/>
        <v>-4.2074460687044184E-6</v>
      </c>
      <c r="AW341" s="24">
        <f t="shared" si="326"/>
        <v>4.8486672098723284E-5</v>
      </c>
      <c r="AX341" s="26">
        <f t="shared" si="327"/>
        <v>-1.9743897282198497E-5</v>
      </c>
      <c r="AY341" s="29"/>
      <c r="AZ341" s="18">
        <f t="shared" si="298"/>
        <v>70.560000000000031</v>
      </c>
      <c r="BA341" s="24">
        <f t="shared" si="318"/>
        <v>1.3142325759443142E-3</v>
      </c>
      <c r="BB341" s="25">
        <f t="shared" si="316"/>
        <v>-2.4043722104697722E-7</v>
      </c>
      <c r="BC341" s="24">
        <f t="shared" si="319"/>
        <v>2.3579718793639826E-3</v>
      </c>
      <c r="BD341" s="26">
        <f t="shared" si="317"/>
        <v>-1.0161080975480024E-3</v>
      </c>
      <c r="BE341" s="35"/>
      <c r="BF341" s="18">
        <f t="shared" si="299"/>
        <v>58.800000000000296</v>
      </c>
      <c r="BG341" s="24">
        <f t="shared" si="322"/>
        <v>0.63469227439753084</v>
      </c>
      <c r="BH341" s="25">
        <f t="shared" si="320"/>
        <v>-1.693626159966804E-5</v>
      </c>
      <c r="BI341" s="24">
        <f t="shared" si="323"/>
        <v>4.414087305137644E-4</v>
      </c>
      <c r="BJ341" s="26">
        <f t="shared" si="321"/>
        <v>-3.1032116463710214E-4</v>
      </c>
      <c r="BK341" s="71"/>
      <c r="BL341" s="18">
        <f t="shared" si="300"/>
        <v>135.23999999999936</v>
      </c>
      <c r="BM341" s="24">
        <f t="shared" si="314"/>
        <v>1.5545726077656412</v>
      </c>
      <c r="BN341" s="25">
        <f t="shared" si="312"/>
        <v>-2.4600172265369584E-10</v>
      </c>
      <c r="BO341" s="24">
        <f t="shared" si="315"/>
        <v>2.8187465153774982E-9</v>
      </c>
      <c r="BP341" s="26">
        <f t="shared" si="313"/>
        <v>-2.2627439548383428E-9</v>
      </c>
      <c r="BQ341" s="71"/>
      <c r="BR341" s="18">
        <f t="shared" si="301"/>
        <v>135.23999999999936</v>
      </c>
      <c r="BS341" s="24">
        <f t="shared" si="308"/>
        <v>0.87424056316986132</v>
      </c>
      <c r="BT341" s="25">
        <f t="shared" si="304"/>
        <v>-1.7844015573405453E-2</v>
      </c>
      <c r="BU341" s="24">
        <f t="shared" si="309"/>
        <v>0.36804008957368567</v>
      </c>
      <c r="BV341" s="26">
        <f t="shared" si="305"/>
        <v>-0.23677223812779705</v>
      </c>
      <c r="BW341" s="90"/>
      <c r="BX341" s="18">
        <f t="shared" si="302"/>
        <v>135.23999999999936</v>
      </c>
      <c r="BY341" s="24">
        <f t="shared" si="310"/>
        <v>0.87424056316986132</v>
      </c>
      <c r="BZ341" s="25">
        <f t="shared" si="306"/>
        <v>-1.7844015573405453E-2</v>
      </c>
      <c r="CA341" s="24">
        <f t="shared" si="311"/>
        <v>0.36804008957368567</v>
      </c>
      <c r="CB341" s="26">
        <f t="shared" si="307"/>
        <v>-0.23677223812779705</v>
      </c>
      <c r="CC341" s="32"/>
      <c r="CD341" s="20">
        <f t="shared" si="303"/>
        <v>264.60000000000093</v>
      </c>
      <c r="CE341" s="61">
        <f t="shared" si="281"/>
        <v>2.755014218205431E-22</v>
      </c>
      <c r="CF341" s="61">
        <f t="shared" si="282"/>
        <v>1.9815326531938038E-10</v>
      </c>
      <c r="CG341" s="61">
        <f t="shared" si="283"/>
        <v>2.0336108065681714E-6</v>
      </c>
      <c r="CH341" s="24">
        <f t="shared" si="284"/>
        <v>3.6655352757074535E-5</v>
      </c>
      <c r="CI341" s="60">
        <f t="shared" si="285"/>
        <v>1.8845447833502158E-3</v>
      </c>
      <c r="CJ341" s="60">
        <f t="shared" si="286"/>
        <v>2.9746448047403653E-4</v>
      </c>
      <c r="CK341" s="60">
        <f t="shared" si="287"/>
        <v>1.0979795404009365E-9</v>
      </c>
      <c r="CL341" s="60">
        <f t="shared" si="288"/>
        <v>0.30523724679866016</v>
      </c>
      <c r="CM341" s="61">
        <f t="shared" si="289"/>
        <v>0.30745794632218088</v>
      </c>
      <c r="CN341" s="35"/>
    </row>
    <row r="342" spans="2:92" x14ac:dyDescent="0.65">
      <c r="B342" s="44">
        <v>44192</v>
      </c>
      <c r="C342" s="38">
        <f t="shared" si="333"/>
        <v>3765</v>
      </c>
      <c r="D342" s="46">
        <v>217312</v>
      </c>
      <c r="E342" s="101">
        <f t="shared" si="334"/>
        <v>4.61203038890661E-2</v>
      </c>
      <c r="F342" s="38">
        <f t="shared" si="335"/>
        <v>35347</v>
      </c>
      <c r="G342" s="46">
        <v>4711851</v>
      </c>
      <c r="H342" s="46">
        <f t="shared" si="336"/>
        <v>58</v>
      </c>
      <c r="I342" s="46">
        <v>3213</v>
      </c>
      <c r="J342" s="100">
        <f t="shared" si="337"/>
        <v>1.4785193638639376E-2</v>
      </c>
      <c r="W342" s="47"/>
      <c r="X342" s="47"/>
      <c r="Y342" s="47"/>
      <c r="Z342" s="47"/>
      <c r="AA342" s="47"/>
      <c r="AB342" s="49">
        <f t="shared" si="290"/>
        <v>265.50000000000091</v>
      </c>
      <c r="AC342" s="24">
        <f t="shared" si="291"/>
        <v>18.138706446752369</v>
      </c>
      <c r="AD342" s="25">
        <f t="shared" si="292"/>
        <v>-1.3955778327364141E-22</v>
      </c>
      <c r="AE342" s="24">
        <f t="shared" si="293"/>
        <v>4.1694516524688758E-22</v>
      </c>
      <c r="AF342" s="26">
        <f t="shared" si="294"/>
        <v>-1.0664770430433907E-22</v>
      </c>
      <c r="AG342" s="32"/>
      <c r="AH342" s="49">
        <f t="shared" si="295"/>
        <v>109.15000000000036</v>
      </c>
      <c r="AI342" s="77">
        <f t="shared" si="259"/>
        <v>6.9270656465512612</v>
      </c>
      <c r="AJ342" s="25">
        <f t="shared" si="260"/>
        <v>-4.2309254986350276E-11</v>
      </c>
      <c r="AK342" s="24">
        <f t="shared" si="261"/>
        <v>2.5592434338790972E-10</v>
      </c>
      <c r="AL342" s="26">
        <f t="shared" si="262"/>
        <v>-9.4389524762095722E-11</v>
      </c>
      <c r="AM342" s="29"/>
      <c r="AN342" s="49">
        <f t="shared" si="296"/>
        <v>147.5</v>
      </c>
      <c r="AO342" s="24">
        <f t="shared" si="270"/>
        <v>29.289008383323878</v>
      </c>
      <c r="AP342" s="25">
        <f t="shared" si="265"/>
        <v>-1.4059672944167895E-6</v>
      </c>
      <c r="AQ342" s="24">
        <f t="shared" si="271"/>
        <v>2.4364339335483372E-6</v>
      </c>
      <c r="AR342" s="26">
        <f t="shared" si="266"/>
        <v>-4.6082532164161004E-7</v>
      </c>
      <c r="AS342" s="5"/>
      <c r="AT342" s="49">
        <f t="shared" si="297"/>
        <v>70.800000000000026</v>
      </c>
      <c r="AU342" s="24">
        <f t="shared" si="324"/>
        <v>3.0403779309232384</v>
      </c>
      <c r="AV342" s="25">
        <f t="shared" si="325"/>
        <v>-3.8328641622738606E-6</v>
      </c>
      <c r="AW342" s="24">
        <f t="shared" si="326"/>
        <v>4.4169998911006893E-5</v>
      </c>
      <c r="AX342" s="26">
        <f t="shared" si="327"/>
        <v>-1.7986138282151619E-5</v>
      </c>
      <c r="AY342" s="29"/>
      <c r="AZ342" s="18">
        <f t="shared" si="298"/>
        <v>70.800000000000026</v>
      </c>
      <c r="BA342" s="24">
        <f t="shared" si="318"/>
        <v>1.3141924138963112E-3</v>
      </c>
      <c r="BB342" s="25">
        <f t="shared" si="316"/>
        <v>-2.231224889054963E-7</v>
      </c>
      <c r="BC342" s="24">
        <f t="shared" si="319"/>
        <v>2.1882380660977786E-3</v>
      </c>
      <c r="BD342" s="26">
        <f t="shared" si="317"/>
        <v>-9.4296562925668759E-4</v>
      </c>
      <c r="BE342" s="35"/>
      <c r="BF342" s="18">
        <f t="shared" si="299"/>
        <v>59.000000000000298</v>
      </c>
      <c r="BG342" s="24">
        <f t="shared" si="322"/>
        <v>0.63468930471519314</v>
      </c>
      <c r="BH342" s="25">
        <f t="shared" si="320"/>
        <v>-1.4848411688761519E-5</v>
      </c>
      <c r="BI342" s="24">
        <f t="shared" si="323"/>
        <v>3.8699527788472733E-4</v>
      </c>
      <c r="BJ342" s="26">
        <f t="shared" si="321"/>
        <v>-2.7206726314518535E-4</v>
      </c>
      <c r="BK342" s="71"/>
      <c r="BL342" s="18">
        <f t="shared" si="300"/>
        <v>135.69999999999936</v>
      </c>
      <c r="BM342" s="24">
        <f t="shared" si="314"/>
        <v>1.5545726076829978</v>
      </c>
      <c r="BN342" s="25">
        <f t="shared" si="312"/>
        <v>-1.7965979096266918E-10</v>
      </c>
      <c r="BO342" s="24">
        <f t="shared" si="315"/>
        <v>2.0585848111224538E-9</v>
      </c>
      <c r="BP342" s="26">
        <f t="shared" si="313"/>
        <v>-1.6525254440327049E-9</v>
      </c>
      <c r="BQ342" s="71"/>
      <c r="BR342" s="18">
        <f t="shared" si="301"/>
        <v>135.69999999999936</v>
      </c>
      <c r="BS342" s="24">
        <f t="shared" si="308"/>
        <v>0.87256743417893579</v>
      </c>
      <c r="BT342" s="25">
        <f t="shared" ref="BT342:BT373" si="338">-$BU$39*BS341*BU341</f>
        <v>-1.6731289909255227E-2</v>
      </c>
      <c r="BU342" s="24">
        <f t="shared" si="309"/>
        <v>0.34579061274232165</v>
      </c>
      <c r="BV342" s="26">
        <f t="shared" ref="BV342:BV373" si="339">$BU$39*BS341*BU341-$BU$40*BU341</f>
        <v>-0.22249476831364046</v>
      </c>
      <c r="BW342" s="90"/>
      <c r="BX342" s="18">
        <f t="shared" si="302"/>
        <v>135.69999999999936</v>
      </c>
      <c r="BY342" s="24">
        <f t="shared" si="310"/>
        <v>0.87256743417893579</v>
      </c>
      <c r="BZ342" s="25">
        <f t="shared" ref="BZ342:BZ373" si="340">-$BU$39*BY341*CA341</f>
        <v>-1.6731289909255227E-2</v>
      </c>
      <c r="CA342" s="24">
        <f t="shared" si="311"/>
        <v>0.34579061274232165</v>
      </c>
      <c r="CB342" s="26">
        <f t="shared" ref="CB342:CB373" si="341">$BU$39*BY341*CA341-$BU$40*CA341</f>
        <v>-0.22249476831364046</v>
      </c>
      <c r="CC342" s="32"/>
      <c r="CD342" s="20">
        <f t="shared" si="303"/>
        <v>265.50000000000091</v>
      </c>
      <c r="CE342" s="61">
        <f t="shared" si="281"/>
        <v>2.2394753971095584E-22</v>
      </c>
      <c r="CF342" s="61">
        <f t="shared" si="282"/>
        <v>1.7435967514016943E-10</v>
      </c>
      <c r="CG342" s="61">
        <f t="shared" si="283"/>
        <v>1.8579089974334119E-6</v>
      </c>
      <c r="CH342" s="24">
        <f t="shared" si="284"/>
        <v>3.3391998116602667E-5</v>
      </c>
      <c r="CI342" s="60">
        <f t="shared" si="285"/>
        <v>1.7488896546357839E-3</v>
      </c>
      <c r="CJ342" s="60">
        <f t="shared" si="286"/>
        <v>2.6079533636302123E-4</v>
      </c>
      <c r="CK342" s="60">
        <f t="shared" si="287"/>
        <v>8.018755827992409E-10</v>
      </c>
      <c r="CL342" s="60">
        <f t="shared" si="288"/>
        <v>0.28677696830376809</v>
      </c>
      <c r="CM342" s="61">
        <f t="shared" si="289"/>
        <v>0.28882190417811621</v>
      </c>
      <c r="CN342" s="72">
        <f>L115</f>
        <v>44536</v>
      </c>
    </row>
    <row r="343" spans="2:92" x14ac:dyDescent="0.65">
      <c r="B343" s="44">
        <v>44193</v>
      </c>
      <c r="C343" s="38">
        <f t="shared" si="333"/>
        <v>2924</v>
      </c>
      <c r="D343" s="46">
        <v>220236</v>
      </c>
      <c r="E343" s="101">
        <f t="shared" si="334"/>
        <v>4.6601266280798463E-2</v>
      </c>
      <c r="F343" s="38">
        <f t="shared" si="335"/>
        <v>14115</v>
      </c>
      <c r="G343" s="46">
        <v>4725966</v>
      </c>
      <c r="H343" s="46">
        <f t="shared" si="336"/>
        <v>39</v>
      </c>
      <c r="I343" s="46">
        <v>3252</v>
      </c>
      <c r="J343" s="100">
        <f t="shared" si="337"/>
        <v>1.4765978314172069E-2</v>
      </c>
      <c r="W343" s="47"/>
      <c r="X343" s="47"/>
      <c r="Y343" s="47"/>
      <c r="Z343" s="47"/>
      <c r="AA343" s="47"/>
      <c r="AB343" s="49">
        <f t="shared" si="290"/>
        <v>266.40000000000089</v>
      </c>
      <c r="AC343" s="24">
        <f t="shared" si="291"/>
        <v>18.138706446752369</v>
      </c>
      <c r="AD343" s="25">
        <f t="shared" si="292"/>
        <v>-1.1344268935208927E-22</v>
      </c>
      <c r="AE343" s="24">
        <f t="shared" si="293"/>
        <v>3.3892327427711249E-22</v>
      </c>
      <c r="AF343" s="26">
        <f t="shared" si="294"/>
        <v>-8.6690989966416764E-23</v>
      </c>
      <c r="AG343" s="32"/>
      <c r="AH343" s="49">
        <f t="shared" si="295"/>
        <v>109.52000000000037</v>
      </c>
      <c r="AI343" s="77">
        <f t="shared" si="259"/>
        <v>6.9270656465374865</v>
      </c>
      <c r="AJ343" s="25">
        <f t="shared" si="260"/>
        <v>-3.7228899271170137E-11</v>
      </c>
      <c r="AK343" s="24">
        <f t="shared" si="261"/>
        <v>2.2519379280308517E-10</v>
      </c>
      <c r="AL343" s="26">
        <f t="shared" si="262"/>
        <v>-8.3055542121147432E-11</v>
      </c>
      <c r="AM343" s="29"/>
      <c r="AN343" s="49">
        <f t="shared" si="296"/>
        <v>148</v>
      </c>
      <c r="AO343" s="24">
        <f t="shared" si="270"/>
        <v>29.289007741077274</v>
      </c>
      <c r="AP343" s="25">
        <f t="shared" si="265"/>
        <v>-1.2844932102920164E-6</v>
      </c>
      <c r="AQ343" s="24">
        <f t="shared" si="271"/>
        <v>2.2259286619524274E-6</v>
      </c>
      <c r="AR343" s="26">
        <f t="shared" si="266"/>
        <v>-4.210105431918196E-7</v>
      </c>
      <c r="AS343" s="5"/>
      <c r="AT343" s="49">
        <f t="shared" si="297"/>
        <v>71.04000000000002</v>
      </c>
      <c r="AU343" s="24">
        <f t="shared" si="324"/>
        <v>3.0403770929318612</v>
      </c>
      <c r="AV343" s="25">
        <f t="shared" si="325"/>
        <v>-3.4916307373461495E-6</v>
      </c>
      <c r="AW343" s="24">
        <f t="shared" si="326"/>
        <v>4.0237630405581226E-5</v>
      </c>
      <c r="AX343" s="26">
        <f t="shared" si="327"/>
        <v>-1.6384868772606953E-5</v>
      </c>
      <c r="AY343" s="29"/>
      <c r="AZ343" s="18">
        <f t="shared" si="298"/>
        <v>71.04000000000002</v>
      </c>
      <c r="BA343" s="24">
        <f t="shared" si="318"/>
        <v>1.3141551439706843E-3</v>
      </c>
      <c r="BB343" s="25">
        <f t="shared" si="316"/>
        <v>-2.0705514237106812E-7</v>
      </c>
      <c r="BC343" s="24">
        <f t="shared" si="319"/>
        <v>2.0307221952643654E-3</v>
      </c>
      <c r="BD343" s="26">
        <f t="shared" si="317"/>
        <v>-8.7508817129674046E-4</v>
      </c>
      <c r="BE343" s="35"/>
      <c r="BF343" s="18">
        <f t="shared" si="299"/>
        <v>59.200000000000301</v>
      </c>
      <c r="BG343" s="24">
        <f t="shared" si="322"/>
        <v>0.63468670112449632</v>
      </c>
      <c r="BH343" s="25">
        <f t="shared" si="320"/>
        <v>-1.3017953483982188E-5</v>
      </c>
      <c r="BI343" s="24">
        <f t="shared" si="323"/>
        <v>3.392894824565092E-4</v>
      </c>
      <c r="BJ343" s="26">
        <f t="shared" si="321"/>
        <v>-2.3852897714109059E-4</v>
      </c>
      <c r="BK343" s="71"/>
      <c r="BL343" s="18">
        <f t="shared" si="300"/>
        <v>136.15999999999937</v>
      </c>
      <c r="BM343" s="24">
        <f t="shared" si="314"/>
        <v>1.5545726076226416</v>
      </c>
      <c r="BN343" s="25">
        <f t="shared" si="312"/>
        <v>-1.3120900187649303E-10</v>
      </c>
      <c r="BO343" s="24">
        <f t="shared" si="315"/>
        <v>1.5034240934600268E-9</v>
      </c>
      <c r="BP343" s="26">
        <f t="shared" si="313"/>
        <v>-1.206871125353102E-9</v>
      </c>
      <c r="BQ343" s="71"/>
      <c r="BR343" s="18">
        <f t="shared" si="301"/>
        <v>136.15999999999937</v>
      </c>
      <c r="BS343" s="24">
        <f t="shared" ref="BS343:BS374" si="342">BS342+BT343*$BS$45</f>
        <v>0.8709984609147724</v>
      </c>
      <c r="BT343" s="25">
        <f t="shared" si="338"/>
        <v>-1.5689732641633938E-2</v>
      </c>
      <c r="BU343" s="24">
        <f t="shared" ref="BU343:BU374" si="343">BU342+BV343*$BS$45</f>
        <v>0.32488319617823413</v>
      </c>
      <c r="BV343" s="26">
        <f t="shared" si="339"/>
        <v>-0.20907416564087516</v>
      </c>
      <c r="BW343" s="90"/>
      <c r="BX343" s="18">
        <f t="shared" si="302"/>
        <v>136.15999999999937</v>
      </c>
      <c r="BY343" s="24">
        <f t="shared" ref="BY343:BY374" si="344">BY342+BZ343*$BS$45</f>
        <v>0.8709984609147724</v>
      </c>
      <c r="BZ343" s="25">
        <f t="shared" si="340"/>
        <v>-1.5689732641633938E-2</v>
      </c>
      <c r="CA343" s="24">
        <f t="shared" ref="CA343:CA374" si="345">CA342+CB343*$BS$45</f>
        <v>0.32488319617823413</v>
      </c>
      <c r="CB343" s="26">
        <f t="shared" si="341"/>
        <v>-0.20907416564087516</v>
      </c>
      <c r="CC343" s="32"/>
      <c r="CD343" s="20">
        <f t="shared" si="303"/>
        <v>266.40000000000089</v>
      </c>
      <c r="CE343" s="61">
        <f t="shared" si="281"/>
        <v>1.8204080476673043E-22</v>
      </c>
      <c r="CF343" s="61">
        <f t="shared" si="282"/>
        <v>1.5342314074906721E-10</v>
      </c>
      <c r="CG343" s="61">
        <f t="shared" si="283"/>
        <v>1.6973876286292545E-6</v>
      </c>
      <c r="CH343" s="24">
        <f t="shared" si="284"/>
        <v>3.0419173436887378E-5</v>
      </c>
      <c r="CI343" s="60">
        <f t="shared" si="285"/>
        <v>1.6229993841184961E-3</v>
      </c>
      <c r="CJ343" s="60">
        <f t="shared" si="286"/>
        <v>2.2864647810944176E-4</v>
      </c>
      <c r="CK343" s="60">
        <f t="shared" si="287"/>
        <v>5.8562516570599229E-10</v>
      </c>
      <c r="CL343" s="60">
        <f t="shared" si="288"/>
        <v>0.26943108089169365</v>
      </c>
      <c r="CM343" s="61">
        <f t="shared" si="289"/>
        <v>0.27131484405403539</v>
      </c>
      <c r="CN343" s="35"/>
    </row>
    <row r="344" spans="2:92" x14ac:dyDescent="0.65">
      <c r="B344" s="44">
        <v>44194</v>
      </c>
      <c r="C344" s="38">
        <f t="shared" si="333"/>
        <v>2884</v>
      </c>
      <c r="D344" s="46">
        <v>223120</v>
      </c>
      <c r="E344" s="101">
        <f t="shared" si="334"/>
        <v>4.6461660904423954E-2</v>
      </c>
      <c r="F344" s="38">
        <f t="shared" si="335"/>
        <v>76273</v>
      </c>
      <c r="G344" s="46">
        <v>4802239</v>
      </c>
      <c r="H344" s="46">
        <f t="shared" si="336"/>
        <v>54</v>
      </c>
      <c r="I344" s="46">
        <v>3306</v>
      </c>
      <c r="J344" s="100">
        <f t="shared" si="337"/>
        <v>1.4817138759411975E-2</v>
      </c>
      <c r="W344" s="47"/>
      <c r="X344" s="47"/>
      <c r="Y344" s="47"/>
      <c r="Z344" s="47"/>
      <c r="AA344" s="47"/>
      <c r="AB344" s="49">
        <f t="shared" si="290"/>
        <v>267.30000000000086</v>
      </c>
      <c r="AC344" s="24">
        <f t="shared" si="291"/>
        <v>18.138706446752369</v>
      </c>
      <c r="AD344" s="25">
        <f t="shared" si="292"/>
        <v>-9.221444670127023E-23</v>
      </c>
      <c r="AE344" s="24">
        <f t="shared" si="293"/>
        <v>2.755014218205431E-22</v>
      </c>
      <c r="AF344" s="26">
        <f t="shared" si="294"/>
        <v>-7.0468724951743755E-23</v>
      </c>
      <c r="AG344" s="32"/>
      <c r="AH344" s="49">
        <f t="shared" si="295"/>
        <v>109.89000000000037</v>
      </c>
      <c r="AI344" s="77">
        <f t="shared" si="259"/>
        <v>6.9270656465253655</v>
      </c>
      <c r="AJ344" s="25">
        <f t="shared" si="260"/>
        <v>-3.2758575904734375E-11</v>
      </c>
      <c r="AK344" s="24">
        <f t="shared" si="261"/>
        <v>1.9815326531938038E-10</v>
      </c>
      <c r="AL344" s="26">
        <f t="shared" si="262"/>
        <v>-7.308250671271565E-11</v>
      </c>
      <c r="AM344" s="29"/>
      <c r="AN344" s="49">
        <f t="shared" si="296"/>
        <v>148.5</v>
      </c>
      <c r="AO344" s="24">
        <f t="shared" si="270"/>
        <v>29.289007154320096</v>
      </c>
      <c r="AP344" s="25">
        <f t="shared" si="265"/>
        <v>-1.1735143525981874E-6</v>
      </c>
      <c r="AQ344" s="24">
        <f t="shared" si="271"/>
        <v>2.0336108065681714E-6</v>
      </c>
      <c r="AR344" s="26">
        <f t="shared" si="266"/>
        <v>-3.8463571076851176E-7</v>
      </c>
      <c r="AS344" s="5"/>
      <c r="AT344" s="49">
        <f t="shared" si="297"/>
        <v>71.280000000000015</v>
      </c>
      <c r="AU344" s="24">
        <f t="shared" si="324"/>
        <v>3.0403763295454258</v>
      </c>
      <c r="AV344" s="25">
        <f t="shared" si="325"/>
        <v>-3.1807768137336806E-6</v>
      </c>
      <c r="AW344" s="24">
        <f t="shared" si="326"/>
        <v>3.6655352757074535E-5</v>
      </c>
      <c r="AX344" s="26">
        <f t="shared" si="327"/>
        <v>-1.4926156868777873E-5</v>
      </c>
      <c r="AY344" s="29"/>
      <c r="AZ344" s="18">
        <f t="shared" si="298"/>
        <v>71.280000000000015</v>
      </c>
      <c r="BA344" s="24">
        <f t="shared" si="318"/>
        <v>1.3141205578257997E-3</v>
      </c>
      <c r="BB344" s="25">
        <f t="shared" si="316"/>
        <v>-1.9214524935951165E-7</v>
      </c>
      <c r="BC344" s="24">
        <f t="shared" si="319"/>
        <v>1.8845447833502158E-3</v>
      </c>
      <c r="BD344" s="26">
        <f t="shared" si="317"/>
        <v>-8.1209673285638669E-4</v>
      </c>
      <c r="BE344" s="35"/>
      <c r="BF344" s="18">
        <f t="shared" si="299"/>
        <v>59.400000000000304</v>
      </c>
      <c r="BG344" s="24">
        <f t="shared" si="322"/>
        <v>0.63468441849375945</v>
      </c>
      <c r="BH344" s="25">
        <f t="shared" si="320"/>
        <v>-1.1413153684367652E-5</v>
      </c>
      <c r="BI344" s="24">
        <f t="shared" si="323"/>
        <v>2.9746448047403653E-4</v>
      </c>
      <c r="BJ344" s="26">
        <f t="shared" si="321"/>
        <v>-2.0912500991236333E-4</v>
      </c>
      <c r="BK344" s="71"/>
      <c r="BL344" s="18">
        <f t="shared" si="300"/>
        <v>136.61999999999938</v>
      </c>
      <c r="BM344" s="24">
        <f t="shared" si="314"/>
        <v>1.5545726075785624</v>
      </c>
      <c r="BN344" s="25">
        <f t="shared" si="312"/>
        <v>-9.5824458446647248E-11</v>
      </c>
      <c r="BO344" s="24">
        <f t="shared" si="315"/>
        <v>1.0979795404009365E-9</v>
      </c>
      <c r="BP344" s="26">
        <f t="shared" si="313"/>
        <v>-8.8140120230237022E-10</v>
      </c>
      <c r="BQ344" s="71"/>
      <c r="BR344" s="18">
        <f t="shared" si="301"/>
        <v>136.61999999999938</v>
      </c>
      <c r="BS344" s="24">
        <f t="shared" si="342"/>
        <v>0.86952700254276116</v>
      </c>
      <c r="BT344" s="25">
        <f t="shared" si="338"/>
        <v>-1.4714583720112327E-2</v>
      </c>
      <c r="BU344" s="24">
        <f t="shared" si="343"/>
        <v>0.30523724679866016</v>
      </c>
      <c r="BV344" s="26">
        <f t="shared" si="339"/>
        <v>-0.19645949379573985</v>
      </c>
      <c r="BW344" s="90"/>
      <c r="BX344" s="18">
        <f t="shared" si="302"/>
        <v>136.61999999999938</v>
      </c>
      <c r="BY344" s="24">
        <f t="shared" si="344"/>
        <v>0.86952700254276116</v>
      </c>
      <c r="BZ344" s="25">
        <f t="shared" si="340"/>
        <v>-1.4714583720112327E-2</v>
      </c>
      <c r="CA344" s="24">
        <f t="shared" si="345"/>
        <v>0.30523724679866016</v>
      </c>
      <c r="CB344" s="26">
        <f t="shared" si="341"/>
        <v>-0.19645949379573985</v>
      </c>
      <c r="CC344" s="32"/>
      <c r="CD344" s="20">
        <f t="shared" si="303"/>
        <v>267.30000000000086</v>
      </c>
      <c r="CE344" s="61">
        <f t="shared" si="281"/>
        <v>1.4797597081392572E-22</v>
      </c>
      <c r="CF344" s="61">
        <f t="shared" si="282"/>
        <v>1.3500059631553671E-10</v>
      </c>
      <c r="CG344" s="61">
        <f t="shared" si="283"/>
        <v>1.5507351285254495E-6</v>
      </c>
      <c r="CH344" s="24">
        <f t="shared" si="284"/>
        <v>2.7711013439113713E-5</v>
      </c>
      <c r="CI344" s="60">
        <f t="shared" si="285"/>
        <v>1.5061710684668235E-3</v>
      </c>
      <c r="CJ344" s="60">
        <f t="shared" si="286"/>
        <v>2.0046068143671816E-4</v>
      </c>
      <c r="CK344" s="60">
        <f t="shared" si="287"/>
        <v>4.2769332557894591E-10</v>
      </c>
      <c r="CL344" s="60">
        <f t="shared" si="288"/>
        <v>0.25313255670717577</v>
      </c>
      <c r="CM344" s="61">
        <f t="shared" si="289"/>
        <v>0.25486845076834086</v>
      </c>
      <c r="CN344" s="35"/>
    </row>
    <row r="345" spans="2:92" x14ac:dyDescent="0.65">
      <c r="B345" s="44">
        <v>44195</v>
      </c>
      <c r="C345" s="38">
        <f t="shared" si="333"/>
        <v>3476</v>
      </c>
      <c r="D345" s="46">
        <v>226596</v>
      </c>
      <c r="E345" s="101">
        <f t="shared" si="334"/>
        <v>4.6923330356223945E-2</v>
      </c>
      <c r="F345" s="38">
        <f t="shared" si="335"/>
        <v>26830</v>
      </c>
      <c r="G345" s="46">
        <v>4829069</v>
      </c>
      <c r="H345" s="46">
        <f t="shared" si="336"/>
        <v>43</v>
      </c>
      <c r="I345" s="46">
        <v>3349</v>
      </c>
      <c r="J345" s="100">
        <f t="shared" si="337"/>
        <v>1.4779607760066373E-2</v>
      </c>
      <c r="W345" s="47"/>
      <c r="X345" s="47"/>
      <c r="Y345" s="47"/>
      <c r="Z345" s="47"/>
      <c r="AA345" s="47"/>
      <c r="AB345" s="49">
        <f t="shared" si="290"/>
        <v>268.20000000000084</v>
      </c>
      <c r="AC345" s="24">
        <f t="shared" si="291"/>
        <v>18.138706446752369</v>
      </c>
      <c r="AD345" s="25">
        <f t="shared" si="292"/>
        <v>-7.4958591240985935E-23</v>
      </c>
      <c r="AE345" s="24">
        <f t="shared" si="293"/>
        <v>2.2394753971095584E-22</v>
      </c>
      <c r="AF345" s="26">
        <f t="shared" si="294"/>
        <v>-5.7282091232874744E-23</v>
      </c>
      <c r="AG345" s="32"/>
      <c r="AH345" s="49">
        <f t="shared" si="295"/>
        <v>110.26000000000037</v>
      </c>
      <c r="AI345" s="77">
        <f t="shared" ref="AI345:AI408" si="346">AI344+AJ345*$AI$45</f>
        <v>6.9270656465147002</v>
      </c>
      <c r="AJ345" s="25">
        <f t="shared" ref="AJ345:AJ408" si="347">-$AK$39*AI344*AK344</f>
        <v>-2.8825034215754826E-11</v>
      </c>
      <c r="AK345" s="24">
        <f t="shared" ref="AK345:AK408" si="348">AK344+AL345*$AI$45</f>
        <v>1.7435967514016943E-10</v>
      </c>
      <c r="AL345" s="26">
        <f t="shared" ref="AL345:AL408" si="349">$AK$39*AI344*AK344-$AK$40*AK344</f>
        <v>-6.4307000484353936E-11</v>
      </c>
      <c r="AM345" s="29"/>
      <c r="AN345" s="49">
        <f t="shared" si="296"/>
        <v>149</v>
      </c>
      <c r="AO345" s="24">
        <f t="shared" si="270"/>
        <v>29.289006618258124</v>
      </c>
      <c r="AP345" s="25">
        <f t="shared" si="265"/>
        <v>-1.072123946328201E-6</v>
      </c>
      <c r="AQ345" s="24">
        <f t="shared" si="271"/>
        <v>1.8579089974334119E-6</v>
      </c>
      <c r="AR345" s="26">
        <f t="shared" si="266"/>
        <v>-3.5140361826951882E-7</v>
      </c>
      <c r="AS345" s="5"/>
      <c r="AT345" s="49">
        <f t="shared" si="297"/>
        <v>71.52000000000001</v>
      </c>
      <c r="AU345" s="24">
        <f t="shared" si="324"/>
        <v>3.0403756341219683</v>
      </c>
      <c r="AV345" s="25">
        <f t="shared" si="325"/>
        <v>-2.8975977387174238E-6</v>
      </c>
      <c r="AW345" s="24">
        <f t="shared" si="326"/>
        <v>3.3391998116602667E-5</v>
      </c>
      <c r="AX345" s="26">
        <f t="shared" si="327"/>
        <v>-1.3597311001966117E-5</v>
      </c>
      <c r="AY345" s="29"/>
      <c r="AZ345" s="18">
        <f t="shared" si="298"/>
        <v>71.52000000000001</v>
      </c>
      <c r="BA345" s="24">
        <f t="shared" si="318"/>
        <v>1.314088462139016E-3</v>
      </c>
      <c r="BB345" s="25">
        <f t="shared" si="316"/>
        <v>-1.7830937101995981E-7</v>
      </c>
      <c r="BC345" s="24">
        <f t="shared" si="319"/>
        <v>1.7488896546357839E-3</v>
      </c>
      <c r="BD345" s="26">
        <f t="shared" si="317"/>
        <v>-7.5363960396906634E-4</v>
      </c>
      <c r="BE345" s="35"/>
      <c r="BF345" s="18">
        <f t="shared" si="299"/>
        <v>59.600000000000307</v>
      </c>
      <c r="BG345" s="24">
        <f t="shared" si="322"/>
        <v>0.63468241725540886</v>
      </c>
      <c r="BH345" s="25">
        <f t="shared" si="320"/>
        <v>-1.0006191753047243E-5</v>
      </c>
      <c r="BI345" s="24">
        <f t="shared" si="323"/>
        <v>2.6079533636302123E-4</v>
      </c>
      <c r="BJ345" s="26">
        <f t="shared" si="321"/>
        <v>-1.833457205550765E-4</v>
      </c>
      <c r="BK345" s="71"/>
      <c r="BL345" s="18">
        <f t="shared" si="300"/>
        <v>137.07999999999939</v>
      </c>
      <c r="BM345" s="24">
        <f t="shared" si="314"/>
        <v>1.5545726075463704</v>
      </c>
      <c r="BN345" s="25">
        <f t="shared" ref="BN345:BN376" si="350">-$BO$39*BM344*BO344</f>
        <v>-6.9982445604748808E-11</v>
      </c>
      <c r="BO345" s="24">
        <f t="shared" si="315"/>
        <v>8.018755827992409E-10</v>
      </c>
      <c r="BP345" s="26">
        <f t="shared" ref="BP345:BP376" si="351">$BO$39*BM344*BO344-$BO$40*BO344</f>
        <v>-6.4370425565585992E-10</v>
      </c>
      <c r="BQ345" s="71"/>
      <c r="BR345" s="18">
        <f t="shared" si="301"/>
        <v>137.07999999999939</v>
      </c>
      <c r="BS345" s="24">
        <f t="shared" si="342"/>
        <v>0.86814685999574026</v>
      </c>
      <c r="BT345" s="25">
        <f t="shared" si="338"/>
        <v>-1.3801425470208687E-2</v>
      </c>
      <c r="BU345" s="24">
        <f t="shared" si="343"/>
        <v>0.28677696830376809</v>
      </c>
      <c r="BV345" s="26">
        <f t="shared" si="339"/>
        <v>-0.18460278494892043</v>
      </c>
      <c r="BW345" s="90"/>
      <c r="BX345" s="18">
        <f t="shared" si="302"/>
        <v>137.07999999999939</v>
      </c>
      <c r="BY345" s="24">
        <f t="shared" si="344"/>
        <v>0.86814685999574026</v>
      </c>
      <c r="BZ345" s="25">
        <f t="shared" si="340"/>
        <v>-1.3801425470208687E-2</v>
      </c>
      <c r="CA345" s="24">
        <f t="shared" si="345"/>
        <v>0.28677696830376809</v>
      </c>
      <c r="CB345" s="26">
        <f t="shared" si="341"/>
        <v>-0.18460278494892043</v>
      </c>
      <c r="CC345" s="32"/>
      <c r="CD345" s="20">
        <f t="shared" si="303"/>
        <v>268.20000000000084</v>
      </c>
      <c r="CE345" s="61">
        <f t="shared" si="281"/>
        <v>1.2028560281516423E-22</v>
      </c>
      <c r="CF345" s="61">
        <f t="shared" si="282"/>
        <v>1.1879017022182804E-10</v>
      </c>
      <c r="CG345" s="61">
        <f t="shared" si="283"/>
        <v>1.4167532434446066E-6</v>
      </c>
      <c r="CH345" s="24">
        <f t="shared" si="284"/>
        <v>2.524395557230902E-5</v>
      </c>
      <c r="CI345" s="60">
        <f t="shared" si="285"/>
        <v>1.3977524013929041E-3</v>
      </c>
      <c r="CJ345" s="60">
        <f t="shared" si="286"/>
        <v>1.7574941187367435E-4</v>
      </c>
      <c r="CK345" s="60">
        <f t="shared" si="287"/>
        <v>3.1235266422367377E-10</v>
      </c>
      <c r="CL345" s="60">
        <f t="shared" si="288"/>
        <v>0.23781837022266289</v>
      </c>
      <c r="CM345" s="61">
        <f t="shared" si="289"/>
        <v>0.23941853317588804</v>
      </c>
      <c r="CN345" s="35"/>
    </row>
    <row r="346" spans="2:92" x14ac:dyDescent="0.65">
      <c r="B346" s="44">
        <v>44196</v>
      </c>
      <c r="C346" s="38">
        <f t="shared" si="333"/>
        <v>3708</v>
      </c>
      <c r="D346" s="46">
        <v>230304</v>
      </c>
      <c r="E346" s="101">
        <f t="shared" si="334"/>
        <v>4.7466403623954719E-2</v>
      </c>
      <c r="F346" s="38">
        <f t="shared" si="335"/>
        <v>22868</v>
      </c>
      <c r="G346" s="46">
        <v>4851937</v>
      </c>
      <c r="H346" s="46">
        <f t="shared" si="336"/>
        <v>65</v>
      </c>
      <c r="I346" s="46">
        <v>3414</v>
      </c>
      <c r="J346" s="100">
        <f t="shared" si="337"/>
        <v>1.4823884952063359E-2</v>
      </c>
      <c r="W346" s="47"/>
      <c r="X346" s="47"/>
      <c r="Y346" s="47"/>
      <c r="Z346" s="47"/>
      <c r="AA346" s="47"/>
      <c r="AB346" s="49">
        <f t="shared" si="290"/>
        <v>269.10000000000082</v>
      </c>
      <c r="AC346" s="24">
        <f t="shared" si="291"/>
        <v>18.138706446752369</v>
      </c>
      <c r="AD346" s="25">
        <f t="shared" si="292"/>
        <v>-6.0931780234341699E-23</v>
      </c>
      <c r="AE346" s="24">
        <f t="shared" si="293"/>
        <v>1.8204080476673043E-22</v>
      </c>
      <c r="AF346" s="26">
        <f t="shared" si="294"/>
        <v>-4.656303882691711E-23</v>
      </c>
      <c r="AG346" s="32"/>
      <c r="AH346" s="49">
        <f t="shared" si="295"/>
        <v>110.63000000000038</v>
      </c>
      <c r="AI346" s="77">
        <f t="shared" si="346"/>
        <v>6.9270656465053158</v>
      </c>
      <c r="AJ346" s="25">
        <f t="shared" si="347"/>
        <v>-2.5363819231819552E-11</v>
      </c>
      <c r="AK346" s="24">
        <f t="shared" si="348"/>
        <v>1.5342314074906721E-10</v>
      </c>
      <c r="AL346" s="26">
        <f t="shared" si="349"/>
        <v>-5.6585228084060078E-11</v>
      </c>
      <c r="AM346" s="29"/>
      <c r="AN346" s="49">
        <f t="shared" si="296"/>
        <v>149.5</v>
      </c>
      <c r="AO346" s="24">
        <f t="shared" si="270"/>
        <v>29.289006128511343</v>
      </c>
      <c r="AP346" s="25">
        <f t="shared" ref="AP346:AP409" si="352">-$AQ$39*AO345*AQ345</f>
        <v>-9.794935605950733E-7</v>
      </c>
      <c r="AQ346" s="24">
        <f t="shared" si="271"/>
        <v>1.6973876286292545E-6</v>
      </c>
      <c r="AR346" s="26">
        <f t="shared" ref="AR346:AR409" si="353">$AQ$39*AO345*AQ345-$AQ$40*AQ345</f>
        <v>-3.2104273760831503E-7</v>
      </c>
      <c r="AS346" s="5"/>
      <c r="AT346" s="49">
        <f t="shared" si="297"/>
        <v>71.760000000000005</v>
      </c>
      <c r="AU346" s="24">
        <f t="shared" si="324"/>
        <v>3.0403750006108514</v>
      </c>
      <c r="AV346" s="25">
        <f t="shared" si="325"/>
        <v>-2.6396296536575004E-6</v>
      </c>
      <c r="AW346" s="24">
        <f t="shared" si="326"/>
        <v>3.0419173436887378E-5</v>
      </c>
      <c r="AX346" s="26">
        <f t="shared" si="327"/>
        <v>-1.2386769498813699E-5</v>
      </c>
      <c r="AY346" s="29"/>
      <c r="AZ346" s="18">
        <f t="shared" si="298"/>
        <v>71.760000000000005</v>
      </c>
      <c r="BA346" s="24">
        <f t="shared" si="318"/>
        <v>1.3140586775225273E-3</v>
      </c>
      <c r="BB346" s="25">
        <f t="shared" si="316"/>
        <v>-1.6547009160320437E-7</v>
      </c>
      <c r="BC346" s="24">
        <f t="shared" si="319"/>
        <v>1.6229993841184961E-3</v>
      </c>
      <c r="BD346" s="26">
        <f t="shared" si="317"/>
        <v>-6.9939039176271042E-4</v>
      </c>
      <c r="BE346" s="35"/>
      <c r="BF346" s="18">
        <f t="shared" si="299"/>
        <v>59.80000000000031</v>
      </c>
      <c r="BG346" s="24">
        <f t="shared" si="322"/>
        <v>0.63468066271993528</v>
      </c>
      <c r="BH346" s="25">
        <f t="shared" si="320"/>
        <v>-8.7726773680664463E-6</v>
      </c>
      <c r="BI346" s="24">
        <f t="shared" si="323"/>
        <v>2.2864647810944176E-4</v>
      </c>
      <c r="BJ346" s="26">
        <f t="shared" si="321"/>
        <v>-1.6074429126789738E-4</v>
      </c>
      <c r="BK346" s="71"/>
      <c r="BL346" s="18">
        <f t="shared" si="300"/>
        <v>137.5399999999994</v>
      </c>
      <c r="BM346" s="24">
        <f t="shared" ref="BM346:BM377" si="354">BM345+BN346*$BM$45</f>
        <v>1.5545726075228601</v>
      </c>
      <c r="BN346" s="25">
        <f t="shared" si="350"/>
        <v>-5.1109526442879243E-11</v>
      </c>
      <c r="BO346" s="24">
        <f t="shared" ref="BO346:BO377" si="355">BO345+BP346*$BM$45</f>
        <v>5.8562516570599229E-10</v>
      </c>
      <c r="BP346" s="26">
        <f t="shared" si="351"/>
        <v>-4.7010960237662734E-10</v>
      </c>
      <c r="BQ346" s="71"/>
      <c r="BR346" s="18">
        <f t="shared" si="301"/>
        <v>137.5399999999994</v>
      </c>
      <c r="BS346" s="24">
        <f t="shared" si="342"/>
        <v>0.86685224446806974</v>
      </c>
      <c r="BT346" s="25">
        <f t="shared" si="338"/>
        <v>-1.2946155276704738E-2</v>
      </c>
      <c r="BU346" s="24">
        <f t="shared" si="343"/>
        <v>0.26943108089169365</v>
      </c>
      <c r="BV346" s="26">
        <f t="shared" si="339"/>
        <v>-0.17345887412074454</v>
      </c>
      <c r="BW346" s="90"/>
      <c r="BX346" s="18">
        <f t="shared" si="302"/>
        <v>137.5399999999994</v>
      </c>
      <c r="BY346" s="24">
        <f t="shared" si="344"/>
        <v>0.86685224446806974</v>
      </c>
      <c r="BZ346" s="25">
        <f t="shared" si="340"/>
        <v>-1.2946155276704738E-2</v>
      </c>
      <c r="CA346" s="24">
        <f t="shared" si="345"/>
        <v>0.26943108089169365</v>
      </c>
      <c r="CB346" s="26">
        <f t="shared" si="341"/>
        <v>-0.17345887412074454</v>
      </c>
      <c r="CC346" s="32"/>
      <c r="CD346" s="20">
        <f t="shared" si="303"/>
        <v>269.10000000000082</v>
      </c>
      <c r="CE346" s="61">
        <f t="shared" si="281"/>
        <v>9.7776863128684623E-23</v>
      </c>
      <c r="CF346" s="61">
        <f t="shared" si="282"/>
        <v>1.0452623859785116E-10</v>
      </c>
      <c r="CG346" s="61">
        <f t="shared" si="283"/>
        <v>1.2943472471902042E-6</v>
      </c>
      <c r="CH346" s="24">
        <f t="shared" si="284"/>
        <v>2.2996535007354142E-5</v>
      </c>
      <c r="CI346" s="60">
        <f t="shared" si="285"/>
        <v>1.2971380315308662E-3</v>
      </c>
      <c r="CJ346" s="60">
        <f t="shared" si="286"/>
        <v>1.5408435733595705E-4</v>
      </c>
      <c r="CK346" s="60">
        <f t="shared" si="287"/>
        <v>2.2811716015331312E-10</v>
      </c>
      <c r="CL346" s="60">
        <f t="shared" si="288"/>
        <v>0.22342926278049138</v>
      </c>
      <c r="CM346" s="61">
        <f t="shared" si="289"/>
        <v>0.22490477638425616</v>
      </c>
      <c r="CN346" s="72">
        <f>L116</f>
        <v>44543</v>
      </c>
    </row>
    <row r="347" spans="2:92" x14ac:dyDescent="0.65">
      <c r="B347" s="44">
        <v>44197</v>
      </c>
      <c r="C347" s="38">
        <f t="shared" si="333"/>
        <v>4091</v>
      </c>
      <c r="D347" s="46">
        <v>234395</v>
      </c>
      <c r="E347" s="101">
        <f t="shared" si="334"/>
        <v>4.7901035657196202E-2</v>
      </c>
      <c r="F347" s="38">
        <f t="shared" si="335"/>
        <v>41381</v>
      </c>
      <c r="G347" s="46">
        <v>4893318</v>
      </c>
      <c r="H347" s="46">
        <f t="shared" si="336"/>
        <v>46</v>
      </c>
      <c r="I347" s="46">
        <v>3460</v>
      </c>
      <c r="J347" s="100">
        <f t="shared" si="337"/>
        <v>1.4761407026600396E-2</v>
      </c>
      <c r="W347" s="47"/>
      <c r="X347" s="47"/>
      <c r="Y347" s="47"/>
      <c r="Z347" s="47"/>
      <c r="AA347" s="47"/>
      <c r="AB347" s="49">
        <f t="shared" si="290"/>
        <v>270.0000000000008</v>
      </c>
      <c r="AC347" s="24">
        <f t="shared" si="291"/>
        <v>18.138706446752369</v>
      </c>
      <c r="AD347" s="25">
        <f t="shared" si="292"/>
        <v>-4.9529770784914241E-23</v>
      </c>
      <c r="AE347" s="24">
        <f t="shared" si="293"/>
        <v>1.4797597081392572E-22</v>
      </c>
      <c r="AF347" s="26">
        <f t="shared" si="294"/>
        <v>-3.7849815503116359E-23</v>
      </c>
      <c r="AG347" s="32"/>
      <c r="AH347" s="49">
        <f t="shared" si="295"/>
        <v>111.00000000000038</v>
      </c>
      <c r="AI347" s="77">
        <f t="shared" si="346"/>
        <v>6.9270656464970584</v>
      </c>
      <c r="AJ347" s="25">
        <f t="shared" si="347"/>
        <v>-2.2318215520898079E-11</v>
      </c>
      <c r="AK347" s="24">
        <f t="shared" si="348"/>
        <v>1.3500059631553671E-10</v>
      </c>
      <c r="AL347" s="26">
        <f t="shared" si="349"/>
        <v>-4.979066063116351E-11</v>
      </c>
      <c r="AM347" s="29"/>
      <c r="AN347" s="49">
        <f t="shared" si="296"/>
        <v>150</v>
      </c>
      <c r="AO347" s="24">
        <f t="shared" ref="AO347:AO410" si="356">AO346+AP347*$AO$45</f>
        <v>29.289005681078173</v>
      </c>
      <c r="AP347" s="25">
        <f t="shared" si="352"/>
        <v>-8.9486633983286809E-7</v>
      </c>
      <c r="AQ347" s="24">
        <f t="shared" ref="AQ347:AQ410" si="357">AQ346+AR347*$AO$45</f>
        <v>1.5507351285254495E-6</v>
      </c>
      <c r="AR347" s="26">
        <f t="shared" si="353"/>
        <v>-2.9330500020761004E-7</v>
      </c>
      <c r="AS347" s="5"/>
      <c r="AT347" s="49">
        <f t="shared" si="297"/>
        <v>72</v>
      </c>
      <c r="AU347" s="24">
        <f t="shared" si="324"/>
        <v>3.040374423500118</v>
      </c>
      <c r="AV347" s="25">
        <f t="shared" si="325"/>
        <v>-2.4046280558757093E-6</v>
      </c>
      <c r="AW347" s="24">
        <f t="shared" si="326"/>
        <v>2.7711013439113713E-5</v>
      </c>
      <c r="AX347" s="26">
        <f t="shared" si="327"/>
        <v>-1.1283999990723611E-5</v>
      </c>
      <c r="AY347" s="29"/>
      <c r="AZ347" s="18">
        <f t="shared" si="298"/>
        <v>72</v>
      </c>
      <c r="BA347" s="24">
        <f t="shared" si="318"/>
        <v>1.3140310375176682E-3</v>
      </c>
      <c r="BB347" s="25">
        <f t="shared" si="316"/>
        <v>-1.5355558255065318E-7</v>
      </c>
      <c r="BC347" s="24">
        <f t="shared" si="319"/>
        <v>1.5061710684668235E-3</v>
      </c>
      <c r="BD347" s="26">
        <f t="shared" si="317"/>
        <v>-6.4904619806484775E-4</v>
      </c>
      <c r="BE347" s="35"/>
      <c r="BF347" s="18">
        <f t="shared" si="299"/>
        <v>60.000000000000313</v>
      </c>
      <c r="BG347" s="24">
        <f t="shared" si="322"/>
        <v>0.63467912447445374</v>
      </c>
      <c r="BH347" s="25">
        <f t="shared" si="320"/>
        <v>-7.691227407519222E-6</v>
      </c>
      <c r="BI347" s="24">
        <f t="shared" si="323"/>
        <v>2.0046068143671816E-4</v>
      </c>
      <c r="BJ347" s="26">
        <f t="shared" si="321"/>
        <v>-1.4092898336361793E-4</v>
      </c>
      <c r="BK347" s="71"/>
      <c r="BL347" s="18">
        <f t="shared" si="300"/>
        <v>137.9999999999994</v>
      </c>
      <c r="BM347" s="24">
        <f t="shared" si="354"/>
        <v>1.55457260750569</v>
      </c>
      <c r="BN347" s="25">
        <f t="shared" si="350"/>
        <v>-3.7326270476185436E-11</v>
      </c>
      <c r="BO347" s="24">
        <f t="shared" si="355"/>
        <v>4.2769332557894591E-10</v>
      </c>
      <c r="BP347" s="26">
        <f t="shared" si="351"/>
        <v>-3.4333008723270958E-10</v>
      </c>
      <c r="BQ347" s="71"/>
      <c r="BR347" s="18">
        <f t="shared" si="301"/>
        <v>137.9999999999994</v>
      </c>
      <c r="BS347" s="24">
        <f t="shared" si="342"/>
        <v>0.86563774839462759</v>
      </c>
      <c r="BT347" s="25">
        <f t="shared" si="338"/>
        <v>-1.214496073442198E-2</v>
      </c>
      <c r="BU347" s="24">
        <f t="shared" si="343"/>
        <v>0.25313255670717577</v>
      </c>
      <c r="BV347" s="26">
        <f t="shared" si="339"/>
        <v>-0.1629852418451789</v>
      </c>
      <c r="BW347" s="90"/>
      <c r="BX347" s="18">
        <f t="shared" si="302"/>
        <v>137.9999999999994</v>
      </c>
      <c r="BY347" s="24">
        <f t="shared" si="344"/>
        <v>0.86563774839462759</v>
      </c>
      <c r="BZ347" s="25">
        <f t="shared" si="340"/>
        <v>-1.214496073442198E-2</v>
      </c>
      <c r="CA347" s="24">
        <f t="shared" si="345"/>
        <v>0.25313255670717577</v>
      </c>
      <c r="CB347" s="26">
        <f t="shared" si="341"/>
        <v>-0.1629852418451789</v>
      </c>
      <c r="CC347" s="32"/>
      <c r="CD347" s="20">
        <f t="shared" si="303"/>
        <v>270.0000000000008</v>
      </c>
      <c r="CE347" s="61">
        <f t="shared" si="281"/>
        <v>7.9480126794362063E-23</v>
      </c>
      <c r="CF347" s="61">
        <f t="shared" si="282"/>
        <v>9.1975072811257373E-11</v>
      </c>
      <c r="CG347" s="61">
        <f t="shared" si="283"/>
        <v>1.1825169964474781E-6</v>
      </c>
      <c r="CH347" s="24">
        <f t="shared" si="284"/>
        <v>2.0949197882033695E-5</v>
      </c>
      <c r="CI347" s="60">
        <f t="shared" si="285"/>
        <v>1.2037661824853443E-3</v>
      </c>
      <c r="CJ347" s="60">
        <f t="shared" si="286"/>
        <v>1.3509000447353204E-4</v>
      </c>
      <c r="CK347" s="60">
        <f t="shared" si="287"/>
        <v>1.665983508920427E-10</v>
      </c>
      <c r="CL347" s="60">
        <f t="shared" si="288"/>
        <v>0.20990952055504</v>
      </c>
      <c r="CM347" s="61">
        <f t="shared" si="289"/>
        <v>0.21127050871545078</v>
      </c>
      <c r="CN347" s="35"/>
    </row>
    <row r="348" spans="2:92" x14ac:dyDescent="0.65">
      <c r="B348" s="44">
        <v>44198</v>
      </c>
      <c r="C348" s="38">
        <f t="shared" si="333"/>
        <v>3617</v>
      </c>
      <c r="D348" s="46">
        <v>238012</v>
      </c>
      <c r="E348" s="101">
        <f t="shared" si="334"/>
        <v>4.8377435543874192E-2</v>
      </c>
      <c r="F348" s="38">
        <f t="shared" si="335"/>
        <v>26579</v>
      </c>
      <c r="G348" s="46">
        <v>4919897</v>
      </c>
      <c r="H348" s="46">
        <f t="shared" si="336"/>
        <v>54</v>
      </c>
      <c r="I348" s="46">
        <v>3514</v>
      </c>
      <c r="J348" s="100">
        <f t="shared" si="337"/>
        <v>1.4763961480933735E-2</v>
      </c>
      <c r="W348" s="47"/>
      <c r="X348" s="47"/>
      <c r="Y348" s="47"/>
      <c r="Z348" s="47"/>
      <c r="AA348" s="47"/>
      <c r="AB348" s="49">
        <f t="shared" si="290"/>
        <v>270.90000000000077</v>
      </c>
      <c r="AC348" s="24">
        <f t="shared" si="291"/>
        <v>18.138706446752369</v>
      </c>
      <c r="AD348" s="25">
        <f t="shared" si="292"/>
        <v>-4.026139043650492E-23</v>
      </c>
      <c r="AE348" s="24">
        <f t="shared" si="293"/>
        <v>1.2028560281516423E-22</v>
      </c>
      <c r="AF348" s="26">
        <f t="shared" si="294"/>
        <v>-3.0767075554179421E-23</v>
      </c>
      <c r="AG348" s="32"/>
      <c r="AH348" s="49">
        <f t="shared" si="295"/>
        <v>111.37000000000039</v>
      </c>
      <c r="AI348" s="77">
        <f t="shared" si="346"/>
        <v>6.9270656464897922</v>
      </c>
      <c r="AJ348" s="25">
        <f t="shared" si="347"/>
        <v>-1.9638317852873408E-11</v>
      </c>
      <c r="AK348" s="24">
        <f t="shared" si="348"/>
        <v>1.1879017022182804E-10</v>
      </c>
      <c r="AL348" s="26">
        <f t="shared" si="349"/>
        <v>-4.3811962415428841E-11</v>
      </c>
      <c r="AM348" s="29"/>
      <c r="AN348" s="49">
        <f t="shared" si="296"/>
        <v>150.5</v>
      </c>
      <c r="AO348" s="24">
        <f t="shared" si="356"/>
        <v>29.289005272302763</v>
      </c>
      <c r="AP348" s="25">
        <f t="shared" si="352"/>
        <v>-8.1755081980612879E-7</v>
      </c>
      <c r="AQ348" s="24">
        <f t="shared" si="357"/>
        <v>1.4167532434446066E-6</v>
      </c>
      <c r="AR348" s="26">
        <f t="shared" si="353"/>
        <v>-2.6796377016168566E-7</v>
      </c>
      <c r="AS348" s="5"/>
      <c r="AT348" s="49">
        <f t="shared" si="297"/>
        <v>72.239999999999995</v>
      </c>
      <c r="AU348" s="24">
        <f t="shared" si="324"/>
        <v>3.0403738977685335</v>
      </c>
      <c r="AV348" s="25">
        <f t="shared" si="325"/>
        <v>-2.1905482692482837E-6</v>
      </c>
      <c r="AW348" s="24">
        <f t="shared" si="326"/>
        <v>2.524395557230902E-5</v>
      </c>
      <c r="AX348" s="26">
        <f t="shared" si="327"/>
        <v>-1.0279407778352888E-5</v>
      </c>
      <c r="AY348" s="29"/>
      <c r="AZ348" s="18">
        <f t="shared" si="298"/>
        <v>72.239999999999995</v>
      </c>
      <c r="BA348" s="24">
        <f t="shared" si="318"/>
        <v>1.3140053876619763E-3</v>
      </c>
      <c r="BB348" s="25">
        <f t="shared" si="316"/>
        <v>-1.4249919828791194E-7</v>
      </c>
      <c r="BC348" s="24">
        <f t="shared" si="319"/>
        <v>1.3977524013929041E-3</v>
      </c>
      <c r="BD348" s="26">
        <f t="shared" si="317"/>
        <v>-6.0232592818844149E-4</v>
      </c>
      <c r="BE348" s="35"/>
      <c r="BF348" s="18">
        <f t="shared" si="299"/>
        <v>60.200000000000315</v>
      </c>
      <c r="BG348" s="24">
        <f t="shared" si="322"/>
        <v>0.63467777585543006</v>
      </c>
      <c r="BH348" s="25">
        <f t="shared" si="320"/>
        <v>-6.7430951186478584E-6</v>
      </c>
      <c r="BI348" s="24">
        <f t="shared" si="323"/>
        <v>1.7574941187367435E-4</v>
      </c>
      <c r="BJ348" s="26">
        <f t="shared" si="321"/>
        <v>-1.2355634781521896E-4</v>
      </c>
      <c r="BK348" s="71"/>
      <c r="BL348" s="18">
        <f t="shared" si="300"/>
        <v>138.45999999999941</v>
      </c>
      <c r="BM348" s="24">
        <f t="shared" si="354"/>
        <v>1.5545726074931503</v>
      </c>
      <c r="BN348" s="25">
        <f t="shared" si="350"/>
        <v>-2.7260093462679721E-11</v>
      </c>
      <c r="BO348" s="24">
        <f t="shared" si="355"/>
        <v>3.1235266422367377E-10</v>
      </c>
      <c r="BP348" s="26">
        <f t="shared" si="351"/>
        <v>-2.5074056816363511E-10</v>
      </c>
      <c r="BQ348" s="71"/>
      <c r="BR348" s="18">
        <f t="shared" si="301"/>
        <v>138.45999999999941</v>
      </c>
      <c r="BS348" s="24">
        <f t="shared" si="342"/>
        <v>0.86449831869317406</v>
      </c>
      <c r="BT348" s="25">
        <f t="shared" si="338"/>
        <v>-1.1394297014535501E-2</v>
      </c>
      <c r="BU348" s="24">
        <f t="shared" si="343"/>
        <v>0.23781837022266289</v>
      </c>
      <c r="BV348" s="26">
        <f t="shared" si="339"/>
        <v>-0.15314186484512876</v>
      </c>
      <c r="BW348" s="90"/>
      <c r="BX348" s="18">
        <f t="shared" si="302"/>
        <v>138.45999999999941</v>
      </c>
      <c r="BY348" s="24">
        <f t="shared" si="344"/>
        <v>0.86449831869317406</v>
      </c>
      <c r="BZ348" s="25">
        <f t="shared" si="340"/>
        <v>-1.1394297014535501E-2</v>
      </c>
      <c r="CA348" s="24">
        <f t="shared" si="345"/>
        <v>0.23781837022266289</v>
      </c>
      <c r="CB348" s="26">
        <f t="shared" si="341"/>
        <v>-0.15314186484512876</v>
      </c>
      <c r="CC348" s="32"/>
      <c r="CD348" s="20">
        <f t="shared" si="303"/>
        <v>270.90000000000077</v>
      </c>
      <c r="CE348" s="61">
        <f t="shared" si="281"/>
        <v>6.460721231089113E-23</v>
      </c>
      <c r="CF348" s="61">
        <f t="shared" si="282"/>
        <v>8.0931009592548214E-11</v>
      </c>
      <c r="CG348" s="61">
        <f t="shared" si="283"/>
        <v>1.0803487589769406E-6</v>
      </c>
      <c r="CH348" s="24">
        <f t="shared" si="284"/>
        <v>1.9084131172313444E-5</v>
      </c>
      <c r="CI348" s="60">
        <f t="shared" si="285"/>
        <v>1.1171155161784736E-3</v>
      </c>
      <c r="CJ348" s="60">
        <f t="shared" si="286"/>
        <v>1.1843713012443512E-4</v>
      </c>
      <c r="CK348" s="60">
        <f t="shared" si="287"/>
        <v>1.2166998090494282E-10</v>
      </c>
      <c r="CL348" s="60">
        <f t="shared" si="288"/>
        <v>0.1972067652242937</v>
      </c>
      <c r="CM348" s="61">
        <f t="shared" si="289"/>
        <v>0.1984624825531289</v>
      </c>
      <c r="CN348" s="35"/>
    </row>
    <row r="349" spans="2:92" x14ac:dyDescent="0.65">
      <c r="B349" s="44">
        <v>44199</v>
      </c>
      <c r="C349" s="38">
        <f t="shared" si="333"/>
        <v>2942</v>
      </c>
      <c r="D349" s="46">
        <v>240954</v>
      </c>
      <c r="E349" s="101">
        <f t="shared" si="334"/>
        <v>4.8874703729283868E-2</v>
      </c>
      <c r="F349" s="38">
        <f t="shared" si="335"/>
        <v>10138</v>
      </c>
      <c r="G349" s="46">
        <v>4930035</v>
      </c>
      <c r="H349" s="46">
        <f t="shared" si="336"/>
        <v>34</v>
      </c>
      <c r="I349" s="46">
        <v>3548</v>
      </c>
      <c r="J349" s="100">
        <f t="shared" si="337"/>
        <v>1.4724802244411797E-2</v>
      </c>
      <c r="W349" s="47"/>
      <c r="X349" s="47"/>
      <c r="Y349" s="47"/>
      <c r="Z349" s="47"/>
      <c r="AA349" s="47"/>
      <c r="AB349" s="49">
        <f t="shared" si="290"/>
        <v>271.80000000000075</v>
      </c>
      <c r="AC349" s="24">
        <f t="shared" si="291"/>
        <v>18.138706446752369</v>
      </c>
      <c r="AD349" s="25">
        <f t="shared" si="292"/>
        <v>-3.2727378588523715E-23</v>
      </c>
      <c r="AE349" s="24">
        <f t="shared" si="293"/>
        <v>9.7776863128684623E-23</v>
      </c>
      <c r="AF349" s="26">
        <f t="shared" si="294"/>
        <v>-2.5009710762755116E-23</v>
      </c>
      <c r="AG349" s="32"/>
      <c r="AH349" s="49">
        <f t="shared" si="295"/>
        <v>111.74000000000039</v>
      </c>
      <c r="AI349" s="77">
        <f t="shared" si="346"/>
        <v>6.9270656464833982</v>
      </c>
      <c r="AJ349" s="25">
        <f t="shared" si="347"/>
        <v>-1.7280213452970295E-11</v>
      </c>
      <c r="AK349" s="24">
        <f t="shared" si="348"/>
        <v>1.0452623859785116E-10</v>
      </c>
      <c r="AL349" s="26">
        <f t="shared" si="349"/>
        <v>-3.8551166551288878E-11</v>
      </c>
      <c r="AM349" s="29"/>
      <c r="AN349" s="49">
        <f t="shared" si="296"/>
        <v>151</v>
      </c>
      <c r="AO349" s="24">
        <f t="shared" si="356"/>
        <v>29.289004898845125</v>
      </c>
      <c r="AP349" s="25">
        <f t="shared" si="352"/>
        <v>-7.4691527790242005E-7</v>
      </c>
      <c r="AQ349" s="24">
        <f t="shared" si="357"/>
        <v>1.2943472471902042E-6</v>
      </c>
      <c r="AR349" s="26">
        <f t="shared" si="353"/>
        <v>-2.4481199250880449E-7</v>
      </c>
      <c r="AS349" s="5"/>
      <c r="AT349" s="49">
        <f t="shared" si="297"/>
        <v>72.47999999999999</v>
      </c>
      <c r="AU349" s="24">
        <f t="shared" si="324"/>
        <v>3.0403734188418965</v>
      </c>
      <c r="AV349" s="25">
        <f t="shared" si="325"/>
        <v>-1.9955276535603983E-6</v>
      </c>
      <c r="AW349" s="24">
        <f t="shared" si="326"/>
        <v>2.2996535007354142E-5</v>
      </c>
      <c r="AX349" s="26">
        <f t="shared" si="327"/>
        <v>-9.3642523539786599E-6</v>
      </c>
      <c r="AY349" s="29"/>
      <c r="AZ349" s="18">
        <f t="shared" si="298"/>
        <v>72.47999999999999</v>
      </c>
      <c r="BA349" s="24">
        <f t="shared" si="318"/>
        <v>1.3139815846237252E-3</v>
      </c>
      <c r="BB349" s="25">
        <f t="shared" si="316"/>
        <v>-1.3223910139543738E-7</v>
      </c>
      <c r="BC349" s="24">
        <f t="shared" si="319"/>
        <v>1.2971380315308662E-3</v>
      </c>
      <c r="BD349" s="26">
        <f t="shared" si="317"/>
        <v>-5.589687214557663E-4</v>
      </c>
      <c r="BE349" s="35"/>
      <c r="BF349" s="18">
        <f t="shared" si="299"/>
        <v>60.400000000000318</v>
      </c>
      <c r="BG349" s="24">
        <f t="shared" si="322"/>
        <v>0.63467659348642425</v>
      </c>
      <c r="BH349" s="25">
        <f t="shared" si="320"/>
        <v>-5.9118450293018271E-6</v>
      </c>
      <c r="BI349" s="24">
        <f t="shared" si="323"/>
        <v>1.5408435733595705E-4</v>
      </c>
      <c r="BJ349" s="26">
        <f t="shared" si="321"/>
        <v>-1.083252726885865E-4</v>
      </c>
      <c r="BK349" s="71"/>
      <c r="BL349" s="18">
        <f t="shared" si="300"/>
        <v>138.91999999999942</v>
      </c>
      <c r="BM349" s="24">
        <f t="shared" si="354"/>
        <v>1.5545726074839923</v>
      </c>
      <c r="BN349" s="25">
        <f t="shared" si="350"/>
        <v>-1.9908570722864789E-11</v>
      </c>
      <c r="BO349" s="24">
        <f t="shared" si="355"/>
        <v>2.2811716015331312E-10</v>
      </c>
      <c r="BP349" s="26">
        <f t="shared" si="351"/>
        <v>-1.8312066102252317E-10</v>
      </c>
      <c r="BQ349" s="71"/>
      <c r="BR349" s="18">
        <f t="shared" si="301"/>
        <v>138.91999999999942</v>
      </c>
      <c r="BS349" s="24">
        <f t="shared" si="342"/>
        <v>0.86342923207087252</v>
      </c>
      <c r="BT349" s="25">
        <f t="shared" si="338"/>
        <v>-1.0690866223015828E-2</v>
      </c>
      <c r="BU349" s="24">
        <f t="shared" si="343"/>
        <v>0.22342926278049138</v>
      </c>
      <c r="BV349" s="26">
        <f t="shared" si="339"/>
        <v>-0.14389107442171506</v>
      </c>
      <c r="BW349" s="90"/>
      <c r="BX349" s="18">
        <f t="shared" si="302"/>
        <v>138.91999999999942</v>
      </c>
      <c r="BY349" s="24">
        <f t="shared" si="344"/>
        <v>0.86342923207087252</v>
      </c>
      <c r="BZ349" s="25">
        <f t="shared" si="340"/>
        <v>-1.0690866223015828E-2</v>
      </c>
      <c r="CA349" s="24">
        <f t="shared" si="345"/>
        <v>0.22342926278049138</v>
      </c>
      <c r="CB349" s="26">
        <f t="shared" si="341"/>
        <v>-0.14389107442171506</v>
      </c>
      <c r="CC349" s="32"/>
      <c r="CD349" s="20">
        <f t="shared" si="303"/>
        <v>271.80000000000075</v>
      </c>
      <c r="CE349" s="61">
        <f t="shared" si="281"/>
        <v>5.251742858166467E-23</v>
      </c>
      <c r="CF349" s="61">
        <f t="shared" si="282"/>
        <v>7.1213081038922241E-11</v>
      </c>
      <c r="CG349" s="61">
        <f t="shared" si="283"/>
        <v>9.8700774783396691E-7</v>
      </c>
      <c r="CH349" s="24">
        <f t="shared" si="284"/>
        <v>1.7385107709679321E-5</v>
      </c>
      <c r="CI349" s="60">
        <f t="shared" si="285"/>
        <v>1.0367022219820827E-3</v>
      </c>
      <c r="CJ349" s="60">
        <f t="shared" si="286"/>
        <v>1.0383709507335873E-4</v>
      </c>
      <c r="CK349" s="60">
        <f t="shared" si="287"/>
        <v>8.8857927909503426E-11</v>
      </c>
      <c r="CL349" s="60">
        <f t="shared" si="288"/>
        <v>0.18527175667072832</v>
      </c>
      <c r="CM349" s="61">
        <f t="shared" si="289"/>
        <v>0.18643066826331228</v>
      </c>
      <c r="CN349" s="72">
        <f>L117</f>
        <v>44550</v>
      </c>
    </row>
    <row r="350" spans="2:92" x14ac:dyDescent="0.65">
      <c r="B350" s="44">
        <v>44200</v>
      </c>
      <c r="C350" s="38">
        <f t="shared" si="333"/>
        <v>2893</v>
      </c>
      <c r="D350" s="46">
        <v>243847</v>
      </c>
      <c r="E350" s="101">
        <f t="shared" si="334"/>
        <v>4.9232142756194017E-2</v>
      </c>
      <c r="F350" s="38">
        <f t="shared" si="335"/>
        <v>22969</v>
      </c>
      <c r="G350" s="46">
        <v>4953004</v>
      </c>
      <c r="H350" s="46">
        <f t="shared" si="336"/>
        <v>51</v>
      </c>
      <c r="I350" s="46">
        <v>3599</v>
      </c>
      <c r="J350" s="100">
        <f t="shared" si="337"/>
        <v>1.4759254778611178E-2</v>
      </c>
      <c r="W350" s="47"/>
      <c r="X350" s="47"/>
      <c r="Y350" s="47"/>
      <c r="Z350" s="47"/>
      <c r="AA350" s="47"/>
      <c r="AB350" s="49">
        <f t="shared" si="290"/>
        <v>272.70000000000073</v>
      </c>
      <c r="AC350" s="24">
        <f t="shared" si="291"/>
        <v>18.138706446752369</v>
      </c>
      <c r="AD350" s="25">
        <f t="shared" si="292"/>
        <v>-2.6603187263632438E-23</v>
      </c>
      <c r="AE350" s="24">
        <f t="shared" si="293"/>
        <v>7.9480126794362063E-23</v>
      </c>
      <c r="AF350" s="26">
        <f t="shared" si="294"/>
        <v>-2.0329707038136178E-23</v>
      </c>
      <c r="AG350" s="32"/>
      <c r="AH350" s="49">
        <f t="shared" si="295"/>
        <v>112.1100000000004</v>
      </c>
      <c r="AI350" s="77">
        <f t="shared" si="346"/>
        <v>6.9270656464777725</v>
      </c>
      <c r="AJ350" s="25">
        <f t="shared" si="347"/>
        <v>-1.5205262447493338E-11</v>
      </c>
      <c r="AK350" s="24">
        <f t="shared" si="348"/>
        <v>9.1975072811257373E-11</v>
      </c>
      <c r="AL350" s="26">
        <f t="shared" si="349"/>
        <v>-3.3922069693496706E-11</v>
      </c>
      <c r="AM350" s="29"/>
      <c r="AN350" s="49">
        <f t="shared" si="296"/>
        <v>151.5</v>
      </c>
      <c r="AO350" s="24">
        <f t="shared" si="356"/>
        <v>29.28900455765384</v>
      </c>
      <c r="AP350" s="25">
        <f t="shared" si="352"/>
        <v>-6.8238257154769067E-7</v>
      </c>
      <c r="AQ350" s="24">
        <f t="shared" si="357"/>
        <v>1.1825169964474781E-6</v>
      </c>
      <c r="AR350" s="26">
        <f t="shared" si="353"/>
        <v>-2.2366050148545221E-7</v>
      </c>
      <c r="AS350" s="5"/>
      <c r="AT350" s="49">
        <f t="shared" si="297"/>
        <v>72.719999999999985</v>
      </c>
      <c r="AU350" s="24">
        <f t="shared" si="324"/>
        <v>3.0403729825532411</v>
      </c>
      <c r="AV350" s="25">
        <f t="shared" si="325"/>
        <v>-1.8178693978074935E-6</v>
      </c>
      <c r="AW350" s="24">
        <f t="shared" si="326"/>
        <v>2.0949197882033695E-5</v>
      </c>
      <c r="AX350" s="26">
        <f t="shared" si="327"/>
        <v>-8.5305713555018692E-6</v>
      </c>
      <c r="AY350" s="29"/>
      <c r="AZ350" s="18">
        <f t="shared" si="298"/>
        <v>72.719999999999985</v>
      </c>
      <c r="BA350" s="24">
        <f t="shared" si="318"/>
        <v>1.3139594953990247E-3</v>
      </c>
      <c r="BB350" s="25">
        <f t="shared" si="316"/>
        <v>-1.2271791500255715E-7</v>
      </c>
      <c r="BC350" s="24">
        <f t="shared" si="319"/>
        <v>1.2037661824853443E-3</v>
      </c>
      <c r="BD350" s="26">
        <f t="shared" si="317"/>
        <v>-5.187324946973439E-4</v>
      </c>
      <c r="BE350" s="35"/>
      <c r="BF350" s="18">
        <f t="shared" si="299"/>
        <v>60.600000000000321</v>
      </c>
      <c r="BG350" s="24">
        <f t="shared" si="322"/>
        <v>0.63467555687283295</v>
      </c>
      <c r="BH350" s="25">
        <f t="shared" si="320"/>
        <v>-5.1830679562470971E-6</v>
      </c>
      <c r="BI350" s="24">
        <f t="shared" si="323"/>
        <v>1.3509000447353204E-4</v>
      </c>
      <c r="BJ350" s="26">
        <f t="shared" si="321"/>
        <v>-9.4971764312124993E-5</v>
      </c>
      <c r="BK350" s="71"/>
      <c r="BL350" s="18">
        <f t="shared" si="300"/>
        <v>139.37999999999943</v>
      </c>
      <c r="BM350" s="24">
        <f t="shared" si="354"/>
        <v>1.5545726074773041</v>
      </c>
      <c r="BN350" s="25">
        <f t="shared" si="350"/>
        <v>-1.4539612227326558E-11</v>
      </c>
      <c r="BO350" s="24">
        <f t="shared" si="355"/>
        <v>1.665983508920427E-10</v>
      </c>
      <c r="BP350" s="26">
        <f t="shared" si="351"/>
        <v>-1.3373654187232695E-10</v>
      </c>
      <c r="BQ350" s="71"/>
      <c r="BR350" s="18">
        <f t="shared" si="301"/>
        <v>139.37999999999943</v>
      </c>
      <c r="BS350" s="24">
        <f t="shared" si="342"/>
        <v>0.86242607221559198</v>
      </c>
      <c r="BT350" s="25">
        <f t="shared" si="338"/>
        <v>-1.0031598552805485E-2</v>
      </c>
      <c r="BU350" s="24">
        <f t="shared" si="343"/>
        <v>0.20990952055504</v>
      </c>
      <c r="BV350" s="26">
        <f t="shared" si="339"/>
        <v>-0.13519742225451392</v>
      </c>
      <c r="BW350" s="90"/>
      <c r="BX350" s="18">
        <f t="shared" si="302"/>
        <v>139.37999999999943</v>
      </c>
      <c r="BY350" s="24">
        <f t="shared" si="344"/>
        <v>0.86242607221559198</v>
      </c>
      <c r="BZ350" s="25">
        <f t="shared" si="340"/>
        <v>-1.0031598552805485E-2</v>
      </c>
      <c r="CA350" s="24">
        <f t="shared" si="345"/>
        <v>0.20990952055504</v>
      </c>
      <c r="CB350" s="26">
        <f t="shared" si="341"/>
        <v>-0.13519742225451392</v>
      </c>
      <c r="CC350" s="32"/>
      <c r="CD350" s="20">
        <f t="shared" si="303"/>
        <v>272.70000000000073</v>
      </c>
      <c r="CE350" s="61">
        <f t="shared" si="281"/>
        <v>4.2689975409530354E-23</v>
      </c>
      <c r="CF350" s="61">
        <f t="shared" si="282"/>
        <v>6.2662049276138719E-11</v>
      </c>
      <c r="CG350" s="61">
        <f t="shared" si="283"/>
        <v>9.0173130061612109E-7</v>
      </c>
      <c r="CH350" s="24">
        <f t="shared" si="284"/>
        <v>1.5837344996142796E-5</v>
      </c>
      <c r="CI350" s="60">
        <f t="shared" si="285"/>
        <v>9.6207731538245223E-4</v>
      </c>
      <c r="CJ350" s="60">
        <f t="shared" si="286"/>
        <v>9.1036841217575213E-5</v>
      </c>
      <c r="CK350" s="60">
        <f t="shared" si="287"/>
        <v>6.489465432347263E-11</v>
      </c>
      <c r="CL350" s="60">
        <f t="shared" si="288"/>
        <v>0.17405820706162692</v>
      </c>
      <c r="CM350" s="61">
        <f t="shared" si="289"/>
        <v>0.1751280604220804</v>
      </c>
      <c r="CN350" s="35"/>
    </row>
    <row r="351" spans="2:92" x14ac:dyDescent="0.65">
      <c r="B351" s="44">
        <v>44201</v>
      </c>
      <c r="C351" s="38">
        <f t="shared" si="333"/>
        <v>4113</v>
      </c>
      <c r="D351" s="46">
        <v>247960</v>
      </c>
      <c r="E351" s="101">
        <f t="shared" si="334"/>
        <v>4.9200052700169368E-2</v>
      </c>
      <c r="F351" s="38">
        <f t="shared" si="335"/>
        <v>86828</v>
      </c>
      <c r="G351" s="46">
        <v>5039832</v>
      </c>
      <c r="H351" s="46">
        <f t="shared" si="336"/>
        <v>56</v>
      </c>
      <c r="I351" s="46">
        <v>3655</v>
      </c>
      <c r="J351" s="100">
        <f t="shared" si="337"/>
        <v>1.4740280690433941E-2</v>
      </c>
      <c r="W351" s="47"/>
      <c r="X351" s="47"/>
      <c r="Y351" s="47"/>
      <c r="Z351" s="47"/>
      <c r="AA351" s="47"/>
      <c r="AB351" s="49">
        <f t="shared" si="290"/>
        <v>273.6000000000007</v>
      </c>
      <c r="AC351" s="24">
        <f t="shared" si="291"/>
        <v>18.138706446752369</v>
      </c>
      <c r="AD351" s="25">
        <f t="shared" si="292"/>
        <v>-2.1625000324103863E-23</v>
      </c>
      <c r="AE351" s="24">
        <f t="shared" si="293"/>
        <v>6.460721231089113E-23</v>
      </c>
      <c r="AF351" s="26">
        <f t="shared" si="294"/>
        <v>-1.6525460537189928E-23</v>
      </c>
      <c r="AG351" s="32"/>
      <c r="AH351" s="49">
        <f t="shared" si="295"/>
        <v>112.4800000000004</v>
      </c>
      <c r="AI351" s="77">
        <f t="shared" si="346"/>
        <v>6.9270656464728217</v>
      </c>
      <c r="AJ351" s="25">
        <f t="shared" si="347"/>
        <v>-1.3379464711266209E-11</v>
      </c>
      <c r="AK351" s="24">
        <f t="shared" si="348"/>
        <v>8.0931009592548214E-11</v>
      </c>
      <c r="AL351" s="26">
        <f t="shared" si="349"/>
        <v>-2.9848819510024756E-11</v>
      </c>
      <c r="AM351" s="29"/>
      <c r="AN351" s="49">
        <f t="shared" si="296"/>
        <v>152</v>
      </c>
      <c r="AO351" s="24">
        <f t="shared" si="356"/>
        <v>29.289004245941129</v>
      </c>
      <c r="AP351" s="25">
        <f t="shared" si="352"/>
        <v>-6.2342542257215967E-7</v>
      </c>
      <c r="AQ351" s="24">
        <f t="shared" si="357"/>
        <v>1.0803487589769406E-6</v>
      </c>
      <c r="AR351" s="26">
        <f t="shared" si="353"/>
        <v>-2.0433647494107495E-7</v>
      </c>
      <c r="AS351" s="5"/>
      <c r="AT351" s="49">
        <f t="shared" si="297"/>
        <v>72.95999999999998</v>
      </c>
      <c r="AU351" s="24">
        <f t="shared" si="324"/>
        <v>3.0403725851065797</v>
      </c>
      <c r="AV351" s="25">
        <f t="shared" si="325"/>
        <v>-1.6560277564141174E-6</v>
      </c>
      <c r="AW351" s="24">
        <f t="shared" si="326"/>
        <v>1.9084131172313444E-5</v>
      </c>
      <c r="AX351" s="26">
        <f t="shared" si="327"/>
        <v>-7.7711112905010447E-6</v>
      </c>
      <c r="AY351" s="29"/>
      <c r="AZ351" s="18">
        <f t="shared" si="298"/>
        <v>72.95999999999998</v>
      </c>
      <c r="BA351" s="24">
        <f t="shared" si="318"/>
        <v>1.3139389965669507E-3</v>
      </c>
      <c r="BB351" s="25">
        <f t="shared" si="316"/>
        <v>-1.1388240041161343E-7</v>
      </c>
      <c r="BC351" s="24">
        <f t="shared" si="319"/>
        <v>1.1171155161784736E-3</v>
      </c>
      <c r="BD351" s="26">
        <f t="shared" si="317"/>
        <v>-4.8139259059372613E-4</v>
      </c>
      <c r="BE351" s="35"/>
      <c r="BF351" s="18">
        <f t="shared" si="299"/>
        <v>60.800000000000324</v>
      </c>
      <c r="BG351" s="24">
        <f t="shared" si="322"/>
        <v>0.63467464804660045</v>
      </c>
      <c r="BH351" s="25">
        <f t="shared" si="320"/>
        <v>-4.5441311623111995E-6</v>
      </c>
      <c r="BI351" s="24">
        <f t="shared" si="323"/>
        <v>1.1843713012443512E-4</v>
      </c>
      <c r="BJ351" s="26">
        <f t="shared" si="321"/>
        <v>-8.3264371745484636E-5</v>
      </c>
      <c r="BK351" s="71"/>
      <c r="BL351" s="18">
        <f t="shared" si="300"/>
        <v>139.83999999999943</v>
      </c>
      <c r="BM351" s="24">
        <f t="shared" si="354"/>
        <v>1.5545726074724195</v>
      </c>
      <c r="BN351" s="25">
        <f t="shared" si="350"/>
        <v>-1.061855854265413E-11</v>
      </c>
      <c r="BO351" s="24">
        <f t="shared" si="355"/>
        <v>1.2166998090494282E-10</v>
      </c>
      <c r="BP351" s="26">
        <f t="shared" si="351"/>
        <v>-9.7670369537173633E-11</v>
      </c>
      <c r="BQ351" s="71"/>
      <c r="BR351" s="18">
        <f t="shared" si="301"/>
        <v>139.83999999999943</v>
      </c>
      <c r="BS351" s="24">
        <f t="shared" si="342"/>
        <v>0.86148470871026073</v>
      </c>
      <c r="BT351" s="25">
        <f t="shared" si="338"/>
        <v>-9.4136350533129427E-3</v>
      </c>
      <c r="BU351" s="24">
        <f t="shared" si="343"/>
        <v>0.1972067652242937</v>
      </c>
      <c r="BV351" s="26">
        <f t="shared" si="339"/>
        <v>-0.12702755330746307</v>
      </c>
      <c r="BW351" s="90"/>
      <c r="BX351" s="18">
        <f t="shared" si="302"/>
        <v>139.83999999999943</v>
      </c>
      <c r="BY351" s="24">
        <f t="shared" si="344"/>
        <v>0.86148470871026073</v>
      </c>
      <c r="BZ351" s="25">
        <f t="shared" si="340"/>
        <v>-9.4136350533129427E-3</v>
      </c>
      <c r="CA351" s="24">
        <f t="shared" si="345"/>
        <v>0.1972067652242937</v>
      </c>
      <c r="CB351" s="26">
        <f t="shared" si="341"/>
        <v>-0.12702755330746307</v>
      </c>
      <c r="CC351" s="32"/>
      <c r="CD351" s="20">
        <f t="shared" si="303"/>
        <v>273.6000000000007</v>
      </c>
      <c r="CE351" s="61">
        <f t="shared" si="281"/>
        <v>3.4701508616942642E-23</v>
      </c>
      <c r="CF351" s="61">
        <f t="shared" si="282"/>
        <v>5.5137797188398816E-11</v>
      </c>
      <c r="CG351" s="61">
        <f t="shared" si="283"/>
        <v>8.2382264800982532E-7</v>
      </c>
      <c r="CH351" s="24">
        <f t="shared" si="284"/>
        <v>1.4427376588557362E-5</v>
      </c>
      <c r="CI351" s="60">
        <f t="shared" si="285"/>
        <v>8.9282413109491082E-4</v>
      </c>
      <c r="CJ351" s="60">
        <f t="shared" si="286"/>
        <v>7.9814505432967674E-5</v>
      </c>
      <c r="CK351" s="60">
        <f t="shared" si="287"/>
        <v>4.7393814585139767E-11</v>
      </c>
      <c r="CL351" s="60">
        <f t="shared" si="288"/>
        <v>0.16352260568867671</v>
      </c>
      <c r="CM351" s="61">
        <f t="shared" si="289"/>
        <v>0.16451049562697276</v>
      </c>
      <c r="CN351" s="35"/>
    </row>
    <row r="352" spans="2:92" x14ac:dyDescent="0.65">
      <c r="B352" s="44">
        <v>44202</v>
      </c>
      <c r="C352" s="38">
        <f t="shared" si="333"/>
        <v>4357</v>
      </c>
      <c r="D352" s="46">
        <v>252317</v>
      </c>
      <c r="E352" s="101">
        <f t="shared" si="334"/>
        <v>4.9188320676105714E-2</v>
      </c>
      <c r="F352" s="38">
        <f t="shared" si="335"/>
        <v>89780</v>
      </c>
      <c r="G352" s="46">
        <v>5129612</v>
      </c>
      <c r="H352" s="46">
        <f t="shared" si="336"/>
        <v>64</v>
      </c>
      <c r="I352" s="46">
        <v>3719</v>
      </c>
      <c r="J352" s="100">
        <f t="shared" si="337"/>
        <v>1.4739395284503224E-2</v>
      </c>
      <c r="W352" s="47"/>
      <c r="X352" s="47"/>
      <c r="Y352" s="47"/>
      <c r="Z352" s="47"/>
      <c r="AA352" s="47"/>
      <c r="AB352" s="49">
        <f t="shared" si="290"/>
        <v>274.50000000000068</v>
      </c>
      <c r="AC352" s="24">
        <f t="shared" si="291"/>
        <v>18.138706446752369</v>
      </c>
      <c r="AD352" s="25">
        <f t="shared" si="292"/>
        <v>-1.7578368876753898E-23</v>
      </c>
      <c r="AE352" s="24">
        <f t="shared" si="293"/>
        <v>5.251742858166467E-23</v>
      </c>
      <c r="AF352" s="26">
        <f t="shared" si="294"/>
        <v>-1.3433093032473845E-23</v>
      </c>
      <c r="AG352" s="32"/>
      <c r="AH352" s="49">
        <f t="shared" si="295"/>
        <v>112.85000000000041</v>
      </c>
      <c r="AI352" s="77">
        <f t="shared" si="346"/>
        <v>6.9270656464684661</v>
      </c>
      <c r="AJ352" s="25">
        <f t="shared" si="347"/>
        <v>-1.1772902741940966E-11</v>
      </c>
      <c r="AK352" s="24">
        <f t="shared" si="348"/>
        <v>7.1213081038922241E-11</v>
      </c>
      <c r="AL352" s="26">
        <f t="shared" si="349"/>
        <v>-2.6264671766556691E-11</v>
      </c>
      <c r="AM352" s="29"/>
      <c r="AN352" s="49">
        <f t="shared" si="296"/>
        <v>152.5</v>
      </c>
      <c r="AO352" s="24">
        <f t="shared" si="356"/>
        <v>29.289003961160073</v>
      </c>
      <c r="AP352" s="25">
        <f t="shared" si="352"/>
        <v>-5.6956210899791111E-7</v>
      </c>
      <c r="AQ352" s="24">
        <f t="shared" si="357"/>
        <v>9.8700774783396691E-7</v>
      </c>
      <c r="AR352" s="26">
        <f t="shared" si="353"/>
        <v>-1.8668202228594726E-7</v>
      </c>
      <c r="AS352" s="5"/>
      <c r="AT352" s="49">
        <f t="shared" si="297"/>
        <v>73.199999999999974</v>
      </c>
      <c r="AU352" s="24">
        <f t="shared" si="324"/>
        <v>3.0403722230438759</v>
      </c>
      <c r="AV352" s="25">
        <f t="shared" si="325"/>
        <v>-1.5085945998988718E-6</v>
      </c>
      <c r="AW352" s="24">
        <f t="shared" si="326"/>
        <v>1.7385107709679321E-5</v>
      </c>
      <c r="AX352" s="26">
        <f t="shared" si="327"/>
        <v>-7.079264427642178E-6</v>
      </c>
      <c r="AY352" s="29"/>
      <c r="AZ352" s="18">
        <f t="shared" si="298"/>
        <v>73.199999999999974</v>
      </c>
      <c r="BA352" s="24">
        <f t="shared" si="318"/>
        <v>1.3139199735984913E-3</v>
      </c>
      <c r="BB352" s="25">
        <f t="shared" si="316"/>
        <v>-1.0568315810713785E-7</v>
      </c>
      <c r="BC352" s="24">
        <f t="shared" si="319"/>
        <v>1.0367022219820827E-3</v>
      </c>
      <c r="BD352" s="26">
        <f t="shared" si="317"/>
        <v>-4.467405233132823E-4</v>
      </c>
      <c r="BE352" s="35"/>
      <c r="BF352" s="18">
        <f t="shared" si="299"/>
        <v>61.000000000000327</v>
      </c>
      <c r="BG352" s="24">
        <f t="shared" si="322"/>
        <v>0.6346738512547353</v>
      </c>
      <c r="BH352" s="25">
        <f t="shared" si="320"/>
        <v>-3.9839593255008896E-6</v>
      </c>
      <c r="BI352" s="24">
        <f t="shared" si="323"/>
        <v>1.0383709507335873E-4</v>
      </c>
      <c r="BJ352" s="26">
        <f t="shared" si="321"/>
        <v>-7.3000175255381929E-5</v>
      </c>
      <c r="BK352" s="71"/>
      <c r="BL352" s="18">
        <f t="shared" si="300"/>
        <v>140.29999999999944</v>
      </c>
      <c r="BM352" s="24">
        <f t="shared" si="354"/>
        <v>1.5545726074688522</v>
      </c>
      <c r="BN352" s="25">
        <f t="shared" si="350"/>
        <v>-7.7549375981271753E-12</v>
      </c>
      <c r="BO352" s="24">
        <f t="shared" si="355"/>
        <v>8.8857927909503426E-11</v>
      </c>
      <c r="BP352" s="26">
        <f t="shared" si="351"/>
        <v>-7.1330549990085654E-11</v>
      </c>
      <c r="BQ352" s="71"/>
      <c r="BR352" s="18">
        <f t="shared" si="301"/>
        <v>140.29999999999944</v>
      </c>
      <c r="BS352" s="24">
        <f t="shared" si="342"/>
        <v>0.86060127752424698</v>
      </c>
      <c r="BT352" s="25">
        <f t="shared" si="338"/>
        <v>-8.834311860137058E-3</v>
      </c>
      <c r="BU352" s="24">
        <f t="shared" si="343"/>
        <v>0.18527175667072832</v>
      </c>
      <c r="BV352" s="26">
        <f t="shared" si="339"/>
        <v>-0.11935008553565385</v>
      </c>
      <c r="BW352" s="90"/>
      <c r="BX352" s="18">
        <f t="shared" si="302"/>
        <v>140.29999999999944</v>
      </c>
      <c r="BY352" s="24">
        <f t="shared" si="344"/>
        <v>0.86060127752424698</v>
      </c>
      <c r="BZ352" s="25">
        <f t="shared" si="340"/>
        <v>-8.834311860137058E-3</v>
      </c>
      <c r="CA352" s="24">
        <f t="shared" si="345"/>
        <v>0.18527175667072832</v>
      </c>
      <c r="CB352" s="26">
        <f t="shared" si="341"/>
        <v>-0.11935008553565385</v>
      </c>
      <c r="CC352" s="32"/>
      <c r="CD352" s="20">
        <f t="shared" si="303"/>
        <v>274.50000000000068</v>
      </c>
      <c r="CE352" s="61">
        <f t="shared" si="281"/>
        <v>2.8207903348262721E-23</v>
      </c>
      <c r="CF352" s="61">
        <f t="shared" si="282"/>
        <v>4.851703246077189E-11</v>
      </c>
      <c r="CG352" s="61">
        <f t="shared" si="283"/>
        <v>7.5264522072262914E-7</v>
      </c>
      <c r="CH352" s="24">
        <f t="shared" si="284"/>
        <v>1.3142934933244774E-5</v>
      </c>
      <c r="CI352" s="60">
        <f t="shared" si="285"/>
        <v>8.2855599663123438E-4</v>
      </c>
      <c r="CJ352" s="60">
        <f t="shared" si="286"/>
        <v>6.9975574120733762E-5</v>
      </c>
      <c r="CK352" s="60">
        <f t="shared" si="287"/>
        <v>3.4612614618983298E-11</v>
      </c>
      <c r="CL352" s="60">
        <f t="shared" si="288"/>
        <v>0.15362405397582568</v>
      </c>
      <c r="CM352" s="61">
        <f t="shared" si="289"/>
        <v>0.15453648120986127</v>
      </c>
      <c r="CN352" s="72">
        <f>L118</f>
        <v>44557</v>
      </c>
    </row>
    <row r="353" spans="2:92" x14ac:dyDescent="0.65">
      <c r="B353" s="44">
        <v>44203</v>
      </c>
      <c r="C353" s="38">
        <f t="shared" si="333"/>
        <v>6076</v>
      </c>
      <c r="D353" s="46">
        <v>258393</v>
      </c>
      <c r="E353" s="101">
        <f t="shared" si="334"/>
        <v>4.9640433305099249E-2</v>
      </c>
      <c r="F353" s="38">
        <f t="shared" si="335"/>
        <v>75681</v>
      </c>
      <c r="G353" s="46">
        <v>5205293</v>
      </c>
      <c r="H353" s="46">
        <f t="shared" si="336"/>
        <v>72</v>
      </c>
      <c r="I353" s="46">
        <v>3791</v>
      </c>
      <c r="J353" s="100">
        <f t="shared" si="337"/>
        <v>1.4671450077981988E-2</v>
      </c>
      <c r="W353" s="47"/>
      <c r="X353" s="47"/>
      <c r="Y353" s="47"/>
      <c r="Z353" s="47"/>
      <c r="AA353" s="47"/>
      <c r="AB353" s="49">
        <f t="shared" si="290"/>
        <v>275.40000000000066</v>
      </c>
      <c r="AC353" s="24">
        <f t="shared" si="291"/>
        <v>18.138706446752369</v>
      </c>
      <c r="AD353" s="25">
        <f t="shared" si="292"/>
        <v>-1.428897330571647E-23</v>
      </c>
      <c r="AE353" s="24">
        <f t="shared" si="293"/>
        <v>4.2689975409530354E-23</v>
      </c>
      <c r="AF353" s="26">
        <f t="shared" si="294"/>
        <v>-1.0919392413482571E-23</v>
      </c>
      <c r="AG353" s="32"/>
      <c r="AH353" s="49">
        <f t="shared" si="295"/>
        <v>113.22000000000041</v>
      </c>
      <c r="AI353" s="77">
        <f t="shared" si="346"/>
        <v>6.9270656464646336</v>
      </c>
      <c r="AJ353" s="25">
        <f t="shared" si="347"/>
        <v>-1.0359251432121757E-11</v>
      </c>
      <c r="AK353" s="24">
        <f t="shared" si="348"/>
        <v>6.2662049276138719E-11</v>
      </c>
      <c r="AL353" s="26">
        <f t="shared" si="349"/>
        <v>-2.3110896656171692E-11</v>
      </c>
      <c r="AM353" s="29"/>
      <c r="AN353" s="49">
        <f t="shared" si="296"/>
        <v>153</v>
      </c>
      <c r="AO353" s="24">
        <f t="shared" si="356"/>
        <v>29.289003700983809</v>
      </c>
      <c r="AP353" s="25">
        <f t="shared" si="352"/>
        <v>-5.203525290480852E-7</v>
      </c>
      <c r="AQ353" s="24">
        <f t="shared" si="357"/>
        <v>9.0173130061612109E-7</v>
      </c>
      <c r="AR353" s="26">
        <f t="shared" si="353"/>
        <v>-1.7055289443569164E-7</v>
      </c>
      <c r="AS353" s="5"/>
      <c r="AT353" s="49">
        <f t="shared" si="297"/>
        <v>73.439999999999969</v>
      </c>
      <c r="AU353" s="24">
        <f t="shared" si="324"/>
        <v>3.0403718932149566</v>
      </c>
      <c r="AV353" s="25">
        <f t="shared" si="325"/>
        <v>-1.3742871629535083E-6</v>
      </c>
      <c r="AW353" s="24">
        <f t="shared" si="326"/>
        <v>1.5837344996142796E-5</v>
      </c>
      <c r="AX353" s="26">
        <f t="shared" si="327"/>
        <v>-6.4490113064021854E-6</v>
      </c>
      <c r="AY353" s="29"/>
      <c r="AZ353" s="18">
        <f t="shared" si="298"/>
        <v>73.439999999999969</v>
      </c>
      <c r="BA353" s="24">
        <f t="shared" si="318"/>
        <v>1.3139023202154117E-3</v>
      </c>
      <c r="BB353" s="25">
        <f t="shared" si="316"/>
        <v>-9.8074350441806067E-8</v>
      </c>
      <c r="BC353" s="24">
        <f t="shared" si="319"/>
        <v>9.6207731538245223E-4</v>
      </c>
      <c r="BD353" s="26">
        <f t="shared" si="317"/>
        <v>-4.1458281444239133E-4</v>
      </c>
      <c r="BE353" s="35"/>
      <c r="BF353" s="18">
        <f t="shared" si="299"/>
        <v>61.20000000000033</v>
      </c>
      <c r="BG353" s="24">
        <f t="shared" si="322"/>
        <v>0.63467315268623159</v>
      </c>
      <c r="BH353" s="25">
        <f t="shared" si="320"/>
        <v>-3.4928425187655722E-6</v>
      </c>
      <c r="BI353" s="24">
        <f t="shared" si="323"/>
        <v>9.1036841217575213E-5</v>
      </c>
      <c r="BJ353" s="26">
        <f t="shared" si="321"/>
        <v>-6.4001269278917604E-5</v>
      </c>
      <c r="BK353" s="71"/>
      <c r="BL353" s="18">
        <f t="shared" si="300"/>
        <v>140.75999999999945</v>
      </c>
      <c r="BM353" s="24">
        <f t="shared" si="354"/>
        <v>1.5545726074662469</v>
      </c>
      <c r="BN353" s="25">
        <f t="shared" si="350"/>
        <v>-5.663580128066798E-12</v>
      </c>
      <c r="BO353" s="24">
        <f t="shared" si="355"/>
        <v>6.489465432347263E-11</v>
      </c>
      <c r="BP353" s="26">
        <f t="shared" si="351"/>
        <v>-5.2094073013110428E-11</v>
      </c>
      <c r="BQ353" s="71"/>
      <c r="BR353" s="18">
        <f t="shared" si="301"/>
        <v>140.75999999999945</v>
      </c>
      <c r="BS353" s="24">
        <f t="shared" si="342"/>
        <v>0.85977216294975101</v>
      </c>
      <c r="BT353" s="25">
        <f t="shared" si="338"/>
        <v>-8.2911457449594897E-3</v>
      </c>
      <c r="BU353" s="24">
        <f t="shared" si="343"/>
        <v>0.17405820706162692</v>
      </c>
      <c r="BV353" s="26">
        <f t="shared" si="339"/>
        <v>-0.11213549609101392</v>
      </c>
      <c r="BW353" s="90"/>
      <c r="BX353" s="18">
        <f t="shared" si="302"/>
        <v>140.75999999999945</v>
      </c>
      <c r="BY353" s="24">
        <f t="shared" si="344"/>
        <v>0.85977216294975101</v>
      </c>
      <c r="BZ353" s="25">
        <f t="shared" si="340"/>
        <v>-8.2911457449594897E-3</v>
      </c>
      <c r="CA353" s="24">
        <f t="shared" si="345"/>
        <v>0.17405820706162692</v>
      </c>
      <c r="CB353" s="26">
        <f t="shared" si="341"/>
        <v>-0.11213549609101392</v>
      </c>
      <c r="CC353" s="32"/>
      <c r="CD353" s="20">
        <f t="shared" si="303"/>
        <v>275.40000000000066</v>
      </c>
      <c r="CE353" s="61">
        <f t="shared" si="281"/>
        <v>2.2929429959031985E-23</v>
      </c>
      <c r="CF353" s="61">
        <f t="shared" si="282"/>
        <v>4.2691267312630338E-11</v>
      </c>
      <c r="CG353" s="61">
        <f t="shared" si="283"/>
        <v>6.8761744828604575E-7</v>
      </c>
      <c r="CH353" s="24">
        <f t="shared" si="284"/>
        <v>1.1972844631548784E-5</v>
      </c>
      <c r="CI353" s="60">
        <f t="shared" si="285"/>
        <v>7.6891407333035621E-4</v>
      </c>
      <c r="CJ353" s="60">
        <f t="shared" si="286"/>
        <v>6.1349511785800545E-5</v>
      </c>
      <c r="CK353" s="60">
        <f t="shared" si="287"/>
        <v>2.5278258381376505E-11</v>
      </c>
      <c r="CL353" s="60">
        <f t="shared" si="288"/>
        <v>0.14432411009278673</v>
      </c>
      <c r="CM353" s="61">
        <f t="shared" si="289"/>
        <v>0.14516703420795224</v>
      </c>
      <c r="CN353" s="35"/>
    </row>
    <row r="354" spans="2:92" x14ac:dyDescent="0.65">
      <c r="B354" s="44">
        <v>44204</v>
      </c>
      <c r="C354" s="38">
        <f t="shared" si="333"/>
        <v>6906</v>
      </c>
      <c r="D354" s="46">
        <v>265299</v>
      </c>
      <c r="E354" s="101">
        <f t="shared" si="334"/>
        <v>5.0164742543095421E-2</v>
      </c>
      <c r="F354" s="38">
        <f t="shared" si="335"/>
        <v>83262</v>
      </c>
      <c r="G354" s="46">
        <v>5288555</v>
      </c>
      <c r="H354" s="46">
        <f t="shared" si="336"/>
        <v>66</v>
      </c>
      <c r="I354" s="46">
        <v>3857</v>
      </c>
      <c r="J354" s="100">
        <f t="shared" si="337"/>
        <v>1.4538313374720599E-2</v>
      </c>
      <c r="W354" s="47"/>
      <c r="X354" s="47"/>
      <c r="Y354" s="47"/>
      <c r="Z354" s="47"/>
      <c r="AA354" s="47"/>
      <c r="AB354" s="49">
        <f t="shared" si="290"/>
        <v>276.30000000000064</v>
      </c>
      <c r="AC354" s="24">
        <f t="shared" si="291"/>
        <v>18.138706446752369</v>
      </c>
      <c r="AD354" s="25">
        <f t="shared" si="292"/>
        <v>-1.1615113982588224E-23</v>
      </c>
      <c r="AE354" s="24">
        <f t="shared" si="293"/>
        <v>3.4701508616942642E-23</v>
      </c>
      <c r="AF354" s="26">
        <f t="shared" si="294"/>
        <v>-8.8760742139863452E-24</v>
      </c>
      <c r="AG354" s="32"/>
      <c r="AH354" s="49">
        <f t="shared" si="295"/>
        <v>113.59000000000042</v>
      </c>
      <c r="AI354" s="77">
        <f t="shared" si="346"/>
        <v>6.9270656464612612</v>
      </c>
      <c r="AJ354" s="25">
        <f t="shared" si="347"/>
        <v>-9.1153467064341069E-12</v>
      </c>
      <c r="AK354" s="24">
        <f t="shared" si="348"/>
        <v>5.5137797188398816E-11</v>
      </c>
      <c r="AL354" s="26">
        <f t="shared" si="349"/>
        <v>-2.0335816453351091E-11</v>
      </c>
      <c r="AM354" s="29"/>
      <c r="AN354" s="49">
        <f t="shared" si="296"/>
        <v>153.5</v>
      </c>
      <c r="AO354" s="24">
        <f t="shared" si="356"/>
        <v>29.289003463286505</v>
      </c>
      <c r="AP354" s="25">
        <f t="shared" si="352"/>
        <v>-4.7539460521869321E-7</v>
      </c>
      <c r="AQ354" s="24">
        <f t="shared" si="357"/>
        <v>8.2382264800982532E-7</v>
      </c>
      <c r="AR354" s="26">
        <f t="shared" si="353"/>
        <v>-1.558173052125915E-7</v>
      </c>
      <c r="AS354" s="5"/>
      <c r="AT354" s="49">
        <f t="shared" si="297"/>
        <v>73.679999999999964</v>
      </c>
      <c r="AU354" s="24">
        <f t="shared" si="324"/>
        <v>3.0403715927501045</v>
      </c>
      <c r="AV354" s="25">
        <f t="shared" si="325"/>
        <v>-1.2519368833249484E-6</v>
      </c>
      <c r="AW354" s="24">
        <f t="shared" si="326"/>
        <v>1.4427376588557362E-5</v>
      </c>
      <c r="AX354" s="26">
        <f t="shared" si="327"/>
        <v>-5.8748683649393099E-6</v>
      </c>
      <c r="AY354" s="29"/>
      <c r="AZ354" s="18">
        <f t="shared" si="298"/>
        <v>73.679999999999964</v>
      </c>
      <c r="BA354" s="24">
        <f t="shared" si="318"/>
        <v>1.3138859377954165E-3</v>
      </c>
      <c r="BB354" s="25">
        <f t="shared" si="316"/>
        <v>-9.1013444417348517E-8</v>
      </c>
      <c r="BC354" s="24">
        <f t="shared" si="319"/>
        <v>8.9282413109491082E-4</v>
      </c>
      <c r="BD354" s="26">
        <f t="shared" si="317"/>
        <v>-3.8473991270856356E-4</v>
      </c>
      <c r="BE354" s="35"/>
      <c r="BF354" s="18">
        <f t="shared" si="299"/>
        <v>61.400000000000333</v>
      </c>
      <c r="BG354" s="24">
        <f t="shared" si="322"/>
        <v>0.63467254023265796</v>
      </c>
      <c r="BH354" s="25">
        <f t="shared" si="320"/>
        <v>-3.0622678683861799E-6</v>
      </c>
      <c r="BI354" s="24">
        <f t="shared" si="323"/>
        <v>7.9814505432967674E-5</v>
      </c>
      <c r="BJ354" s="26">
        <f t="shared" si="321"/>
        <v>-5.6111678923037708E-5</v>
      </c>
      <c r="BK354" s="71"/>
      <c r="BL354" s="18">
        <f t="shared" si="300"/>
        <v>141.21999999999946</v>
      </c>
      <c r="BM354" s="24">
        <f t="shared" si="354"/>
        <v>1.5545726074643442</v>
      </c>
      <c r="BN354" s="25">
        <f t="shared" si="350"/>
        <v>-4.1362215312727259E-12</v>
      </c>
      <c r="BO354" s="24">
        <f t="shared" si="355"/>
        <v>4.7393814585139767E-11</v>
      </c>
      <c r="BP354" s="26">
        <f t="shared" si="351"/>
        <v>-3.8045303778984485E-11</v>
      </c>
      <c r="BQ354" s="71"/>
      <c r="BR354" s="18">
        <f t="shared" si="301"/>
        <v>141.21999999999946</v>
      </c>
      <c r="BS354" s="24">
        <f t="shared" si="342"/>
        <v>0.85899398086369549</v>
      </c>
      <c r="BT354" s="25">
        <f t="shared" si="338"/>
        <v>-7.7818208605555913E-3</v>
      </c>
      <c r="BU354" s="24">
        <f t="shared" si="343"/>
        <v>0.16352260568867671</v>
      </c>
      <c r="BV354" s="26">
        <f t="shared" si="339"/>
        <v>-0.1053560137295019</v>
      </c>
      <c r="BW354" s="90"/>
      <c r="BX354" s="18">
        <f t="shared" si="302"/>
        <v>141.21999999999946</v>
      </c>
      <c r="BY354" s="24">
        <f t="shared" si="344"/>
        <v>0.85899398086369549</v>
      </c>
      <c r="BZ354" s="25">
        <f t="shared" si="340"/>
        <v>-7.7818208605555913E-3</v>
      </c>
      <c r="CA354" s="24">
        <f t="shared" si="345"/>
        <v>0.16352260568867671</v>
      </c>
      <c r="CB354" s="26">
        <f t="shared" si="341"/>
        <v>-0.1053560137295019</v>
      </c>
      <c r="CC354" s="32"/>
      <c r="CD354" s="20">
        <f t="shared" si="303"/>
        <v>276.30000000000064</v>
      </c>
      <c r="CE354" s="61">
        <f t="shared" si="281"/>
        <v>1.8638703903476549E-23</v>
      </c>
      <c r="CF354" s="61">
        <f t="shared" si="282"/>
        <v>3.7565040818026604E-11</v>
      </c>
      <c r="CG354" s="61">
        <f t="shared" si="283"/>
        <v>6.2820800723261791E-7</v>
      </c>
      <c r="CH354" s="24">
        <f t="shared" si="284"/>
        <v>1.0906925207684839E-5</v>
      </c>
      <c r="CI354" s="60">
        <f t="shared" si="285"/>
        <v>7.135653527979111E-4</v>
      </c>
      <c r="CJ354" s="60">
        <f t="shared" si="286"/>
        <v>5.3786805213486996E-5</v>
      </c>
      <c r="CK354" s="60">
        <f t="shared" si="287"/>
        <v>1.8461198433855395E-11</v>
      </c>
      <c r="CL354" s="60">
        <f t="shared" si="288"/>
        <v>0.13558664263917705</v>
      </c>
      <c r="CM354" s="61">
        <f t="shared" si="289"/>
        <v>0.13636552998642962</v>
      </c>
      <c r="CN354" s="35"/>
    </row>
    <row r="355" spans="2:92" x14ac:dyDescent="0.65">
      <c r="B355" s="44">
        <v>44205</v>
      </c>
      <c r="C355" s="38">
        <f t="shared" si="333"/>
        <v>7855</v>
      </c>
      <c r="D355" s="46">
        <v>273154</v>
      </c>
      <c r="E355" s="101">
        <f t="shared" si="334"/>
        <v>5.1022222687119839E-2</v>
      </c>
      <c r="F355" s="38">
        <f t="shared" si="335"/>
        <v>65073</v>
      </c>
      <c r="G355" s="46">
        <v>5353628</v>
      </c>
      <c r="H355" s="46">
        <f t="shared" si="336"/>
        <v>75</v>
      </c>
      <c r="I355" s="46">
        <v>3932</v>
      </c>
      <c r="J355" s="100">
        <f t="shared" si="337"/>
        <v>1.4394810253556602E-2</v>
      </c>
      <c r="W355" s="47"/>
      <c r="X355" s="47"/>
      <c r="Y355" s="47"/>
      <c r="Z355" s="47"/>
      <c r="AA355" s="47"/>
      <c r="AB355" s="49">
        <f t="shared" si="290"/>
        <v>277.20000000000061</v>
      </c>
      <c r="AC355" s="24">
        <f t="shared" si="291"/>
        <v>18.138706446752369</v>
      </c>
      <c r="AD355" s="25">
        <f t="shared" si="292"/>
        <v>-9.4416071709325566E-24</v>
      </c>
      <c r="AE355" s="24">
        <f t="shared" si="293"/>
        <v>2.8207903348262721E-23</v>
      </c>
      <c r="AF355" s="26">
        <f t="shared" si="294"/>
        <v>-7.2151169651999107E-24</v>
      </c>
      <c r="AG355" s="32"/>
      <c r="AH355" s="49">
        <f t="shared" si="295"/>
        <v>113.96000000000042</v>
      </c>
      <c r="AI355" s="77">
        <f t="shared" si="346"/>
        <v>6.9270656464582938</v>
      </c>
      <c r="AJ355" s="25">
        <f t="shared" si="347"/>
        <v>-8.0208059552314215E-12</v>
      </c>
      <c r="AK355" s="24">
        <f t="shared" si="348"/>
        <v>4.851703246077189E-11</v>
      </c>
      <c r="AL355" s="26">
        <f t="shared" si="349"/>
        <v>-1.7893958723316021E-11</v>
      </c>
      <c r="AM355" s="29"/>
      <c r="AN355" s="49">
        <f t="shared" si="296"/>
        <v>154</v>
      </c>
      <c r="AO355" s="24">
        <f t="shared" si="356"/>
        <v>29.289003246126004</v>
      </c>
      <c r="AP355" s="25">
        <f t="shared" si="352"/>
        <v>-4.3432099903248531E-7</v>
      </c>
      <c r="AQ355" s="24">
        <f t="shared" si="357"/>
        <v>7.5264522072262914E-7</v>
      </c>
      <c r="AR355" s="26">
        <f t="shared" si="353"/>
        <v>-1.423548545743924E-7</v>
      </c>
      <c r="AS355" s="5"/>
      <c r="AT355" s="49">
        <f t="shared" si="297"/>
        <v>73.919999999999959</v>
      </c>
      <c r="AU355" s="24">
        <f t="shared" si="324"/>
        <v>3.0403713190350881</v>
      </c>
      <c r="AV355" s="25">
        <f t="shared" si="325"/>
        <v>-1.1404792343817006E-6</v>
      </c>
      <c r="AW355" s="24">
        <f t="shared" si="326"/>
        <v>1.3142934933244774E-5</v>
      </c>
      <c r="AX355" s="26">
        <f t="shared" si="327"/>
        <v>-5.3518402304691129E-6</v>
      </c>
      <c r="AY355" s="29"/>
      <c r="AZ355" s="18">
        <f t="shared" si="298"/>
        <v>73.919999999999959</v>
      </c>
      <c r="BA355" s="24">
        <f t="shared" si="318"/>
        <v>1.3138707348202593E-3</v>
      </c>
      <c r="BB355" s="25">
        <f t="shared" si="316"/>
        <v>-8.4460973095441051E-8</v>
      </c>
      <c r="BC355" s="24">
        <f t="shared" si="319"/>
        <v>8.2855599663123438E-4</v>
      </c>
      <c r="BD355" s="26">
        <f t="shared" si="317"/>
        <v>-3.5704519146486892E-4</v>
      </c>
      <c r="BE355" s="35"/>
      <c r="BF355" s="18">
        <f t="shared" si="299"/>
        <v>61.600000000000335</v>
      </c>
      <c r="BG355" s="24">
        <f t="shared" si="322"/>
        <v>0.6346720032782639</v>
      </c>
      <c r="BH355" s="25">
        <f t="shared" ref="BH355:BH386" si="358">-$BI$39*BG354*BI354</f>
        <v>-2.6847719702594079E-6</v>
      </c>
      <c r="BI355" s="24">
        <f t="shared" si="323"/>
        <v>6.9975574120733762E-5</v>
      </c>
      <c r="BJ355" s="26">
        <f t="shared" ref="BJ355:BJ386" si="359">$BI$39*BG354*BI354-$BI$40*BI354</f>
        <v>-4.9194656561169585E-5</v>
      </c>
      <c r="BK355" s="71"/>
      <c r="BL355" s="18">
        <f t="shared" si="300"/>
        <v>141.67999999999947</v>
      </c>
      <c r="BM355" s="24">
        <f t="shared" si="354"/>
        <v>1.5545726074629547</v>
      </c>
      <c r="BN355" s="25">
        <f t="shared" si="350"/>
        <v>-3.0207621626093985E-12</v>
      </c>
      <c r="BO355" s="24">
        <f t="shared" si="355"/>
        <v>3.4612614618983298E-11</v>
      </c>
      <c r="BP355" s="26">
        <f t="shared" si="351"/>
        <v>-2.778521731773145E-11</v>
      </c>
      <c r="BQ355" s="71"/>
      <c r="BR355" s="18">
        <f t="shared" si="301"/>
        <v>141.67999999999947</v>
      </c>
      <c r="BS355" s="24">
        <f t="shared" si="342"/>
        <v>0.85826356320678254</v>
      </c>
      <c r="BT355" s="25">
        <f t="shared" si="338"/>
        <v>-7.3041765691294813E-3</v>
      </c>
      <c r="BU355" s="24">
        <f t="shared" si="343"/>
        <v>0.15362405397582568</v>
      </c>
      <c r="BV355" s="26">
        <f t="shared" si="339"/>
        <v>-9.8985517128510392E-2</v>
      </c>
      <c r="BW355" s="90"/>
      <c r="BX355" s="18">
        <f t="shared" si="302"/>
        <v>141.67999999999947</v>
      </c>
      <c r="BY355" s="24">
        <f t="shared" si="344"/>
        <v>0.85826356320678254</v>
      </c>
      <c r="BZ355" s="25">
        <f t="shared" si="340"/>
        <v>-7.3041765691294813E-3</v>
      </c>
      <c r="CA355" s="24">
        <f t="shared" si="345"/>
        <v>0.15362405397582568</v>
      </c>
      <c r="CB355" s="26">
        <f t="shared" si="341"/>
        <v>-9.8985517128510392E-2</v>
      </c>
      <c r="CC355" s="32"/>
      <c r="CD355" s="20">
        <f t="shared" si="303"/>
        <v>277.20000000000061</v>
      </c>
      <c r="CE355" s="61">
        <f t="shared" si="281"/>
        <v>1.5150890528991512E-23</v>
      </c>
      <c r="CF355" s="61">
        <f t="shared" si="282"/>
        <v>3.305435468397277E-11</v>
      </c>
      <c r="CG355" s="61">
        <f t="shared" si="283"/>
        <v>5.7393147982238881E-7</v>
      </c>
      <c r="CH355" s="24">
        <f t="shared" si="284"/>
        <v>9.9359025329261453E-6</v>
      </c>
      <c r="CI355" s="60">
        <f t="shared" si="285"/>
        <v>6.622007975678522E-4</v>
      </c>
      <c r="CJ355" s="60">
        <f t="shared" si="286"/>
        <v>4.7156372013815973E-5</v>
      </c>
      <c r="CK355" s="60">
        <f t="shared" si="287"/>
        <v>1.3482568398195933E-11</v>
      </c>
      <c r="CL355" s="60">
        <f t="shared" si="288"/>
        <v>0.12737769289100406</v>
      </c>
      <c r="CM355" s="61">
        <f t="shared" si="289"/>
        <v>0.12809755994113539</v>
      </c>
      <c r="CN355" s="72">
        <f>L119</f>
        <v>44564</v>
      </c>
    </row>
    <row r="356" spans="2:92" x14ac:dyDescent="0.65">
      <c r="B356" s="44">
        <v>44206</v>
      </c>
      <c r="C356" s="38">
        <f t="shared" si="333"/>
        <v>7621</v>
      </c>
      <c r="D356" s="46">
        <v>280775</v>
      </c>
      <c r="E356" s="101">
        <f t="shared" si="334"/>
        <v>5.208230924732507E-2</v>
      </c>
      <c r="F356" s="38">
        <f t="shared" si="335"/>
        <v>37358</v>
      </c>
      <c r="G356" s="46">
        <v>5390986</v>
      </c>
      <c r="H356" s="46">
        <f t="shared" si="336"/>
        <v>64</v>
      </c>
      <c r="I356" s="46">
        <v>3996</v>
      </c>
      <c r="J356" s="100">
        <f t="shared" si="337"/>
        <v>1.4232036328020658E-2</v>
      </c>
      <c r="W356" s="47"/>
      <c r="X356" s="47"/>
      <c r="Y356" s="47"/>
      <c r="Z356" s="47"/>
      <c r="AA356" s="47"/>
      <c r="AB356" s="49">
        <f t="shared" si="290"/>
        <v>278.10000000000059</v>
      </c>
      <c r="AC356" s="24">
        <f t="shared" si="291"/>
        <v>18.138706446752369</v>
      </c>
      <c r="AD356" s="25">
        <f t="shared" si="292"/>
        <v>-7.6748231746875112E-24</v>
      </c>
      <c r="AE356" s="24">
        <f t="shared" si="293"/>
        <v>2.2929429959031985E-23</v>
      </c>
      <c r="AF356" s="26">
        <f t="shared" si="294"/>
        <v>-5.8649704324785953E-24</v>
      </c>
      <c r="AG356" s="32"/>
      <c r="AH356" s="49">
        <f t="shared" si="295"/>
        <v>114.33000000000042</v>
      </c>
      <c r="AI356" s="77">
        <f t="shared" si="346"/>
        <v>6.9270656464556826</v>
      </c>
      <c r="AJ356" s="25">
        <f t="shared" si="347"/>
        <v>-7.0576940453694117E-12</v>
      </c>
      <c r="AK356" s="24">
        <f t="shared" si="348"/>
        <v>4.2691267312630338E-11</v>
      </c>
      <c r="AL356" s="26">
        <f t="shared" si="349"/>
        <v>-1.5745311211193374E-11</v>
      </c>
      <c r="AM356" s="29"/>
      <c r="AN356" s="49">
        <f t="shared" si="296"/>
        <v>154.5</v>
      </c>
      <c r="AO356" s="24">
        <f t="shared" si="356"/>
        <v>29.289003047727949</v>
      </c>
      <c r="AP356" s="25">
        <f t="shared" si="352"/>
        <v>-3.967961096326735E-7</v>
      </c>
      <c r="AQ356" s="24">
        <f t="shared" si="357"/>
        <v>6.8761744828604575E-7</v>
      </c>
      <c r="AR356" s="26">
        <f t="shared" si="353"/>
        <v>-1.300555448731669E-7</v>
      </c>
      <c r="AS356" s="5"/>
      <c r="AT356" s="49">
        <f t="shared" si="297"/>
        <v>74.159999999999954</v>
      </c>
      <c r="AU356" s="24">
        <f t="shared" si="324"/>
        <v>3.0403710696884167</v>
      </c>
      <c r="AV356" s="25">
        <f t="shared" si="325"/>
        <v>-1.0389444628935256E-6</v>
      </c>
      <c r="AW356" s="24">
        <f t="shared" si="326"/>
        <v>1.1972844631548784E-5</v>
      </c>
      <c r="AX356" s="26">
        <f t="shared" si="327"/>
        <v>-4.8753762570666231E-6</v>
      </c>
      <c r="AY356" s="29"/>
      <c r="AZ356" s="18">
        <f t="shared" si="298"/>
        <v>74.159999999999954</v>
      </c>
      <c r="BA356" s="24">
        <f t="shared" si="318"/>
        <v>1.3138566263636885E-3</v>
      </c>
      <c r="BB356" s="25">
        <f t="shared" si="316"/>
        <v>-7.8380314281620077E-8</v>
      </c>
      <c r="BC356" s="24">
        <f t="shared" si="319"/>
        <v>7.6891407333035621E-4</v>
      </c>
      <c r="BD356" s="26">
        <f t="shared" si="317"/>
        <v>-3.3134401833821215E-4</v>
      </c>
      <c r="BE356" s="35"/>
      <c r="BF356" s="18">
        <f t="shared" si="299"/>
        <v>61.800000000000338</v>
      </c>
      <c r="BG356" s="24">
        <f t="shared" ref="BG356:BG387" si="360">BG355+BH356*$BG$45</f>
        <v>0.63467153251596309</v>
      </c>
      <c r="BH356" s="25">
        <f t="shared" si="358"/>
        <v>-2.3538115038108948E-6</v>
      </c>
      <c r="BI356" s="24">
        <f t="shared" ref="BI356:BI387" si="361">BI355+BJ356*$BG$45</f>
        <v>6.1349511785800545E-5</v>
      </c>
      <c r="BJ356" s="26">
        <f t="shared" si="359"/>
        <v>-4.3130311674666052E-5</v>
      </c>
      <c r="BK356" s="71"/>
      <c r="BL356" s="18">
        <f t="shared" si="300"/>
        <v>142.13999999999947</v>
      </c>
      <c r="BM356" s="24">
        <f t="shared" si="354"/>
        <v>1.5545726074619399</v>
      </c>
      <c r="BN356" s="25">
        <f t="shared" si="350"/>
        <v>-2.206120724933073E-12</v>
      </c>
      <c r="BO356" s="24">
        <f t="shared" si="355"/>
        <v>2.5278258381376505E-11</v>
      </c>
      <c r="BP356" s="26">
        <f t="shared" si="351"/>
        <v>-2.0292078777406072E-11</v>
      </c>
      <c r="BQ356" s="71"/>
      <c r="BR356" s="18">
        <f t="shared" si="301"/>
        <v>142.13999999999947</v>
      </c>
      <c r="BS356" s="24">
        <f t="shared" si="342"/>
        <v>0.85757794358139283</v>
      </c>
      <c r="BT356" s="25">
        <f t="shared" si="338"/>
        <v>-6.8561962538972879E-3</v>
      </c>
      <c r="BU356" s="24">
        <f t="shared" si="343"/>
        <v>0.14432411009278673</v>
      </c>
      <c r="BV356" s="26">
        <f t="shared" si="339"/>
        <v>-9.2999438830389414E-2</v>
      </c>
      <c r="BW356" s="90"/>
      <c r="BX356" s="18">
        <f t="shared" si="302"/>
        <v>142.13999999999947</v>
      </c>
      <c r="BY356" s="24">
        <f t="shared" si="344"/>
        <v>0.85757794358139283</v>
      </c>
      <c r="BZ356" s="25">
        <f t="shared" si="340"/>
        <v>-6.8561962538972879E-3</v>
      </c>
      <c r="CA356" s="24">
        <f t="shared" si="345"/>
        <v>0.14432411009278673</v>
      </c>
      <c r="CB356" s="26">
        <f t="shared" si="341"/>
        <v>-9.2999438830389414E-2</v>
      </c>
      <c r="CC356" s="32"/>
      <c r="CD356" s="20">
        <f t="shared" si="303"/>
        <v>278.10000000000059</v>
      </c>
      <c r="CE356" s="61">
        <f t="shared" si="281"/>
        <v>1.2315742822582658E-23</v>
      </c>
      <c r="CF356" s="61">
        <f t="shared" si="282"/>
        <v>2.9085296855302335E-11</v>
      </c>
      <c r="CG356" s="61">
        <f t="shared" si="283"/>
        <v>5.2434438784826895E-7</v>
      </c>
      <c r="CH356" s="24">
        <f t="shared" si="284"/>
        <v>9.0513281354786585E-6</v>
      </c>
      <c r="CI356" s="60">
        <f t="shared" si="285"/>
        <v>6.1453361560462902E-4</v>
      </c>
      <c r="CJ356" s="60">
        <f t="shared" si="286"/>
        <v>4.1343288617914873E-5</v>
      </c>
      <c r="CK356" s="60">
        <f t="shared" si="287"/>
        <v>9.8465790974148939E-12</v>
      </c>
      <c r="CL356" s="60">
        <f t="shared" si="288"/>
        <v>0.11966534512701356</v>
      </c>
      <c r="CM356" s="61">
        <f t="shared" si="289"/>
        <v>0.1203307977426913</v>
      </c>
      <c r="CN356" s="35"/>
    </row>
    <row r="357" spans="2:92" x14ac:dyDescent="0.65">
      <c r="B357" s="44">
        <v>44207</v>
      </c>
      <c r="C357" s="38">
        <f t="shared" ref="C357:C420" si="362">IF(D357="","",D357-D356)</f>
        <v>5977</v>
      </c>
      <c r="D357" s="46">
        <v>286752</v>
      </c>
      <c r="E357" s="101">
        <f t="shared" ref="E357:E380" si="363">IF(D357="","",D357/G357)</f>
        <v>5.2915196400278572E-2</v>
      </c>
      <c r="F357" s="38">
        <f t="shared" ref="F357:F420" si="364">IF(G357="","",G357-G356)</f>
        <v>28100</v>
      </c>
      <c r="G357" s="46">
        <v>5419086</v>
      </c>
      <c r="H357" s="46">
        <f t="shared" ref="H357:H420" si="365">IF(I357="","",I357-I356)</f>
        <v>48</v>
      </c>
      <c r="I357" s="46">
        <v>4044</v>
      </c>
      <c r="J357" s="100">
        <f t="shared" ref="J357:J380" si="366">IF(D357="","",I357/D357)</f>
        <v>1.4102778707733512E-2</v>
      </c>
      <c r="W357" s="47"/>
      <c r="X357" s="47"/>
      <c r="Y357" s="47"/>
      <c r="Z357" s="47"/>
      <c r="AA357" s="47"/>
      <c r="AB357" s="49">
        <f t="shared" si="290"/>
        <v>279.00000000000057</v>
      </c>
      <c r="AC357" s="24">
        <f t="shared" si="291"/>
        <v>18.138706446752369</v>
      </c>
      <c r="AD357" s="25">
        <f t="shared" si="292"/>
        <v>-6.2386529852737557E-24</v>
      </c>
      <c r="AE357" s="24">
        <f t="shared" si="293"/>
        <v>1.8638703903476549E-23</v>
      </c>
      <c r="AF357" s="26">
        <f t="shared" si="294"/>
        <v>-4.7674733950615961E-24</v>
      </c>
      <c r="AG357" s="32"/>
      <c r="AH357" s="49">
        <f t="shared" si="295"/>
        <v>114.70000000000043</v>
      </c>
      <c r="AI357" s="77">
        <f t="shared" si="346"/>
        <v>6.9270656464533849</v>
      </c>
      <c r="AJ357" s="25">
        <f t="shared" si="347"/>
        <v>-6.210229435304539E-12</v>
      </c>
      <c r="AK357" s="24">
        <f t="shared" si="348"/>
        <v>3.7565040818026604E-11</v>
      </c>
      <c r="AL357" s="26">
        <f t="shared" si="349"/>
        <v>-1.385466620163172E-11</v>
      </c>
      <c r="AM357" s="29"/>
      <c r="AN357" s="49">
        <f t="shared" si="296"/>
        <v>155</v>
      </c>
      <c r="AO357" s="24">
        <f t="shared" si="356"/>
        <v>29.289002866471282</v>
      </c>
      <c r="AP357" s="25">
        <f t="shared" si="352"/>
        <v>-3.6251333169337629E-7</v>
      </c>
      <c r="AQ357" s="24">
        <f t="shared" si="357"/>
        <v>6.2820800723261791E-7</v>
      </c>
      <c r="AR357" s="26">
        <f t="shared" si="353"/>
        <v>-1.1881888210685566E-7</v>
      </c>
      <c r="AS357" s="5"/>
      <c r="AT357" s="49">
        <f t="shared" si="297"/>
        <v>74.399999999999949</v>
      </c>
      <c r="AU357" s="24">
        <f t="shared" si="324"/>
        <v>3.0403708425406206</v>
      </c>
      <c r="AV357" s="25">
        <f t="shared" si="325"/>
        <v>-9.4644915143051492E-7</v>
      </c>
      <c r="AW357" s="24">
        <f t="shared" si="326"/>
        <v>1.0906925207684839E-5</v>
      </c>
      <c r="AX357" s="26">
        <f t="shared" si="327"/>
        <v>-4.4413309327664379E-6</v>
      </c>
      <c r="AY357" s="29"/>
      <c r="AZ357" s="18">
        <f t="shared" si="298"/>
        <v>74.399999999999949</v>
      </c>
      <c r="BA357" s="24">
        <f t="shared" si="318"/>
        <v>1.313843533616348E-3</v>
      </c>
      <c r="BB357" s="25">
        <f t="shared" si="316"/>
        <v>-7.2737485225155622E-8</v>
      </c>
      <c r="BC357" s="24">
        <f t="shared" si="319"/>
        <v>7.135653527979111E-4</v>
      </c>
      <c r="BD357" s="26">
        <f t="shared" si="317"/>
        <v>-3.0749289184691731E-4</v>
      </c>
      <c r="BE357" s="35"/>
      <c r="BF357" s="18">
        <f t="shared" si="299"/>
        <v>62.000000000000341</v>
      </c>
      <c r="BG357" s="24">
        <f t="shared" si="360"/>
        <v>0.63467111978600321</v>
      </c>
      <c r="BH357" s="25">
        <f t="shared" si="358"/>
        <v>-2.0636497992026089E-6</v>
      </c>
      <c r="BI357" s="24">
        <f t="shared" si="361"/>
        <v>5.3786805213486996E-5</v>
      </c>
      <c r="BJ357" s="26">
        <f t="shared" si="359"/>
        <v>-3.7813532861567749E-5</v>
      </c>
      <c r="BK357" s="71"/>
      <c r="BL357" s="18">
        <f t="shared" si="300"/>
        <v>142.59999999999948</v>
      </c>
      <c r="BM357" s="24">
        <f t="shared" si="354"/>
        <v>1.5545726074611987</v>
      </c>
      <c r="BN357" s="25">
        <f t="shared" si="350"/>
        <v>-1.6111724098053574E-12</v>
      </c>
      <c r="BO357" s="24">
        <f t="shared" si="355"/>
        <v>1.8461198433855395E-11</v>
      </c>
      <c r="BP357" s="26">
        <f t="shared" si="351"/>
        <v>-1.4819695538089372E-11</v>
      </c>
      <c r="BQ357" s="71"/>
      <c r="BR357" s="18">
        <f t="shared" si="301"/>
        <v>142.59999999999948</v>
      </c>
      <c r="BS357" s="24">
        <f t="shared" si="342"/>
        <v>0.85693434387897138</v>
      </c>
      <c r="BT357" s="25">
        <f t="shared" si="338"/>
        <v>-6.4359970242145017E-3</v>
      </c>
      <c r="BU357" s="24">
        <f t="shared" si="343"/>
        <v>0.13558664263917705</v>
      </c>
      <c r="BV357" s="26">
        <f t="shared" si="339"/>
        <v>-8.7374674536096875E-2</v>
      </c>
      <c r="BW357" s="90"/>
      <c r="BX357" s="18">
        <f t="shared" si="302"/>
        <v>142.59999999999948</v>
      </c>
      <c r="BY357" s="24">
        <f t="shared" si="344"/>
        <v>0.85693434387897138</v>
      </c>
      <c r="BZ357" s="25">
        <f t="shared" si="340"/>
        <v>-6.4359970242145017E-3</v>
      </c>
      <c r="CA357" s="24">
        <f t="shared" si="345"/>
        <v>0.13558664263917705</v>
      </c>
      <c r="CB357" s="26">
        <f t="shared" si="341"/>
        <v>-8.7374674536096875E-2</v>
      </c>
      <c r="CC357" s="32"/>
      <c r="CD357" s="20">
        <f t="shared" si="303"/>
        <v>279.00000000000057</v>
      </c>
      <c r="CE357" s="61">
        <f t="shared" si="281"/>
        <v>1.0011129113616029E-23</v>
      </c>
      <c r="CF357" s="61">
        <f t="shared" si="282"/>
        <v>2.5592830392517959E-11</v>
      </c>
      <c r="CG357" s="61">
        <f t="shared" si="283"/>
        <v>4.7904156911431674E-7</v>
      </c>
      <c r="CH357" s="24">
        <f t="shared" si="284"/>
        <v>8.2455056940051692E-6</v>
      </c>
      <c r="CI357" s="60">
        <f t="shared" si="285"/>
        <v>5.7029765901170663E-4</v>
      </c>
      <c r="CJ357" s="60">
        <f t="shared" si="286"/>
        <v>3.6246798347576827E-5</v>
      </c>
      <c r="CK357" s="60">
        <f t="shared" si="287"/>
        <v>7.1911461568865637E-12</v>
      </c>
      <c r="CL357" s="60">
        <f t="shared" si="288"/>
        <v>0.11241960457726501</v>
      </c>
      <c r="CM357" s="61">
        <f t="shared" si="289"/>
        <v>0.11303487361467139</v>
      </c>
      <c r="CN357" s="35"/>
    </row>
    <row r="358" spans="2:92" x14ac:dyDescent="0.65">
      <c r="B358" s="44">
        <v>44208</v>
      </c>
      <c r="C358" s="38">
        <f t="shared" si="362"/>
        <v>5460</v>
      </c>
      <c r="D358" s="46">
        <v>292212</v>
      </c>
      <c r="E358" s="101">
        <f t="shared" si="363"/>
        <v>5.3692592214893843E-2</v>
      </c>
      <c r="F358" s="38">
        <f t="shared" si="364"/>
        <v>23229</v>
      </c>
      <c r="G358" s="46">
        <v>5442315</v>
      </c>
      <c r="H358" s="46">
        <f t="shared" si="365"/>
        <v>50</v>
      </c>
      <c r="I358" s="46">
        <v>4094</v>
      </c>
      <c r="J358" s="100">
        <f t="shared" si="366"/>
        <v>1.401037602836297E-2</v>
      </c>
      <c r="W358" s="47"/>
      <c r="X358" s="47"/>
      <c r="Y358" s="47"/>
      <c r="Z358" s="47"/>
      <c r="AA358" s="47"/>
      <c r="AB358" s="49">
        <f t="shared" si="290"/>
        <v>279.90000000000055</v>
      </c>
      <c r="AC358" s="24">
        <f t="shared" si="291"/>
        <v>18.138706446752369</v>
      </c>
      <c r="AD358" s="25">
        <f t="shared" si="292"/>
        <v>-5.071229679796479E-24</v>
      </c>
      <c r="AE358" s="24">
        <f t="shared" si="293"/>
        <v>1.5150890528991512E-23</v>
      </c>
      <c r="AF358" s="26">
        <f t="shared" si="294"/>
        <v>-3.8753481938722635E-24</v>
      </c>
      <c r="AG358" s="32"/>
      <c r="AH358" s="49">
        <f t="shared" si="295"/>
        <v>115.07000000000043</v>
      </c>
      <c r="AI358" s="77">
        <f t="shared" si="346"/>
        <v>6.9270656464513634</v>
      </c>
      <c r="AJ358" s="25">
        <f t="shared" si="347"/>
        <v>-5.464525578921596E-12</v>
      </c>
      <c r="AK358" s="24">
        <f t="shared" si="348"/>
        <v>3.305435468397277E-11</v>
      </c>
      <c r="AL358" s="26">
        <f t="shared" si="349"/>
        <v>-1.2191043605550907E-11</v>
      </c>
      <c r="AM358" s="29"/>
      <c r="AN358" s="49">
        <f t="shared" si="296"/>
        <v>155.5</v>
      </c>
      <c r="AO358" s="24">
        <f t="shared" si="356"/>
        <v>29.289002700875006</v>
      </c>
      <c r="AP358" s="25">
        <f t="shared" si="352"/>
        <v>-3.3119255024237443E-7</v>
      </c>
      <c r="AQ358" s="24">
        <f t="shared" si="357"/>
        <v>5.7393147982238881E-7</v>
      </c>
      <c r="AR358" s="26">
        <f t="shared" si="353"/>
        <v>-1.085530548204581E-7</v>
      </c>
      <c r="AS358" s="5"/>
      <c r="AT358" s="49">
        <f t="shared" si="297"/>
        <v>74.639999999999944</v>
      </c>
      <c r="AU358" s="24">
        <f t="shared" si="324"/>
        <v>3.040370635615373</v>
      </c>
      <c r="AV358" s="25">
        <f t="shared" si="325"/>
        <v>-8.6218853196362352E-7</v>
      </c>
      <c r="AW358" s="24">
        <f t="shared" si="326"/>
        <v>9.9359025329261453E-6</v>
      </c>
      <c r="AX358" s="26">
        <f t="shared" si="327"/>
        <v>-4.0459278114945544E-6</v>
      </c>
      <c r="AY358" s="29"/>
      <c r="AZ358" s="18">
        <f t="shared" si="298"/>
        <v>74.639999999999944</v>
      </c>
      <c r="BA358" s="24">
        <f t="shared" si="318"/>
        <v>1.3138313834449573E-3</v>
      </c>
      <c r="BB358" s="25">
        <f t="shared" si="316"/>
        <v>-6.7500952170206653E-8</v>
      </c>
      <c r="BC358" s="24">
        <f t="shared" si="319"/>
        <v>6.622007975678522E-4</v>
      </c>
      <c r="BD358" s="26">
        <f t="shared" si="317"/>
        <v>-2.8535864016699422E-4</v>
      </c>
      <c r="BE358" s="35"/>
      <c r="BF358" s="18">
        <f t="shared" si="299"/>
        <v>62.200000000000344</v>
      </c>
      <c r="BG358" s="24">
        <f t="shared" si="360"/>
        <v>0.6346707579345251</v>
      </c>
      <c r="BH358" s="25">
        <f t="shared" si="358"/>
        <v>-1.8092573904114376E-6</v>
      </c>
      <c r="BI358" s="24">
        <f t="shared" si="361"/>
        <v>4.7156372013815973E-5</v>
      </c>
      <c r="BJ358" s="26">
        <f t="shared" si="359"/>
        <v>-3.3152165998355114E-5</v>
      </c>
      <c r="BK358" s="71"/>
      <c r="BL358" s="18">
        <f t="shared" si="300"/>
        <v>143.05999999999949</v>
      </c>
      <c r="BM358" s="24">
        <f t="shared" si="354"/>
        <v>1.5545726074606574</v>
      </c>
      <c r="BN358" s="25">
        <f t="shared" si="350"/>
        <v>-1.1766702088332644E-12</v>
      </c>
      <c r="BO358" s="24">
        <f t="shared" si="355"/>
        <v>1.3482568398195933E-11</v>
      </c>
      <c r="BP358" s="26">
        <f t="shared" si="351"/>
        <v>-1.0823108773172742E-11</v>
      </c>
      <c r="BQ358" s="71"/>
      <c r="BR358" s="18">
        <f t="shared" si="301"/>
        <v>143.05999999999949</v>
      </c>
      <c r="BS358" s="24">
        <f t="shared" si="342"/>
        <v>0.85633016185559785</v>
      </c>
      <c r="BT358" s="25">
        <f t="shared" si="338"/>
        <v>-6.0418202337352992E-3</v>
      </c>
      <c r="BU358" s="24">
        <f t="shared" si="343"/>
        <v>0.12737769289100406</v>
      </c>
      <c r="BV358" s="26">
        <f t="shared" si="339"/>
        <v>-8.2089497481729792E-2</v>
      </c>
      <c r="BW358" s="90"/>
      <c r="BX358" s="18">
        <f t="shared" si="302"/>
        <v>143.05999999999949</v>
      </c>
      <c r="BY358" s="24">
        <f t="shared" si="344"/>
        <v>0.85633016185559785</v>
      </c>
      <c r="BZ358" s="25">
        <f t="shared" si="340"/>
        <v>-6.0418202337352992E-3</v>
      </c>
      <c r="CA358" s="24">
        <f t="shared" si="345"/>
        <v>0.12737769289100406</v>
      </c>
      <c r="CB358" s="26">
        <f t="shared" si="341"/>
        <v>-8.2089497481729792E-2</v>
      </c>
      <c r="CC358" s="32"/>
      <c r="CD358" s="20">
        <f t="shared" si="303"/>
        <v>279.90000000000055</v>
      </c>
      <c r="CE358" s="61">
        <f t="shared" si="281"/>
        <v>8.13777192113154E-24</v>
      </c>
      <c r="CF358" s="61">
        <f t="shared" si="282"/>
        <v>2.2519727777190444E-11</v>
      </c>
      <c r="CG358" s="61">
        <f t="shared" si="283"/>
        <v>4.3765286698072002E-7</v>
      </c>
      <c r="CH358" s="24">
        <f t="shared" si="284"/>
        <v>7.5114240752585788E-6</v>
      </c>
      <c r="CI358" s="60">
        <f t="shared" si="285"/>
        <v>5.2924593800569972E-4</v>
      </c>
      <c r="CJ358" s="60">
        <f t="shared" si="286"/>
        <v>3.1778565033223965E-5</v>
      </c>
      <c r="CK358" s="60">
        <f t="shared" si="287"/>
        <v>5.2518323915440388E-12</v>
      </c>
      <c r="CL358" s="60">
        <f t="shared" si="288"/>
        <v>0.10561228256017954</v>
      </c>
      <c r="CM358" s="61">
        <f t="shared" si="289"/>
        <v>0.10618125616793227</v>
      </c>
      <c r="CN358" s="72">
        <f>L120</f>
        <v>44571</v>
      </c>
    </row>
    <row r="359" spans="2:92" x14ac:dyDescent="0.65">
      <c r="B359" s="44">
        <v>44209</v>
      </c>
      <c r="C359" s="38">
        <f t="shared" si="362"/>
        <v>5103</v>
      </c>
      <c r="D359" s="46">
        <v>297315</v>
      </c>
      <c r="E359" s="101">
        <f t="shared" si="363"/>
        <v>5.375132993027866E-2</v>
      </c>
      <c r="F359" s="38">
        <f t="shared" si="364"/>
        <v>88990</v>
      </c>
      <c r="G359" s="46">
        <v>5531305</v>
      </c>
      <c r="H359" s="46">
        <f t="shared" si="365"/>
        <v>51</v>
      </c>
      <c r="I359" s="46">
        <v>4145</v>
      </c>
      <c r="J359" s="100">
        <f t="shared" si="366"/>
        <v>1.3941442577737417E-2</v>
      </c>
      <c r="W359" s="47"/>
      <c r="X359" s="47"/>
      <c r="Y359" s="47"/>
      <c r="Z359" s="47"/>
      <c r="AA359" s="47"/>
      <c r="AB359" s="49">
        <f t="shared" si="290"/>
        <v>280.80000000000052</v>
      </c>
      <c r="AC359" s="24">
        <f t="shared" si="291"/>
        <v>18.138706446752369</v>
      </c>
      <c r="AD359" s="25">
        <f t="shared" si="292"/>
        <v>-4.122263335683866E-24</v>
      </c>
      <c r="AE359" s="24">
        <f t="shared" si="293"/>
        <v>1.2315742822582658E-23</v>
      </c>
      <c r="AF359" s="26">
        <f t="shared" si="294"/>
        <v>-3.1501641182320588E-24</v>
      </c>
      <c r="AG359" s="32"/>
      <c r="AH359" s="49">
        <f t="shared" si="295"/>
        <v>115.44000000000044</v>
      </c>
      <c r="AI359" s="77">
        <f t="shared" si="346"/>
        <v>6.9270656464495843</v>
      </c>
      <c r="AJ359" s="25">
        <f t="shared" si="347"/>
        <v>-4.8083633807362967E-12</v>
      </c>
      <c r="AK359" s="24">
        <f t="shared" si="348"/>
        <v>2.9085296855302335E-11</v>
      </c>
      <c r="AL359" s="26">
        <f t="shared" si="349"/>
        <v>-1.0727183320730905E-11</v>
      </c>
      <c r="AM359" s="29"/>
      <c r="AN359" s="49">
        <f t="shared" si="296"/>
        <v>156</v>
      </c>
      <c r="AO359" s="24">
        <f t="shared" si="356"/>
        <v>29.28900254958608</v>
      </c>
      <c r="AP359" s="25">
        <f t="shared" si="352"/>
        <v>-3.025778519274324E-7</v>
      </c>
      <c r="AQ359" s="24">
        <f t="shared" si="357"/>
        <v>5.2434438784826895E-7</v>
      </c>
      <c r="AR359" s="26">
        <f t="shared" si="353"/>
        <v>-9.9174183948239766E-8</v>
      </c>
      <c r="AS359" s="5"/>
      <c r="AT359" s="49">
        <f t="shared" si="297"/>
        <v>74.879999999999939</v>
      </c>
      <c r="AU359" s="24">
        <f t="shared" si="324"/>
        <v>3.0403704471122968</v>
      </c>
      <c r="AV359" s="25">
        <f t="shared" si="325"/>
        <v>-7.8542948378557154E-7</v>
      </c>
      <c r="AW359" s="24">
        <f t="shared" si="326"/>
        <v>9.0513281354786585E-6</v>
      </c>
      <c r="AX359" s="26">
        <f t="shared" si="327"/>
        <v>-3.6857266560311944E-6</v>
      </c>
      <c r="AY359" s="29"/>
      <c r="AZ359" s="18">
        <f t="shared" si="298"/>
        <v>74.879999999999939</v>
      </c>
      <c r="BA359" s="24">
        <f t="shared" si="318"/>
        <v>1.3138201079832951E-3</v>
      </c>
      <c r="BB359" s="25">
        <f t="shared" si="316"/>
        <v>-6.2641453679058625E-8</v>
      </c>
      <c r="BC359" s="24">
        <f t="shared" si="319"/>
        <v>6.1453361560462902E-4</v>
      </c>
      <c r="BD359" s="26">
        <f t="shared" si="317"/>
        <v>-2.6481767757346184E-4</v>
      </c>
      <c r="BE359" s="35"/>
      <c r="BF359" s="18">
        <f t="shared" si="299"/>
        <v>62.400000000000347</v>
      </c>
      <c r="BG359" s="24">
        <f t="shared" si="360"/>
        <v>0.63467044068955925</v>
      </c>
      <c r="BH359" s="25">
        <f t="shared" si="358"/>
        <v>-1.5862248294749035E-6</v>
      </c>
      <c r="BI359" s="24">
        <f t="shared" si="361"/>
        <v>4.1343288617914873E-5</v>
      </c>
      <c r="BJ359" s="26">
        <f t="shared" si="359"/>
        <v>-2.9065416979505477E-5</v>
      </c>
      <c r="BK359" s="71"/>
      <c r="BL359" s="18">
        <f t="shared" si="300"/>
        <v>143.5199999999995</v>
      </c>
      <c r="BM359" s="24">
        <f t="shared" si="354"/>
        <v>1.5545726074602622</v>
      </c>
      <c r="BN359" s="25">
        <f t="shared" si="350"/>
        <v>-8.5934489191205451E-13</v>
      </c>
      <c r="BO359" s="24">
        <f t="shared" si="355"/>
        <v>9.8465790974148939E-12</v>
      </c>
      <c r="BP359" s="26">
        <f t="shared" si="351"/>
        <v>-7.9043245669153025E-12</v>
      </c>
      <c r="BQ359" s="71"/>
      <c r="BR359" s="18">
        <f t="shared" si="301"/>
        <v>143.5199999999995</v>
      </c>
      <c r="BS359" s="24">
        <f t="shared" si="342"/>
        <v>0.85576295958167314</v>
      </c>
      <c r="BT359" s="25">
        <f t="shared" si="338"/>
        <v>-5.6720227392475994E-3</v>
      </c>
      <c r="BU359" s="24">
        <f t="shared" si="343"/>
        <v>0.11966534512701356</v>
      </c>
      <c r="BV359" s="26">
        <f t="shared" si="339"/>
        <v>-7.7123477639905041E-2</v>
      </c>
      <c r="BW359" s="90"/>
      <c r="BX359" s="18">
        <f t="shared" si="302"/>
        <v>143.5199999999995</v>
      </c>
      <c r="BY359" s="24">
        <f t="shared" si="344"/>
        <v>0.85576295958167314</v>
      </c>
      <c r="BZ359" s="25">
        <f t="shared" si="340"/>
        <v>-5.6720227392475994E-3</v>
      </c>
      <c r="CA359" s="24">
        <f t="shared" si="345"/>
        <v>0.11966534512701356</v>
      </c>
      <c r="CB359" s="26">
        <f t="shared" si="341"/>
        <v>-7.7123477639905041E-2</v>
      </c>
      <c r="CC359" s="32"/>
      <c r="CD359" s="20">
        <f t="shared" si="303"/>
        <v>280.80000000000052</v>
      </c>
      <c r="CE359" s="61">
        <f t="shared" si="281"/>
        <v>6.6149713073111082E-24</v>
      </c>
      <c r="CF359" s="61">
        <f t="shared" si="282"/>
        <v>1.9815633182448554E-11</v>
      </c>
      <c r="CG359" s="61">
        <f t="shared" si="283"/>
        <v>3.9984010592714842E-7</v>
      </c>
      <c r="CH359" s="24">
        <f t="shared" si="284"/>
        <v>6.8426963332203114E-6</v>
      </c>
      <c r="CI359" s="60">
        <f t="shared" si="285"/>
        <v>4.9114924185897639E-4</v>
      </c>
      <c r="CJ359" s="60">
        <f t="shared" si="286"/>
        <v>2.7861141911337482E-5</v>
      </c>
      <c r="CK359" s="60">
        <f t="shared" si="287"/>
        <v>3.8355142375263112E-12</v>
      </c>
      <c r="CL359" s="60">
        <f t="shared" si="288"/>
        <v>9.9216888397207062E-2</v>
      </c>
      <c r="CM359" s="61">
        <f t="shared" si="289"/>
        <v>9.9743141341067668E-2</v>
      </c>
      <c r="CN359" s="35"/>
    </row>
    <row r="360" spans="2:92" x14ac:dyDescent="0.65">
      <c r="B360" s="44">
        <v>44210</v>
      </c>
      <c r="C360" s="38">
        <f t="shared" si="362"/>
        <v>5308</v>
      </c>
      <c r="D360" s="46">
        <v>302623</v>
      </c>
      <c r="E360" s="101">
        <f t="shared" si="363"/>
        <v>5.3893001494499986E-2</v>
      </c>
      <c r="F360" s="38">
        <f t="shared" si="364"/>
        <v>83951</v>
      </c>
      <c r="G360" s="46">
        <v>5615256</v>
      </c>
      <c r="H360" s="46">
        <f t="shared" si="365"/>
        <v>88</v>
      </c>
      <c r="I360" s="46">
        <v>4233</v>
      </c>
      <c r="J360" s="100">
        <f t="shared" si="366"/>
        <v>1.3987700868737671E-2</v>
      </c>
      <c r="W360" s="47"/>
      <c r="X360" s="47"/>
      <c r="Y360" s="47"/>
      <c r="Z360" s="47"/>
      <c r="AA360" s="47"/>
      <c r="AB360" s="49">
        <f t="shared" si="290"/>
        <v>281.7000000000005</v>
      </c>
      <c r="AC360" s="24">
        <f t="shared" si="291"/>
        <v>18.138706446752369</v>
      </c>
      <c r="AD360" s="25">
        <f t="shared" si="292"/>
        <v>-3.3508746559878646E-24</v>
      </c>
      <c r="AE360" s="24">
        <f t="shared" si="293"/>
        <v>1.0011129113616029E-23</v>
      </c>
      <c r="AF360" s="26">
        <f t="shared" si="294"/>
        <v>-2.5606818988518113E-24</v>
      </c>
      <c r="AG360" s="32"/>
      <c r="AH360" s="49">
        <f t="shared" si="295"/>
        <v>115.81000000000044</v>
      </c>
      <c r="AI360" s="77">
        <f t="shared" si="346"/>
        <v>6.9270656464480185</v>
      </c>
      <c r="AJ360" s="25">
        <f t="shared" si="347"/>
        <v>-4.2309909739262118E-12</v>
      </c>
      <c r="AK360" s="24">
        <f t="shared" si="348"/>
        <v>2.5592830392517959E-11</v>
      </c>
      <c r="AL360" s="26">
        <f t="shared" si="349"/>
        <v>-9.4390985480658853E-12</v>
      </c>
      <c r="AM360" s="29"/>
      <c r="AN360" s="49">
        <f t="shared" si="296"/>
        <v>156.5</v>
      </c>
      <c r="AO360" s="24">
        <f t="shared" si="356"/>
        <v>29.289002411368362</v>
      </c>
      <c r="AP360" s="25">
        <f t="shared" si="352"/>
        <v>-2.764354340258838E-7</v>
      </c>
      <c r="AQ360" s="24">
        <f t="shared" si="357"/>
        <v>4.7904156911431674E-7</v>
      </c>
      <c r="AR360" s="26">
        <f t="shared" si="353"/>
        <v>-9.0605637467904432E-8</v>
      </c>
      <c r="AS360" s="5"/>
      <c r="AT360" s="49">
        <f t="shared" si="297"/>
        <v>75.119999999999933</v>
      </c>
      <c r="AU360" s="24">
        <f t="shared" si="324"/>
        <v>3.0403702753912998</v>
      </c>
      <c r="AV360" s="25">
        <f t="shared" si="325"/>
        <v>-7.1550415482585935E-7</v>
      </c>
      <c r="AW360" s="24">
        <f t="shared" si="326"/>
        <v>8.2455056940051692E-6</v>
      </c>
      <c r="AX360" s="26">
        <f t="shared" si="327"/>
        <v>-3.3575935061395366E-6</v>
      </c>
      <c r="AY360" s="29"/>
      <c r="AZ360" s="18">
        <f t="shared" si="298"/>
        <v>75.119999999999933</v>
      </c>
      <c r="BA360" s="24">
        <f t="shared" si="318"/>
        <v>1.3138096442526842E-3</v>
      </c>
      <c r="BB360" s="25">
        <f t="shared" si="316"/>
        <v>-5.8131836727338769E-8</v>
      </c>
      <c r="BC360" s="24">
        <f t="shared" si="319"/>
        <v>5.7029765901170663E-4</v>
      </c>
      <c r="BD360" s="26">
        <f t="shared" si="317"/>
        <v>-2.4575531440512428E-4</v>
      </c>
      <c r="BE360" s="35"/>
      <c r="BF360" s="18">
        <f t="shared" si="299"/>
        <v>62.60000000000035</v>
      </c>
      <c r="BG360" s="24">
        <f t="shared" si="360"/>
        <v>0.63467016255230924</v>
      </c>
      <c r="BH360" s="25">
        <f t="shared" si="358"/>
        <v>-1.3906862499544465E-6</v>
      </c>
      <c r="BI360" s="24">
        <f t="shared" si="361"/>
        <v>3.6246798347576827E-5</v>
      </c>
      <c r="BJ360" s="26">
        <f t="shared" si="359"/>
        <v>-2.5482451351690222E-5</v>
      </c>
      <c r="BK360" s="71"/>
      <c r="BL360" s="18">
        <f t="shared" si="300"/>
        <v>143.97999999999951</v>
      </c>
      <c r="BM360" s="24">
        <f t="shared" si="354"/>
        <v>1.5545726074599735</v>
      </c>
      <c r="BN360" s="25">
        <f t="shared" si="350"/>
        <v>-6.2759610782331151E-13</v>
      </c>
      <c r="BO360" s="24">
        <f t="shared" si="355"/>
        <v>7.1911461568865637E-12</v>
      </c>
      <c r="BP360" s="26">
        <f t="shared" si="351"/>
        <v>-5.7726803054963698E-12</v>
      </c>
      <c r="BQ360" s="71"/>
      <c r="BR360" s="18">
        <f t="shared" si="301"/>
        <v>143.97999999999951</v>
      </c>
      <c r="BS360" s="24">
        <f t="shared" si="342"/>
        <v>0.85523045269816578</v>
      </c>
      <c r="BT360" s="25">
        <f t="shared" si="338"/>
        <v>-5.3250688350732845E-3</v>
      </c>
      <c r="BU360" s="24">
        <f t="shared" si="343"/>
        <v>0.11241960457726501</v>
      </c>
      <c r="BV360" s="26">
        <f t="shared" si="339"/>
        <v>-7.2457405497485528E-2</v>
      </c>
      <c r="BW360" s="90"/>
      <c r="BX360" s="18">
        <f t="shared" si="302"/>
        <v>143.97999999999951</v>
      </c>
      <c r="BY360" s="24">
        <f t="shared" si="344"/>
        <v>0.85523045269816578</v>
      </c>
      <c r="BZ360" s="25">
        <f t="shared" si="340"/>
        <v>-5.3250688350732845E-3</v>
      </c>
      <c r="CA360" s="24">
        <f t="shared" si="345"/>
        <v>0.11241960457726501</v>
      </c>
      <c r="CB360" s="26">
        <f t="shared" si="341"/>
        <v>-7.2457405497485528E-2</v>
      </c>
      <c r="CC360" s="32"/>
      <c r="CD360" s="20">
        <f t="shared" si="303"/>
        <v>281.7000000000005</v>
      </c>
      <c r="CE360" s="61">
        <f t="shared" si="281"/>
        <v>5.3771285089622894E-24</v>
      </c>
      <c r="CF360" s="61">
        <f t="shared" si="282"/>
        <v>1.7436237342933817E-11</v>
      </c>
      <c r="CG360" s="61">
        <f t="shared" si="283"/>
        <v>3.6529432842304276E-7</v>
      </c>
      <c r="CH360" s="24">
        <f t="shared" si="284"/>
        <v>6.2335041390070155E-6</v>
      </c>
      <c r="CI360" s="60">
        <f t="shared" si="285"/>
        <v>4.5579485911083508E-4</v>
      </c>
      <c r="CJ360" s="60">
        <f t="shared" si="286"/>
        <v>2.4426629263646489E-5</v>
      </c>
      <c r="CK360" s="60">
        <f t="shared" si="287"/>
        <v>2.801149840568674E-12</v>
      </c>
      <c r="CL360" s="60">
        <f t="shared" si="288"/>
        <v>9.3208527716183487E-2</v>
      </c>
      <c r="CM360" s="61">
        <f t="shared" si="289"/>
        <v>9.3695348023262792E-2</v>
      </c>
      <c r="CN360" s="35"/>
    </row>
    <row r="361" spans="2:92" x14ac:dyDescent="0.65">
      <c r="B361" s="44">
        <v>44211</v>
      </c>
      <c r="C361" s="38">
        <f t="shared" si="362"/>
        <v>6591</v>
      </c>
      <c r="D361" s="46">
        <v>309214</v>
      </c>
      <c r="E361" s="101">
        <f t="shared" si="363"/>
        <v>5.4068846178998944E-2</v>
      </c>
      <c r="F361" s="38">
        <f t="shared" si="364"/>
        <v>103638</v>
      </c>
      <c r="G361" s="46">
        <v>5718894</v>
      </c>
      <c r="H361" s="46">
        <f t="shared" si="365"/>
        <v>82</v>
      </c>
      <c r="I361" s="46">
        <v>4315</v>
      </c>
      <c r="J361" s="100">
        <f t="shared" si="366"/>
        <v>1.3954736848913697E-2</v>
      </c>
      <c r="W361" s="47"/>
      <c r="X361" s="47"/>
      <c r="Y361" s="47"/>
      <c r="Z361" s="47"/>
      <c r="AA361" s="47"/>
      <c r="AB361" s="49">
        <f t="shared" si="290"/>
        <v>282.60000000000048</v>
      </c>
      <c r="AC361" s="24">
        <f t="shared" si="291"/>
        <v>18.138706446752369</v>
      </c>
      <c r="AD361" s="25">
        <f t="shared" si="292"/>
        <v>-2.723833982886261E-24</v>
      </c>
      <c r="AE361" s="24">
        <f t="shared" si="293"/>
        <v>8.13777192113154E-24</v>
      </c>
      <c r="AF361" s="26">
        <f t="shared" si="294"/>
        <v>-2.0815079916494324E-24</v>
      </c>
      <c r="AG361" s="32"/>
      <c r="AH361" s="49">
        <f t="shared" si="295"/>
        <v>116.18000000000045</v>
      </c>
      <c r="AI361" s="77">
        <f t="shared" si="346"/>
        <v>6.9270656464466409</v>
      </c>
      <c r="AJ361" s="25">
        <f t="shared" si="347"/>
        <v>-3.7229475403550205E-12</v>
      </c>
      <c r="AK361" s="24">
        <f t="shared" si="348"/>
        <v>2.2519727777190444E-11</v>
      </c>
      <c r="AL361" s="26">
        <f t="shared" si="349"/>
        <v>-8.3056827441284189E-12</v>
      </c>
      <c r="AM361" s="29"/>
      <c r="AN361" s="49">
        <f t="shared" si="296"/>
        <v>157</v>
      </c>
      <c r="AO361" s="24">
        <f t="shared" si="356"/>
        <v>29.289002285092515</v>
      </c>
      <c r="AP361" s="25">
        <f t="shared" si="352"/>
        <v>-2.5255169411282831E-7</v>
      </c>
      <c r="AQ361" s="24">
        <f t="shared" si="357"/>
        <v>4.3765286698072002E-7</v>
      </c>
      <c r="AR361" s="26">
        <f t="shared" si="353"/>
        <v>-8.2777404267193377E-8</v>
      </c>
      <c r="AS361" s="5"/>
      <c r="AT361" s="49">
        <f t="shared" si="297"/>
        <v>75.359999999999928</v>
      </c>
      <c r="AU361" s="24">
        <f t="shared" si="324"/>
        <v>3.0403701189583034</v>
      </c>
      <c r="AV361" s="25">
        <f t="shared" si="325"/>
        <v>-6.5180415085819861E-7</v>
      </c>
      <c r="AW361" s="24">
        <f t="shared" si="326"/>
        <v>7.5114240752585788E-6</v>
      </c>
      <c r="AX361" s="26">
        <f t="shared" si="327"/>
        <v>-3.0586734114441276E-6</v>
      </c>
      <c r="AY361" s="29"/>
      <c r="AZ361" s="18">
        <f t="shared" si="298"/>
        <v>75.359999999999928</v>
      </c>
      <c r="BA361" s="24">
        <f t="shared" si="318"/>
        <v>1.3137999338098483E-3</v>
      </c>
      <c r="BB361" s="25">
        <f t="shared" si="316"/>
        <v>-5.3946904644310232E-8</v>
      </c>
      <c r="BC361" s="24">
        <f t="shared" si="319"/>
        <v>5.2924593800569972E-4</v>
      </c>
      <c r="BD361" s="26">
        <f t="shared" si="317"/>
        <v>-2.2806511670003834E-4</v>
      </c>
      <c r="BE361" s="35"/>
      <c r="BF361" s="18">
        <f t="shared" si="299"/>
        <v>62.800000000000352</v>
      </c>
      <c r="BG361" s="24">
        <f t="shared" si="360"/>
        <v>0.63466991870183842</v>
      </c>
      <c r="BH361" s="25">
        <f t="shared" si="358"/>
        <v>-1.2192523541606399E-6</v>
      </c>
      <c r="BI361" s="24">
        <f t="shared" si="361"/>
        <v>3.1778565033223965E-5</v>
      </c>
      <c r="BJ361" s="26">
        <f t="shared" si="359"/>
        <v>-2.2341166571764298E-5</v>
      </c>
      <c r="BK361" s="71"/>
      <c r="BL361" s="18">
        <f t="shared" si="300"/>
        <v>144.43999999999951</v>
      </c>
      <c r="BM361" s="24">
        <f t="shared" si="354"/>
        <v>1.5545726074597626</v>
      </c>
      <c r="BN361" s="25">
        <f t="shared" si="350"/>
        <v>-4.5834551210121341E-13</v>
      </c>
      <c r="BO361" s="24">
        <f t="shared" si="355"/>
        <v>5.2518323915440388E-12</v>
      </c>
      <c r="BP361" s="26">
        <f t="shared" si="351"/>
        <v>-4.2158994898750532E-12</v>
      </c>
      <c r="BQ361" s="71"/>
      <c r="BR361" s="18">
        <f t="shared" si="301"/>
        <v>144.43999999999951</v>
      </c>
      <c r="BS361" s="24">
        <f t="shared" si="342"/>
        <v>0.85473050041772902</v>
      </c>
      <c r="BT361" s="25">
        <f t="shared" si="338"/>
        <v>-4.9995228043676829E-3</v>
      </c>
      <c r="BU361" s="24">
        <f t="shared" si="343"/>
        <v>0.10561228256017954</v>
      </c>
      <c r="BV361" s="26">
        <f t="shared" si="339"/>
        <v>-6.807322017085457E-2</v>
      </c>
      <c r="BW361" s="90"/>
      <c r="BX361" s="18">
        <f t="shared" si="302"/>
        <v>144.43999999999951</v>
      </c>
      <c r="BY361" s="24">
        <f t="shared" si="344"/>
        <v>0.85473050041772902</v>
      </c>
      <c r="BZ361" s="25">
        <f t="shared" si="340"/>
        <v>-4.9995228043676829E-3</v>
      </c>
      <c r="CA361" s="24">
        <f t="shared" si="345"/>
        <v>0.10561228256017954</v>
      </c>
      <c r="CB361" s="26">
        <f t="shared" si="341"/>
        <v>-6.807322017085457E-2</v>
      </c>
      <c r="CC361" s="32"/>
      <c r="CD361" s="20">
        <f t="shared" si="303"/>
        <v>282.60000000000048</v>
      </c>
      <c r="CE361" s="61">
        <f t="shared" si="281"/>
        <v>4.3709200930227386E-24</v>
      </c>
      <c r="CF361" s="61">
        <f t="shared" si="282"/>
        <v>1.5342551503648181E-11</v>
      </c>
      <c r="CG361" s="61">
        <f t="shared" si="283"/>
        <v>3.3373327052840775E-7</v>
      </c>
      <c r="CH361" s="24">
        <f t="shared" si="284"/>
        <v>5.6785471580584047E-6</v>
      </c>
      <c r="CI361" s="60">
        <f t="shared" si="285"/>
        <v>4.2298538990161893E-4</v>
      </c>
      <c r="CJ361" s="60">
        <f t="shared" si="286"/>
        <v>2.1415497531660599E-5</v>
      </c>
      <c r="CK361" s="60">
        <f t="shared" si="287"/>
        <v>2.0457336209442394E-12</v>
      </c>
      <c r="CL361" s="60">
        <f t="shared" si="288"/>
        <v>8.7563806775405789E-2</v>
      </c>
      <c r="CM361" s="61">
        <f t="shared" si="289"/>
        <v>8.8014219960655934E-2</v>
      </c>
      <c r="CN361" s="72">
        <f>L121</f>
        <v>44578</v>
      </c>
    </row>
    <row r="362" spans="2:92" x14ac:dyDescent="0.65">
      <c r="B362" s="44">
        <v>44212</v>
      </c>
      <c r="C362" s="38">
        <f t="shared" si="362"/>
        <v>6696</v>
      </c>
      <c r="D362" s="46">
        <v>315910</v>
      </c>
      <c r="E362" s="101">
        <f t="shared" si="363"/>
        <v>5.4536380345634732E-2</v>
      </c>
      <c r="F362" s="38">
        <f t="shared" si="364"/>
        <v>73753</v>
      </c>
      <c r="G362" s="46">
        <v>5792647</v>
      </c>
      <c r="H362" s="46">
        <f t="shared" si="365"/>
        <v>65</v>
      </c>
      <c r="I362" s="46">
        <v>4380</v>
      </c>
      <c r="J362" s="100">
        <f t="shared" si="366"/>
        <v>1.3864708302997689E-2</v>
      </c>
      <c r="W362" s="47"/>
      <c r="X362" s="47"/>
      <c r="Y362" s="47"/>
      <c r="Z362" s="47"/>
      <c r="AA362" s="47"/>
      <c r="AB362" s="49">
        <f t="shared" si="290"/>
        <v>283.50000000000045</v>
      </c>
      <c r="AC362" s="24">
        <f t="shared" si="291"/>
        <v>18.138706446752369</v>
      </c>
      <c r="AD362" s="25">
        <f t="shared" si="292"/>
        <v>-2.2141298401204363E-24</v>
      </c>
      <c r="AE362" s="24">
        <f t="shared" si="293"/>
        <v>6.6149713073111082E-24</v>
      </c>
      <c r="AF362" s="26">
        <f t="shared" si="294"/>
        <v>-1.6920006820227025E-24</v>
      </c>
      <c r="AG362" s="32"/>
      <c r="AH362" s="49">
        <f t="shared" si="295"/>
        <v>116.55000000000045</v>
      </c>
      <c r="AI362" s="77">
        <f t="shared" si="346"/>
        <v>6.9270656464454285</v>
      </c>
      <c r="AJ362" s="25">
        <f t="shared" si="347"/>
        <v>-3.2759082857068285E-12</v>
      </c>
      <c r="AK362" s="24">
        <f t="shared" si="348"/>
        <v>1.9815633182448554E-11</v>
      </c>
      <c r="AL362" s="26">
        <f t="shared" si="349"/>
        <v>-7.3083637695726805E-12</v>
      </c>
      <c r="AM362" s="29"/>
      <c r="AN362" s="49">
        <f t="shared" si="296"/>
        <v>157.5</v>
      </c>
      <c r="AO362" s="24">
        <f t="shared" si="356"/>
        <v>29.289002169726771</v>
      </c>
      <c r="AP362" s="25">
        <f t="shared" si="352"/>
        <v>-2.3073148477936077E-7</v>
      </c>
      <c r="AQ362" s="24">
        <f t="shared" si="357"/>
        <v>3.9984010592714842E-7</v>
      </c>
      <c r="AR362" s="26">
        <f t="shared" si="353"/>
        <v>-7.5625522107143214E-8</v>
      </c>
      <c r="AS362" s="5"/>
      <c r="AT362" s="49">
        <f t="shared" si="297"/>
        <v>75.599999999999923</v>
      </c>
      <c r="AU362" s="24">
        <f t="shared" si="324"/>
        <v>3.0403699764522454</v>
      </c>
      <c r="AV362" s="25">
        <f t="shared" si="325"/>
        <v>-5.9377524204024488E-7</v>
      </c>
      <c r="AW362" s="24">
        <f t="shared" si="326"/>
        <v>6.8426963332203114E-6</v>
      </c>
      <c r="AX362" s="26">
        <f t="shared" si="327"/>
        <v>-2.7863655918261154E-6</v>
      </c>
      <c r="AY362" s="29"/>
      <c r="AZ362" s="18">
        <f t="shared" si="298"/>
        <v>75.599999999999923</v>
      </c>
      <c r="BA362" s="24">
        <f t="shared" si="318"/>
        <v>1.3137909224201613E-3</v>
      </c>
      <c r="BB362" s="25">
        <f t="shared" si="316"/>
        <v>-5.0063276039113392E-8</v>
      </c>
      <c r="BC362" s="24">
        <f t="shared" si="319"/>
        <v>4.9114924185897639E-4</v>
      </c>
      <c r="BD362" s="26">
        <f t="shared" si="317"/>
        <v>-2.1164831192624079E-4</v>
      </c>
      <c r="BE362" s="35"/>
      <c r="BF362" s="18">
        <f t="shared" si="299"/>
        <v>63.000000000000355</v>
      </c>
      <c r="BG362" s="24">
        <f t="shared" si="360"/>
        <v>0.63466970491150598</v>
      </c>
      <c r="BH362" s="25">
        <f t="shared" si="358"/>
        <v>-1.0689516621631589E-6</v>
      </c>
      <c r="BI362" s="24">
        <f t="shared" si="361"/>
        <v>2.7861141911337482E-5</v>
      </c>
      <c r="BJ362" s="26">
        <f t="shared" si="359"/>
        <v>-1.9587115609432418E-5</v>
      </c>
      <c r="BK362" s="71"/>
      <c r="BL362" s="18">
        <f t="shared" si="300"/>
        <v>144.89999999999952</v>
      </c>
      <c r="BM362" s="24">
        <f t="shared" si="354"/>
        <v>1.5545726074596087</v>
      </c>
      <c r="BN362" s="25">
        <f t="shared" si="350"/>
        <v>-3.3473854576943455E-13</v>
      </c>
      <c r="BO362" s="24">
        <f t="shared" si="355"/>
        <v>3.8355142375263112E-12</v>
      </c>
      <c r="BP362" s="26">
        <f t="shared" si="351"/>
        <v>-3.0789525087341905E-12</v>
      </c>
      <c r="BQ362" s="71"/>
      <c r="BR362" s="18">
        <f t="shared" si="301"/>
        <v>144.89999999999952</v>
      </c>
      <c r="BS362" s="24">
        <f t="shared" si="342"/>
        <v>0.85426109621428981</v>
      </c>
      <c r="BT362" s="25">
        <f t="shared" si="338"/>
        <v>-4.6940420343918841E-3</v>
      </c>
      <c r="BU362" s="24">
        <f t="shared" si="343"/>
        <v>9.9216888397207062E-2</v>
      </c>
      <c r="BV362" s="26">
        <f t="shared" si="339"/>
        <v>-6.3953941629724814E-2</v>
      </c>
      <c r="BW362" s="90"/>
      <c r="BX362" s="18">
        <f t="shared" si="302"/>
        <v>144.89999999999952</v>
      </c>
      <c r="BY362" s="24">
        <f t="shared" si="344"/>
        <v>0.85426109621428981</v>
      </c>
      <c r="BZ362" s="25">
        <f t="shared" si="340"/>
        <v>-4.6940420343918841E-3</v>
      </c>
      <c r="CA362" s="24">
        <f t="shared" si="345"/>
        <v>9.9216888397207062E-2</v>
      </c>
      <c r="CB362" s="26">
        <f t="shared" si="341"/>
        <v>-6.3953941629724814E-2</v>
      </c>
      <c r="CC362" s="32"/>
      <c r="CD362" s="20">
        <f t="shared" si="303"/>
        <v>283.50000000000045</v>
      </c>
      <c r="CE362" s="61">
        <f t="shared" si="281"/>
        <v>3.5530009051758542E-24</v>
      </c>
      <c r="CF362" s="61">
        <f t="shared" si="282"/>
        <v>1.3500268550628011E-11</v>
      </c>
      <c r="CG362" s="61">
        <f t="shared" si="283"/>
        <v>3.0489905559921736E-7</v>
      </c>
      <c r="CH362" s="24">
        <f t="shared" si="284"/>
        <v>5.172996934162369E-6</v>
      </c>
      <c r="CI362" s="60">
        <f t="shared" si="285"/>
        <v>3.9253764379849389E-4</v>
      </c>
      <c r="CJ362" s="60">
        <f t="shared" si="286"/>
        <v>1.8775555508181256E-5</v>
      </c>
      <c r="CK362" s="60">
        <f t="shared" si="287"/>
        <v>1.4940386220153078E-12</v>
      </c>
      <c r="CL362" s="60">
        <f t="shared" si="288"/>
        <v>8.2260742460454589E-2</v>
      </c>
      <c r="CM362" s="61">
        <f t="shared" si="289"/>
        <v>8.2677533570745337E-2</v>
      </c>
      <c r="CN362" s="35"/>
    </row>
    <row r="363" spans="2:92" x14ac:dyDescent="0.65">
      <c r="B363" s="44">
        <v>44213</v>
      </c>
      <c r="C363" s="38">
        <f t="shared" si="362"/>
        <v>6386</v>
      </c>
      <c r="D363" s="46">
        <v>322296</v>
      </c>
      <c r="E363" s="101">
        <f t="shared" si="363"/>
        <v>5.5178090653437914E-2</v>
      </c>
      <c r="F363" s="38">
        <f t="shared" si="364"/>
        <v>48367</v>
      </c>
      <c r="G363" s="46">
        <v>5841014</v>
      </c>
      <c r="H363" s="46">
        <f t="shared" si="365"/>
        <v>66</v>
      </c>
      <c r="I363" s="46">
        <v>4446</v>
      </c>
      <c r="J363" s="100">
        <f t="shared" si="366"/>
        <v>1.3794772507260406E-2</v>
      </c>
      <c r="W363" s="47"/>
      <c r="X363" s="47"/>
      <c r="Y363" s="47"/>
      <c r="Z363" s="47"/>
      <c r="AA363" s="47"/>
      <c r="AB363" s="49">
        <f t="shared" si="290"/>
        <v>284.40000000000043</v>
      </c>
      <c r="AC363" s="24">
        <f t="shared" si="291"/>
        <v>18.138706446752369</v>
      </c>
      <c r="AD363" s="25">
        <f t="shared" si="292"/>
        <v>-1.7998053404550892E-24</v>
      </c>
      <c r="AE363" s="24">
        <f t="shared" si="293"/>
        <v>5.3771285089622894E-24</v>
      </c>
      <c r="AF363" s="26">
        <f t="shared" si="294"/>
        <v>-1.3753808870542427E-24</v>
      </c>
      <c r="AG363" s="32"/>
      <c r="AH363" s="49">
        <f t="shared" si="295"/>
        <v>116.92000000000046</v>
      </c>
      <c r="AI363" s="77">
        <f t="shared" si="346"/>
        <v>6.9270656464443618</v>
      </c>
      <c r="AJ363" s="25">
        <f t="shared" si="347"/>
        <v>-2.8825480294947728E-12</v>
      </c>
      <c r="AK363" s="24">
        <f t="shared" si="348"/>
        <v>1.7436237342933817E-11</v>
      </c>
      <c r="AL363" s="26">
        <f t="shared" si="349"/>
        <v>-6.4307995662560476E-12</v>
      </c>
      <c r="AM363" s="29"/>
      <c r="AN363" s="49">
        <f t="shared" si="296"/>
        <v>158</v>
      </c>
      <c r="AO363" s="24">
        <f t="shared" si="356"/>
        <v>29.28900206432851</v>
      </c>
      <c r="AP363" s="25">
        <f t="shared" si="352"/>
        <v>-2.1079651914079258E-7</v>
      </c>
      <c r="AQ363" s="24">
        <f t="shared" si="357"/>
        <v>3.6529432842304276E-7</v>
      </c>
      <c r="AR363" s="26">
        <f t="shared" si="353"/>
        <v>-6.9091555008211317E-8</v>
      </c>
      <c r="AS363" s="5"/>
      <c r="AT363" s="49">
        <f t="shared" si="297"/>
        <v>75.839999999999918</v>
      </c>
      <c r="AU363" s="24">
        <f t="shared" si="324"/>
        <v>3.0403698466332356</v>
      </c>
      <c r="AV363" s="25">
        <f t="shared" si="325"/>
        <v>-5.4091254072707555E-7</v>
      </c>
      <c r="AW363" s="24">
        <f t="shared" si="326"/>
        <v>6.2335041390070155E-6</v>
      </c>
      <c r="AX363" s="26">
        <f t="shared" si="327"/>
        <v>-2.5383008092220647E-6</v>
      </c>
      <c r="AY363" s="29"/>
      <c r="AZ363" s="18">
        <f t="shared" si="298"/>
        <v>75.839999999999918</v>
      </c>
      <c r="BA363" s="24">
        <f t="shared" si="318"/>
        <v>1.3137825597544564E-3</v>
      </c>
      <c r="BB363" s="25">
        <f t="shared" si="316"/>
        <v>-4.6459253916566455E-8</v>
      </c>
      <c r="BC363" s="24">
        <f t="shared" si="319"/>
        <v>4.5579485911083508E-4</v>
      </c>
      <c r="BD363" s="26">
        <f t="shared" si="317"/>
        <v>-1.96413237489674E-4</v>
      </c>
      <c r="BE363" s="35"/>
      <c r="BF363" s="18">
        <f t="shared" si="299"/>
        <v>63.200000000000358</v>
      </c>
      <c r="BG363" s="24">
        <f t="shared" si="360"/>
        <v>0.63466951747570521</v>
      </c>
      <c r="BH363" s="25">
        <f t="shared" si="358"/>
        <v>-9.3717900391440591E-7</v>
      </c>
      <c r="BI363" s="24">
        <f t="shared" si="361"/>
        <v>2.4426629263646489E-5</v>
      </c>
      <c r="BJ363" s="26">
        <f t="shared" si="359"/>
        <v>-1.7172563238454958E-5</v>
      </c>
      <c r="BK363" s="71"/>
      <c r="BL363" s="18">
        <f t="shared" si="300"/>
        <v>145.35999999999953</v>
      </c>
      <c r="BM363" s="24">
        <f t="shared" si="354"/>
        <v>1.5545726074594963</v>
      </c>
      <c r="BN363" s="25">
        <f t="shared" si="350"/>
        <v>-2.4446600013636896E-13</v>
      </c>
      <c r="BO363" s="24">
        <f t="shared" si="355"/>
        <v>2.801149840568674E-12</v>
      </c>
      <c r="BP363" s="26">
        <f t="shared" si="351"/>
        <v>-2.2486182542557331E-12</v>
      </c>
      <c r="BQ363" s="71"/>
      <c r="BR363" s="18">
        <f t="shared" si="301"/>
        <v>145.35999999999953</v>
      </c>
      <c r="BS363" s="24">
        <f t="shared" si="342"/>
        <v>0.85382035914949495</v>
      </c>
      <c r="BT363" s="25">
        <f t="shared" si="338"/>
        <v>-4.4073706479487856E-3</v>
      </c>
      <c r="BU363" s="24">
        <f t="shared" si="343"/>
        <v>9.3208527716183487E-2</v>
      </c>
      <c r="BV363" s="26">
        <f t="shared" si="339"/>
        <v>-6.0083606810235807E-2</v>
      </c>
      <c r="BW363" s="90"/>
      <c r="BX363" s="18">
        <f t="shared" si="302"/>
        <v>145.35999999999953</v>
      </c>
      <c r="BY363" s="24">
        <f t="shared" si="344"/>
        <v>0.85382035914949495</v>
      </c>
      <c r="BZ363" s="25">
        <f t="shared" si="340"/>
        <v>-4.4073706479487856E-3</v>
      </c>
      <c r="CA363" s="24">
        <f t="shared" si="345"/>
        <v>9.3208527716183487E-2</v>
      </c>
      <c r="CB363" s="26">
        <f t="shared" si="341"/>
        <v>-6.0083606810235807E-2</v>
      </c>
      <c r="CC363" s="32"/>
      <c r="CD363" s="20">
        <f t="shared" si="303"/>
        <v>284.40000000000043</v>
      </c>
      <c r="CE363" s="61">
        <f t="shared" si="281"/>
        <v>2.8881368598642937E-24</v>
      </c>
      <c r="CF363" s="61">
        <f t="shared" si="282"/>
        <v>1.1879200854938432E-11</v>
      </c>
      <c r="CG363" s="61">
        <f t="shared" si="283"/>
        <v>2.7855608725356855E-7</v>
      </c>
      <c r="CH363" s="24">
        <f t="shared" si="284"/>
        <v>4.7124548790848546E-6</v>
      </c>
      <c r="CI363" s="60">
        <f t="shared" si="285"/>
        <v>3.6428161695895489E-4</v>
      </c>
      <c r="CJ363" s="60">
        <f t="shared" si="286"/>
        <v>1.6461045721939093E-5</v>
      </c>
      <c r="CK363" s="60">
        <f t="shared" si="287"/>
        <v>1.0911251500296077E-12</v>
      </c>
      <c r="CL363" s="60">
        <f t="shared" si="288"/>
        <v>7.7278677624861999E-2</v>
      </c>
      <c r="CM363" s="61">
        <f t="shared" si="289"/>
        <v>7.7664411311479553E-2</v>
      </c>
      <c r="CN363" s="35"/>
    </row>
    <row r="364" spans="2:92" x14ac:dyDescent="0.65">
      <c r="B364" s="44">
        <v>44214</v>
      </c>
      <c r="C364" s="38">
        <f t="shared" si="362"/>
        <v>6998</v>
      </c>
      <c r="D364" s="46">
        <v>329294</v>
      </c>
      <c r="E364" s="101">
        <f t="shared" si="363"/>
        <v>5.6188816976054906E-2</v>
      </c>
      <c r="F364" s="38">
        <f t="shared" si="364"/>
        <v>19476</v>
      </c>
      <c r="G364" s="46">
        <v>5860490</v>
      </c>
      <c r="H364" s="46">
        <f t="shared" si="365"/>
        <v>55</v>
      </c>
      <c r="I364" s="46">
        <v>4501</v>
      </c>
      <c r="J364" s="100">
        <f t="shared" si="366"/>
        <v>1.3668636537562178E-2</v>
      </c>
      <c r="W364" s="47"/>
      <c r="X364" s="47"/>
      <c r="Y364" s="47"/>
      <c r="Z364" s="47"/>
      <c r="AA364" s="47"/>
      <c r="AB364" s="49">
        <f t="shared" si="290"/>
        <v>285.30000000000041</v>
      </c>
      <c r="AC364" s="24">
        <f t="shared" si="291"/>
        <v>18.138706446752369</v>
      </c>
      <c r="AD364" s="25">
        <f t="shared" si="292"/>
        <v>-1.4630123332579535E-24</v>
      </c>
      <c r="AE364" s="24">
        <f t="shared" si="293"/>
        <v>4.3709200930227386E-24</v>
      </c>
      <c r="AF364" s="26">
        <f t="shared" si="294"/>
        <v>-1.1180093510439454E-24</v>
      </c>
      <c r="AG364" s="32"/>
      <c r="AH364" s="49">
        <f t="shared" si="295"/>
        <v>117.29000000000046</v>
      </c>
      <c r="AI364" s="77">
        <f t="shared" si="346"/>
        <v>6.927065646443423</v>
      </c>
      <c r="AJ364" s="25">
        <f t="shared" si="347"/>
        <v>-2.5364211747312302E-12</v>
      </c>
      <c r="AK364" s="24">
        <f t="shared" si="348"/>
        <v>1.5342551503648181E-11</v>
      </c>
      <c r="AL364" s="26">
        <f t="shared" si="349"/>
        <v>-5.6586103764476627E-12</v>
      </c>
      <c r="AM364" s="29"/>
      <c r="AN364" s="49">
        <f t="shared" si="296"/>
        <v>158.5</v>
      </c>
      <c r="AO364" s="24">
        <f t="shared" si="356"/>
        <v>29.289001968036555</v>
      </c>
      <c r="AP364" s="25">
        <f t="shared" si="352"/>
        <v>-1.9258391410685991E-7</v>
      </c>
      <c r="AQ364" s="24">
        <f t="shared" si="357"/>
        <v>3.3373327052840775E-7</v>
      </c>
      <c r="AR364" s="26">
        <f t="shared" si="353"/>
        <v>-6.312211578926998E-8</v>
      </c>
      <c r="AS364" s="5"/>
      <c r="AT364" s="49">
        <f t="shared" si="297"/>
        <v>76.079999999999913</v>
      </c>
      <c r="AU364" s="24">
        <f t="shared" si="324"/>
        <v>3.0403697283717697</v>
      </c>
      <c r="AV364" s="25">
        <f t="shared" si="325"/>
        <v>-4.927561086006103E-7</v>
      </c>
      <c r="AW364" s="24">
        <f t="shared" si="326"/>
        <v>5.6785471580584047E-6</v>
      </c>
      <c r="AX364" s="26">
        <f t="shared" si="327"/>
        <v>-2.3123207539525471E-6</v>
      </c>
      <c r="AY364" s="29"/>
      <c r="AZ364" s="18">
        <f t="shared" si="298"/>
        <v>76.079999999999913</v>
      </c>
      <c r="BA364" s="24">
        <f t="shared" si="318"/>
        <v>1.3137747991076925E-3</v>
      </c>
      <c r="BB364" s="25">
        <f t="shared" si="316"/>
        <v>-4.3114704244239936E-8</v>
      </c>
      <c r="BC364" s="24">
        <f t="shared" si="319"/>
        <v>4.2298538990161893E-4</v>
      </c>
      <c r="BD364" s="26">
        <f t="shared" si="317"/>
        <v>-1.8227482894008981E-4</v>
      </c>
      <c r="BE364" s="35"/>
      <c r="BF364" s="18">
        <f t="shared" si="299"/>
        <v>63.400000000000361</v>
      </c>
      <c r="BG364" s="24">
        <f t="shared" si="360"/>
        <v>0.63466935314563289</v>
      </c>
      <c r="BH364" s="25">
        <f t="shared" si="358"/>
        <v>-8.2165036144077216E-7</v>
      </c>
      <c r="BI364" s="24">
        <f t="shared" si="361"/>
        <v>2.1415497531660599E-5</v>
      </c>
      <c r="BJ364" s="26">
        <f t="shared" si="359"/>
        <v>-1.5055658659929448E-5</v>
      </c>
      <c r="BK364" s="71"/>
      <c r="BL364" s="18">
        <f t="shared" si="300"/>
        <v>145.81999999999954</v>
      </c>
      <c r="BM364" s="24">
        <f t="shared" si="354"/>
        <v>1.5545726074594142</v>
      </c>
      <c r="BN364" s="25">
        <f t="shared" si="350"/>
        <v>-1.7853822327304143E-13</v>
      </c>
      <c r="BO364" s="24">
        <f t="shared" si="355"/>
        <v>2.0457336209442394E-12</v>
      </c>
      <c r="BP364" s="26">
        <f t="shared" si="351"/>
        <v>-1.6422091730965965E-12</v>
      </c>
      <c r="BQ364" s="71"/>
      <c r="BR364" s="18">
        <f t="shared" si="301"/>
        <v>145.81999999999954</v>
      </c>
      <c r="BS364" s="24">
        <f t="shared" si="342"/>
        <v>0.85340652578872067</v>
      </c>
      <c r="BT364" s="25">
        <f t="shared" si="338"/>
        <v>-4.1383336077422265E-3</v>
      </c>
      <c r="BU364" s="24">
        <f t="shared" si="343"/>
        <v>8.7563806775405789E-2</v>
      </c>
      <c r="BV364" s="26">
        <f t="shared" si="339"/>
        <v>-5.6447209407777039E-2</v>
      </c>
      <c r="BW364" s="90"/>
      <c r="BX364" s="18">
        <f t="shared" si="302"/>
        <v>145.81999999999954</v>
      </c>
      <c r="BY364" s="24">
        <f t="shared" si="344"/>
        <v>0.85340652578872067</v>
      </c>
      <c r="BZ364" s="25">
        <f t="shared" si="340"/>
        <v>-4.1383336077422265E-3</v>
      </c>
      <c r="CA364" s="24">
        <f t="shared" si="345"/>
        <v>8.7563806775405789E-2</v>
      </c>
      <c r="CB364" s="26">
        <f t="shared" si="341"/>
        <v>-5.6447209407777039E-2</v>
      </c>
      <c r="CC364" s="32"/>
      <c r="CD364" s="20">
        <f t="shared" si="303"/>
        <v>285.30000000000041</v>
      </c>
      <c r="CE364" s="61">
        <f t="shared" si="281"/>
        <v>2.3476871365710874E-24</v>
      </c>
      <c r="CF364" s="61">
        <f t="shared" si="282"/>
        <v>1.0452785618505687E-11</v>
      </c>
      <c r="CG364" s="61">
        <f t="shared" si="283"/>
        <v>2.5448912438278499E-7</v>
      </c>
      <c r="CH364" s="24">
        <f t="shared" si="284"/>
        <v>4.292914002292493E-6</v>
      </c>
      <c r="CI364" s="60">
        <f t="shared" si="285"/>
        <v>3.3805954292110102E-4</v>
      </c>
      <c r="CJ364" s="60">
        <f t="shared" si="286"/>
        <v>1.4431851336057009E-5</v>
      </c>
      <c r="CK364" s="60">
        <f t="shared" si="287"/>
        <v>7.9686968963439178E-13</v>
      </c>
      <c r="CL364" s="60">
        <f t="shared" si="288"/>
        <v>7.259820146387802E-2</v>
      </c>
      <c r="CM364" s="61">
        <f t="shared" si="289"/>
        <v>7.2955240272511504E-2</v>
      </c>
      <c r="CN364" s="72">
        <f>L122</f>
        <v>44585</v>
      </c>
    </row>
    <row r="365" spans="2:92" x14ac:dyDescent="0.65">
      <c r="B365" s="44">
        <v>44215</v>
      </c>
      <c r="C365" s="38">
        <f t="shared" si="362"/>
        <v>5034</v>
      </c>
      <c r="D365" s="46">
        <v>334328</v>
      </c>
      <c r="E365" s="101">
        <f t="shared" si="363"/>
        <v>5.623029245376316E-2</v>
      </c>
      <c r="F365" s="38">
        <f t="shared" si="364"/>
        <v>85202</v>
      </c>
      <c r="G365" s="46">
        <v>5945692</v>
      </c>
      <c r="H365" s="46">
        <f t="shared" si="365"/>
        <v>47</v>
      </c>
      <c r="I365" s="46">
        <v>4548</v>
      </c>
      <c r="J365" s="100">
        <f t="shared" si="366"/>
        <v>1.3603407432222249E-2</v>
      </c>
      <c r="W365" s="47"/>
      <c r="X365" s="47"/>
      <c r="Y365" s="47"/>
      <c r="Z365" s="47"/>
      <c r="AA365" s="47"/>
      <c r="AB365" s="49">
        <f t="shared" si="290"/>
        <v>286.20000000000039</v>
      </c>
      <c r="AC365" s="24">
        <f t="shared" si="291"/>
        <v>18.138706446752369</v>
      </c>
      <c r="AD365" s="25">
        <f t="shared" si="292"/>
        <v>-1.1892425470432653E-24</v>
      </c>
      <c r="AE365" s="24">
        <f t="shared" si="293"/>
        <v>3.5530009051758542E-24</v>
      </c>
      <c r="AF365" s="26">
        <f t="shared" si="294"/>
        <v>-9.0879909760764908E-25</v>
      </c>
      <c r="AG365" s="32"/>
      <c r="AH365" s="49">
        <f t="shared" si="295"/>
        <v>117.66000000000047</v>
      </c>
      <c r="AI365" s="77">
        <f t="shared" si="346"/>
        <v>6.927065646442597</v>
      </c>
      <c r="AJ365" s="25">
        <f t="shared" si="347"/>
        <v>-2.2318560904439143E-12</v>
      </c>
      <c r="AK365" s="24">
        <f t="shared" si="348"/>
        <v>1.3500268550628011E-11</v>
      </c>
      <c r="AL365" s="26">
        <f t="shared" si="349"/>
        <v>-4.9791431162707298E-12</v>
      </c>
      <c r="AM365" s="29"/>
      <c r="AN365" s="49">
        <f t="shared" si="296"/>
        <v>159</v>
      </c>
      <c r="AO365" s="24">
        <f t="shared" si="356"/>
        <v>29.289001880064124</v>
      </c>
      <c r="AP365" s="25">
        <f t="shared" si="352"/>
        <v>-1.7594485951150458E-7</v>
      </c>
      <c r="AQ365" s="24">
        <f t="shared" si="357"/>
        <v>3.0489905559921736E-7</v>
      </c>
      <c r="AR365" s="26">
        <f t="shared" si="353"/>
        <v>-5.7668429858380838E-8</v>
      </c>
      <c r="AS365" s="5"/>
      <c r="AT365" s="49">
        <f t="shared" si="297"/>
        <v>76.319999999999908</v>
      </c>
      <c r="AU365" s="24">
        <f t="shared" si="324"/>
        <v>3.0403696206389004</v>
      </c>
      <c r="AV365" s="25">
        <f t="shared" si="325"/>
        <v>-4.4888695489280021E-7</v>
      </c>
      <c r="AW365" s="24">
        <f t="shared" si="326"/>
        <v>5.172996934162369E-6</v>
      </c>
      <c r="AX365" s="26">
        <f t="shared" si="327"/>
        <v>-2.106459266233482E-6</v>
      </c>
      <c r="AY365" s="29"/>
      <c r="AZ365" s="18">
        <f t="shared" si="298"/>
        <v>76.319999999999908</v>
      </c>
      <c r="BA365" s="24">
        <f t="shared" si="318"/>
        <v>1.3137675971379009E-3</v>
      </c>
      <c r="BB365" s="25">
        <f t="shared" si="316"/>
        <v>-4.0010943286331162E-8</v>
      </c>
      <c r="BC365" s="24">
        <f t="shared" si="319"/>
        <v>3.9253764379849389E-4</v>
      </c>
      <c r="BD365" s="26">
        <f t="shared" si="317"/>
        <v>-1.6915414501736127E-4</v>
      </c>
      <c r="BE365" s="35"/>
      <c r="BF365" s="18">
        <f t="shared" si="299"/>
        <v>63.600000000000364</v>
      </c>
      <c r="BG365" s="24">
        <f t="shared" si="360"/>
        <v>0.6346692090729773</v>
      </c>
      <c r="BH365" s="25">
        <f t="shared" si="358"/>
        <v>-7.2036327818267918E-7</v>
      </c>
      <c r="BI365" s="24">
        <f t="shared" si="361"/>
        <v>1.8775555508181256E-5</v>
      </c>
      <c r="BJ365" s="26">
        <f t="shared" si="359"/>
        <v>-1.3199710117396711E-5</v>
      </c>
      <c r="BK365" s="71"/>
      <c r="BL365" s="18">
        <f t="shared" si="300"/>
        <v>146.27999999999955</v>
      </c>
      <c r="BM365" s="24">
        <f t="shared" si="354"/>
        <v>1.5545726074593542</v>
      </c>
      <c r="BN365" s="25">
        <f t="shared" si="350"/>
        <v>-1.3038989942042567E-13</v>
      </c>
      <c r="BO365" s="24">
        <f t="shared" si="355"/>
        <v>1.4940386220153078E-12</v>
      </c>
      <c r="BP365" s="26">
        <f t="shared" si="351"/>
        <v>-1.19933695419333E-12</v>
      </c>
      <c r="BQ365" s="71"/>
      <c r="BR365" s="18">
        <f t="shared" si="301"/>
        <v>146.27999999999955</v>
      </c>
      <c r="BS365" s="24">
        <f t="shared" si="342"/>
        <v>0.85301794266327047</v>
      </c>
      <c r="BT365" s="25">
        <f t="shared" si="338"/>
        <v>-3.8858312545017623E-3</v>
      </c>
      <c r="BU365" s="24">
        <f t="shared" si="343"/>
        <v>8.2260742460454589E-2</v>
      </c>
      <c r="BV365" s="26">
        <f t="shared" si="339"/>
        <v>-5.3030643149512002E-2</v>
      </c>
      <c r="BW365" s="90"/>
      <c r="BX365" s="18">
        <f t="shared" si="302"/>
        <v>146.27999999999955</v>
      </c>
      <c r="BY365" s="24">
        <f t="shared" si="344"/>
        <v>0.85301794266327047</v>
      </c>
      <c r="BZ365" s="25">
        <f t="shared" si="340"/>
        <v>-3.8858312545017623E-3</v>
      </c>
      <c r="CA365" s="24">
        <f t="shared" si="345"/>
        <v>8.2260742460454589E-2</v>
      </c>
      <c r="CB365" s="26">
        <f t="shared" si="341"/>
        <v>-5.3030643149512002E-2</v>
      </c>
      <c r="CC365" s="32"/>
      <c r="CD365" s="20">
        <f t="shared" si="303"/>
        <v>286.20000000000039</v>
      </c>
      <c r="CE365" s="61">
        <f t="shared" si="281"/>
        <v>1.908370398859952E-24</v>
      </c>
      <c r="CF365" s="61">
        <f t="shared" si="282"/>
        <v>9.1976496163895336E-12</v>
      </c>
      <c r="CG365" s="61">
        <f t="shared" si="283"/>
        <v>2.3250152247907719E-7</v>
      </c>
      <c r="CH365" s="24">
        <f t="shared" si="284"/>
        <v>3.9107240477964585E-6</v>
      </c>
      <c r="CI365" s="60">
        <f t="shared" si="285"/>
        <v>3.1372501172081258E-4</v>
      </c>
      <c r="CJ365" s="60">
        <f t="shared" si="286"/>
        <v>1.2652800813838531E-5</v>
      </c>
      <c r="CK365" s="60">
        <f t="shared" si="287"/>
        <v>5.8196926561612161E-13</v>
      </c>
      <c r="CL365" s="60">
        <f t="shared" si="288"/>
        <v>6.8201074627858016E-2</v>
      </c>
      <c r="CM365" s="61">
        <f t="shared" si="289"/>
        <v>6.853159567574256E-2</v>
      </c>
      <c r="CN365" s="35"/>
    </row>
    <row r="366" spans="2:92" x14ac:dyDescent="0.65">
      <c r="B366" s="44">
        <v>44216</v>
      </c>
      <c r="C366" s="38">
        <f t="shared" si="362"/>
        <v>5446</v>
      </c>
      <c r="D366" s="46">
        <v>339774</v>
      </c>
      <c r="E366" s="101">
        <f t="shared" si="363"/>
        <v>5.6128706132670791E-2</v>
      </c>
      <c r="F366" s="38">
        <f t="shared" si="364"/>
        <v>107788</v>
      </c>
      <c r="G366" s="46">
        <v>6053480</v>
      </c>
      <c r="H366" s="46">
        <f t="shared" si="365"/>
        <v>99</v>
      </c>
      <c r="I366" s="46">
        <v>4647</v>
      </c>
      <c r="J366" s="100">
        <f t="shared" si="366"/>
        <v>1.3676738067068111E-2</v>
      </c>
      <c r="W366" s="47"/>
      <c r="X366" s="47"/>
      <c r="Y366" s="47"/>
      <c r="Z366" s="47"/>
      <c r="AA366" s="47"/>
      <c r="AB366" s="49">
        <f t="shared" si="290"/>
        <v>287.10000000000036</v>
      </c>
      <c r="AC366" s="24">
        <f t="shared" si="291"/>
        <v>18.138706446752369</v>
      </c>
      <c r="AD366" s="25">
        <f t="shared" si="292"/>
        <v>-9.6670260636045404E-25</v>
      </c>
      <c r="AE366" s="24">
        <f t="shared" si="293"/>
        <v>2.8881368598642937E-24</v>
      </c>
      <c r="AF366" s="26">
        <f t="shared" si="294"/>
        <v>-7.3873782812395605E-25</v>
      </c>
      <c r="AG366" s="32"/>
      <c r="AH366" s="49">
        <f t="shared" si="295"/>
        <v>118.03000000000047</v>
      </c>
      <c r="AI366" s="77">
        <f t="shared" si="346"/>
        <v>6.9270656464418705</v>
      </c>
      <c r="AJ366" s="25">
        <f t="shared" si="347"/>
        <v>-1.9638621763908987E-12</v>
      </c>
      <c r="AK366" s="24">
        <f t="shared" si="348"/>
        <v>1.1879200854938432E-11</v>
      </c>
      <c r="AL366" s="26">
        <f t="shared" si="349"/>
        <v>-4.3812640424042668E-12</v>
      </c>
      <c r="AM366" s="29"/>
      <c r="AN366" s="49">
        <f t="shared" si="296"/>
        <v>159.5</v>
      </c>
      <c r="AO366" s="24">
        <f t="shared" si="356"/>
        <v>29.289001799692421</v>
      </c>
      <c r="AP366" s="25">
        <f t="shared" si="352"/>
        <v>-1.6074340222815455E-7</v>
      </c>
      <c r="AQ366" s="24">
        <f t="shared" si="357"/>
        <v>2.7855608725356855E-7</v>
      </c>
      <c r="AR366" s="26">
        <f t="shared" si="353"/>
        <v>-5.2685936691297581E-8</v>
      </c>
      <c r="AS366" s="5"/>
      <c r="AT366" s="49">
        <f t="shared" si="297"/>
        <v>76.559999999999903</v>
      </c>
      <c r="AU366" s="24">
        <f t="shared" si="324"/>
        <v>3.0403695224972864</v>
      </c>
      <c r="AV366" s="25">
        <f t="shared" si="325"/>
        <v>-4.0892339088342132E-7</v>
      </c>
      <c r="AW366" s="24">
        <f t="shared" si="326"/>
        <v>4.7124548790848546E-6</v>
      </c>
      <c r="AX366" s="26">
        <f t="shared" si="327"/>
        <v>-1.9189252294896446E-6</v>
      </c>
      <c r="AY366" s="29"/>
      <c r="AZ366" s="18">
        <f t="shared" si="298"/>
        <v>76.559999999999903</v>
      </c>
      <c r="BA366" s="24">
        <f t="shared" si="318"/>
        <v>1.3137609136239484E-3</v>
      </c>
      <c r="BB366" s="25">
        <f t="shared" si="316"/>
        <v>-3.7130633069711078E-8</v>
      </c>
      <c r="BC366" s="24">
        <f t="shared" si="319"/>
        <v>3.6428161695895489E-4</v>
      </c>
      <c r="BD366" s="26">
        <f t="shared" si="317"/>
        <v>-1.5697792688632785E-4</v>
      </c>
      <c r="BE366" s="35"/>
      <c r="BF366" s="18">
        <f t="shared" si="299"/>
        <v>63.800000000000367</v>
      </c>
      <c r="BG366" s="24">
        <f t="shared" si="360"/>
        <v>0.63466908276054745</v>
      </c>
      <c r="BH366" s="25">
        <f t="shared" si="358"/>
        <v>-6.3156214910700846E-7</v>
      </c>
      <c r="BI366" s="24">
        <f t="shared" si="361"/>
        <v>1.6461045721939093E-5</v>
      </c>
      <c r="BJ366" s="26">
        <f t="shared" si="359"/>
        <v>-1.1572548931210808E-5</v>
      </c>
      <c r="BK366" s="71"/>
      <c r="BL366" s="18">
        <f t="shared" si="300"/>
        <v>146.73999999999955</v>
      </c>
      <c r="BM366" s="24">
        <f t="shared" si="354"/>
        <v>1.5545726074593105</v>
      </c>
      <c r="BN366" s="25">
        <f t="shared" si="350"/>
        <v>-9.5226252167124015E-14</v>
      </c>
      <c r="BO366" s="24">
        <f t="shared" si="355"/>
        <v>1.0911251500296077E-12</v>
      </c>
      <c r="BP366" s="26">
        <f t="shared" si="351"/>
        <v>-8.7589885214282599E-13</v>
      </c>
      <c r="BQ366" s="71"/>
      <c r="BR366" s="18">
        <f t="shared" si="301"/>
        <v>146.73999999999955</v>
      </c>
      <c r="BS366" s="24">
        <f t="shared" si="342"/>
        <v>0.85265305923893353</v>
      </c>
      <c r="BT366" s="25">
        <f t="shared" si="338"/>
        <v>-3.6488342433696457E-3</v>
      </c>
      <c r="BU366" s="24">
        <f t="shared" si="343"/>
        <v>7.7278677624861999E-2</v>
      </c>
      <c r="BV366" s="26">
        <f t="shared" si="339"/>
        <v>-4.982064835592584E-2</v>
      </c>
      <c r="BW366" s="90"/>
      <c r="BX366" s="18">
        <f t="shared" si="302"/>
        <v>146.73999999999955</v>
      </c>
      <c r="BY366" s="24">
        <f t="shared" si="344"/>
        <v>0.85265305923893353</v>
      </c>
      <c r="BZ366" s="25">
        <f t="shared" si="340"/>
        <v>-3.6488342433696457E-3</v>
      </c>
      <c r="CA366" s="24">
        <f t="shared" si="345"/>
        <v>7.7278677624861999E-2</v>
      </c>
      <c r="CB366" s="26">
        <f t="shared" si="341"/>
        <v>-4.982064835592584E-2</v>
      </c>
      <c r="CC366" s="32"/>
      <c r="CD366" s="20">
        <f t="shared" si="303"/>
        <v>287.10000000000036</v>
      </c>
      <c r="CE366" s="61">
        <f t="shared" si="281"/>
        <v>1.5512618877164502E-24</v>
      </c>
      <c r="CF366" s="61">
        <f t="shared" si="282"/>
        <v>8.093226203367206E-12</v>
      </c>
      <c r="CG366" s="61">
        <f t="shared" si="283"/>
        <v>2.1241362691026671E-7</v>
      </c>
      <c r="CH366" s="24">
        <f t="shared" si="284"/>
        <v>3.5625597347895281E-6</v>
      </c>
      <c r="CI366" s="60">
        <f t="shared" si="285"/>
        <v>2.9114215241746123E-4</v>
      </c>
      <c r="CJ366" s="60">
        <f t="shared" si="286"/>
        <v>1.1093058299926027E-5</v>
      </c>
      <c r="CK366" s="60">
        <f t="shared" si="287"/>
        <v>4.2502335140537189E-13</v>
      </c>
      <c r="CL366" s="60">
        <f t="shared" si="288"/>
        <v>6.4070158798204518E-2</v>
      </c>
      <c r="CM366" s="61">
        <f t="shared" si="289"/>
        <v>6.4376168990801855E-2</v>
      </c>
      <c r="CN366" s="35"/>
    </row>
    <row r="367" spans="2:92" x14ac:dyDescent="0.65">
      <c r="B367" s="44">
        <v>44217</v>
      </c>
      <c r="C367" s="38">
        <f t="shared" si="362"/>
        <v>5447</v>
      </c>
      <c r="D367" s="46">
        <v>345221</v>
      </c>
      <c r="E367" s="101">
        <f t="shared" si="363"/>
        <v>5.6177259390201371E-2</v>
      </c>
      <c r="F367" s="38">
        <f t="shared" si="364"/>
        <v>91729</v>
      </c>
      <c r="G367" s="46">
        <v>6145209</v>
      </c>
      <c r="H367" s="46">
        <f t="shared" si="365"/>
        <v>96</v>
      </c>
      <c r="I367" s="46">
        <v>4743</v>
      </c>
      <c r="J367" s="100">
        <f t="shared" si="366"/>
        <v>1.3739025146210688E-2</v>
      </c>
      <c r="W367" s="47"/>
      <c r="X367" s="47"/>
      <c r="Y367" s="47"/>
      <c r="Z367" s="47"/>
      <c r="AA367" s="47"/>
      <c r="AB367" s="49">
        <f t="shared" si="290"/>
        <v>288.00000000000034</v>
      </c>
      <c r="AC367" s="24">
        <f t="shared" si="291"/>
        <v>18.138706446752369</v>
      </c>
      <c r="AD367" s="25">
        <f t="shared" si="292"/>
        <v>-7.858060001868541E-25</v>
      </c>
      <c r="AE367" s="24">
        <f t="shared" si="293"/>
        <v>2.3476871365710874E-24</v>
      </c>
      <c r="AF367" s="26">
        <f t="shared" si="294"/>
        <v>-6.0049969254800691E-25</v>
      </c>
      <c r="AG367" s="32"/>
      <c r="AH367" s="49">
        <f t="shared" si="295"/>
        <v>118.40000000000047</v>
      </c>
      <c r="AI367" s="77">
        <f t="shared" si="346"/>
        <v>6.927065646441231</v>
      </c>
      <c r="AJ367" s="25">
        <f t="shared" si="347"/>
        <v>-1.7280480871379651E-12</v>
      </c>
      <c r="AK367" s="24">
        <f t="shared" si="348"/>
        <v>1.0452785618505687E-11</v>
      </c>
      <c r="AL367" s="26">
        <f t="shared" si="349"/>
        <v>-3.8551763146830973E-12</v>
      </c>
      <c r="AM367" s="29"/>
      <c r="AN367" s="49">
        <f t="shared" si="296"/>
        <v>160</v>
      </c>
      <c r="AO367" s="24">
        <f t="shared" si="356"/>
        <v>29.289001726264754</v>
      </c>
      <c r="AP367" s="25">
        <f t="shared" si="352"/>
        <v>-1.4685533533593086E-7</v>
      </c>
      <c r="AQ367" s="24">
        <f t="shared" si="357"/>
        <v>2.5448912438278499E-7</v>
      </c>
      <c r="AR367" s="26">
        <f t="shared" si="353"/>
        <v>-4.813392574156712E-8</v>
      </c>
      <c r="AS367" s="5"/>
      <c r="AT367" s="49">
        <f t="shared" si="297"/>
        <v>76.799999999999898</v>
      </c>
      <c r="AU367" s="24">
        <f t="shared" si="324"/>
        <v>3.0403694330930362</v>
      </c>
      <c r="AV367" s="25">
        <f t="shared" si="325"/>
        <v>-3.7251770895334389E-7</v>
      </c>
      <c r="AW367" s="24">
        <f t="shared" si="326"/>
        <v>4.292914002292493E-6</v>
      </c>
      <c r="AX367" s="26">
        <f t="shared" si="327"/>
        <v>-1.7480869866348407E-6</v>
      </c>
      <c r="AY367" s="29"/>
      <c r="AZ367" s="18">
        <f t="shared" si="298"/>
        <v>76.799999999999898</v>
      </c>
      <c r="BA367" s="24">
        <f t="shared" si="318"/>
        <v>1.3137547112407576E-3</v>
      </c>
      <c r="BB367" s="25">
        <f t="shared" si="316"/>
        <v>-3.4457684393693213E-8</v>
      </c>
      <c r="BC367" s="24">
        <f t="shared" si="319"/>
        <v>3.3805954292110102E-4</v>
      </c>
      <c r="BD367" s="26">
        <f t="shared" si="317"/>
        <v>-1.4567818909918826E-4</v>
      </c>
      <c r="BE367" s="35"/>
      <c r="BF367" s="18">
        <f t="shared" si="299"/>
        <v>64.000000000000369</v>
      </c>
      <c r="BG367" s="24">
        <f t="shared" si="360"/>
        <v>0.63466897201898953</v>
      </c>
      <c r="BH367" s="25">
        <f t="shared" si="358"/>
        <v>-5.5370778984999341E-7</v>
      </c>
      <c r="BI367" s="24">
        <f t="shared" si="361"/>
        <v>1.4431851336057009E-5</v>
      </c>
      <c r="BJ367" s="26">
        <f t="shared" si="359"/>
        <v>-1.0145971929410418E-5</v>
      </c>
      <c r="BK367" s="71"/>
      <c r="BL367" s="18">
        <f t="shared" si="300"/>
        <v>147.19999999999956</v>
      </c>
      <c r="BM367" s="24">
        <f t="shared" si="354"/>
        <v>1.5545726074592785</v>
      </c>
      <c r="BN367" s="25">
        <f t="shared" si="350"/>
        <v>-6.9545564051384299E-14</v>
      </c>
      <c r="BO367" s="24">
        <f t="shared" si="355"/>
        <v>7.9686968963439178E-13</v>
      </c>
      <c r="BP367" s="26">
        <f t="shared" si="351"/>
        <v>-6.3968578346786071E-13</v>
      </c>
      <c r="BQ367" s="71"/>
      <c r="BR367" s="18">
        <f t="shared" si="301"/>
        <v>147.19999999999956</v>
      </c>
      <c r="BS367" s="24">
        <f t="shared" si="342"/>
        <v>0.85231042135430146</v>
      </c>
      <c r="BT367" s="25">
        <f t="shared" si="338"/>
        <v>-3.4263788463204507E-3</v>
      </c>
      <c r="BU367" s="24">
        <f t="shared" si="343"/>
        <v>7.259820146387802E-2</v>
      </c>
      <c r="BV367" s="26">
        <f t="shared" si="339"/>
        <v>-4.6804761609839853E-2</v>
      </c>
      <c r="BW367" s="90"/>
      <c r="BX367" s="18">
        <f t="shared" si="302"/>
        <v>147.19999999999956</v>
      </c>
      <c r="BY367" s="24">
        <f t="shared" si="344"/>
        <v>0.85231042135430146</v>
      </c>
      <c r="BZ367" s="25">
        <f t="shared" si="340"/>
        <v>-3.4263788463204507E-3</v>
      </c>
      <c r="CA367" s="24">
        <f t="shared" si="345"/>
        <v>7.259820146387802E-2</v>
      </c>
      <c r="CB367" s="26">
        <f t="shared" si="341"/>
        <v>-4.6804761609839853E-2</v>
      </c>
      <c r="CC367" s="32"/>
      <c r="CD367" s="20">
        <f t="shared" si="303"/>
        <v>288.00000000000034</v>
      </c>
      <c r="CE367" s="61">
        <f t="shared" ref="CE367:CE424" si="367">AE370</f>
        <v>1.2609781862678127E-24</v>
      </c>
      <c r="CF367" s="61">
        <f t="shared" ref="CF367:CF424" si="368">AK370</f>
        <v>7.1214183091028544E-12</v>
      </c>
      <c r="CG367" s="61">
        <f t="shared" ref="CG367:CG422" si="369">AQ370</f>
        <v>1.9406130501357582E-7</v>
      </c>
      <c r="CH367" s="24">
        <f t="shared" ref="CH367:CH408" si="370">AW370</f>
        <v>3.24539182575278E-6</v>
      </c>
      <c r="CI367" s="60">
        <f t="shared" ref="CI367:CI424" si="371">BC370</f>
        <v>2.701848744638231E-4</v>
      </c>
      <c r="CJ367" s="60">
        <f t="shared" ref="CJ367:CJ424" si="372">BI370</f>
        <v>9.7255891505322818E-6</v>
      </c>
      <c r="CK367" s="60">
        <f t="shared" ref="CK367:CK424" si="373">BO370</f>
        <v>3.1040273071569911E-13</v>
      </c>
      <c r="CL367" s="60">
        <f t="shared" ref="CL367:CL424" si="374">BU370</f>
        <v>6.0189350464377386E-2</v>
      </c>
      <c r="CM367" s="61">
        <f t="shared" ref="CM367:CM424" si="375">SUM(CE367:CL367)</f>
        <v>6.0472700388554332E-2</v>
      </c>
      <c r="CN367" s="72">
        <f>L123</f>
        <v>44592</v>
      </c>
    </row>
    <row r="368" spans="2:92" x14ac:dyDescent="0.65">
      <c r="B368" s="44">
        <v>44218</v>
      </c>
      <c r="C368" s="38">
        <f t="shared" si="362"/>
        <v>5799</v>
      </c>
      <c r="D368" s="46">
        <v>351020</v>
      </c>
      <c r="E368" s="101">
        <f t="shared" si="363"/>
        <v>5.6288800578057858E-2</v>
      </c>
      <c r="F368" s="38">
        <f t="shared" si="364"/>
        <v>90845</v>
      </c>
      <c r="G368" s="46">
        <v>6236054</v>
      </c>
      <c r="H368" s="46">
        <f t="shared" si="365"/>
        <v>87</v>
      </c>
      <c r="I368" s="46">
        <v>4830</v>
      </c>
      <c r="J368" s="100">
        <f t="shared" si="366"/>
        <v>1.3759899720813628E-2</v>
      </c>
      <c r="W368" s="47"/>
      <c r="X368" s="47"/>
      <c r="Y368" s="47"/>
      <c r="Z368" s="47"/>
      <c r="AA368" s="47"/>
      <c r="AB368" s="49">
        <f t="shared" ref="AB368:AB427" si="376">AB367+$AC$45</f>
        <v>288.90000000000032</v>
      </c>
      <c r="AC368" s="24">
        <f t="shared" ref="AC368:AC427" si="377">AC367+AD368*$AC$45</f>
        <v>18.138706446752369</v>
      </c>
      <c r="AD368" s="25">
        <f t="shared" ref="AD368:AD427" si="378">-$AE$39*AC367*AE367</f>
        <v>-6.3876011698619385E-25</v>
      </c>
      <c r="AE368" s="24">
        <f t="shared" ref="AE368:AE427" si="379">AE367+AF368*$AC$45</f>
        <v>1.908370398859952E-24</v>
      </c>
      <c r="AF368" s="26">
        <f t="shared" ref="AF368:AF427" si="380">$AE$39*AC367*AE367-$AE$40*AE367</f>
        <v>-4.881297085679281E-25</v>
      </c>
      <c r="AG368" s="32"/>
      <c r="AH368" s="49">
        <f t="shared" ref="AH368:AH427" si="381">AH367+$AI$45</f>
        <v>118.77000000000048</v>
      </c>
      <c r="AI368" s="77">
        <f t="shared" si="346"/>
        <v>6.9270656464406688</v>
      </c>
      <c r="AJ368" s="25">
        <f t="shared" si="347"/>
        <v>-1.5205497755188798E-12</v>
      </c>
      <c r="AK368" s="24">
        <f t="shared" si="348"/>
        <v>9.1976496163895336E-12</v>
      </c>
      <c r="AL368" s="26">
        <f t="shared" si="349"/>
        <v>-3.3922594651787929E-12</v>
      </c>
      <c r="AM368" s="29"/>
      <c r="AN368" s="49">
        <f t="shared" ref="AN368:AN427" si="382">AN367+$AO$45</f>
        <v>160.5</v>
      </c>
      <c r="AO368" s="24">
        <f t="shared" si="356"/>
        <v>29.289001659181164</v>
      </c>
      <c r="AP368" s="25">
        <f t="shared" si="352"/>
        <v>-1.341671832605339E-7</v>
      </c>
      <c r="AQ368" s="24">
        <f t="shared" si="357"/>
        <v>2.3250152247907719E-7</v>
      </c>
      <c r="AR368" s="26">
        <f t="shared" si="353"/>
        <v>-4.3975203807415565E-8</v>
      </c>
      <c r="AS368" s="5"/>
      <c r="AT368" s="49">
        <f t="shared" ref="AT368:AT427" si="383">AT367+$AU$45</f>
        <v>77.039999999999893</v>
      </c>
      <c r="AU368" s="24">
        <f t="shared" si="324"/>
        <v>3.0403693516482786</v>
      </c>
      <c r="AV368" s="25">
        <f t="shared" si="325"/>
        <v>-3.3935315729814675E-7</v>
      </c>
      <c r="AW368" s="24">
        <f t="shared" si="326"/>
        <v>3.9107240477964585E-6</v>
      </c>
      <c r="AX368" s="26">
        <f t="shared" si="327"/>
        <v>-1.5924581437334752E-6</v>
      </c>
      <c r="AY368" s="29"/>
      <c r="AZ368" s="18">
        <f t="shared" ref="AZ368:AZ411" si="384">AZ367+$AU$45</f>
        <v>77.039999999999893</v>
      </c>
      <c r="BA368" s="24">
        <f t="shared" si="318"/>
        <v>1.3137489553507267E-3</v>
      </c>
      <c r="BB368" s="25">
        <f t="shared" si="316"/>
        <v>-3.197716683785953E-8</v>
      </c>
      <c r="BC368" s="24">
        <f t="shared" si="319"/>
        <v>3.1372501172081258E-4</v>
      </c>
      <c r="BD368" s="26">
        <f t="shared" si="317"/>
        <v>-1.3519184000160254E-4</v>
      </c>
      <c r="BE368" s="35"/>
      <c r="BF368" s="18">
        <f t="shared" ref="BF368:BF411" si="385">BF367+$BG$45</f>
        <v>64.200000000000372</v>
      </c>
      <c r="BG368" s="24">
        <f t="shared" si="360"/>
        <v>0.63466887492883806</v>
      </c>
      <c r="BH368" s="25">
        <f t="shared" si="358"/>
        <v>-4.854507573446676E-7</v>
      </c>
      <c r="BI368" s="24">
        <f t="shared" si="361"/>
        <v>1.2652800813838531E-5</v>
      </c>
      <c r="BJ368" s="26">
        <f t="shared" si="359"/>
        <v>-8.8952526110923888E-6</v>
      </c>
      <c r="BK368" s="71"/>
      <c r="BL368" s="18">
        <f t="shared" ref="BL368:BL411" si="386">BL367+$BM$45</f>
        <v>147.65999999999957</v>
      </c>
      <c r="BM368" s="24">
        <f t="shared" si="354"/>
        <v>1.5545726074592552</v>
      </c>
      <c r="BN368" s="25">
        <f t="shared" si="350"/>
        <v>-5.0790463440028307E-14</v>
      </c>
      <c r="BO368" s="24">
        <f t="shared" si="355"/>
        <v>5.8196926561612161E-13</v>
      </c>
      <c r="BP368" s="26">
        <f t="shared" si="351"/>
        <v>-4.6717483482232637E-13</v>
      </c>
      <c r="BQ368" s="71"/>
      <c r="BR368" s="18">
        <f t="shared" ref="BR368:BR411" si="387">BR367+$BM$45</f>
        <v>147.65999999999957</v>
      </c>
      <c r="BS368" s="24">
        <f t="shared" si="342"/>
        <v>0.85198866509516935</v>
      </c>
      <c r="BT368" s="25">
        <f t="shared" si="338"/>
        <v>-3.2175625913206016E-3</v>
      </c>
      <c r="BU368" s="24">
        <f t="shared" si="343"/>
        <v>6.8201074627858016E-2</v>
      </c>
      <c r="BV368" s="26">
        <f t="shared" si="339"/>
        <v>-4.3971268360200114E-2</v>
      </c>
      <c r="BW368" s="90"/>
      <c r="BX368" s="18">
        <f t="shared" ref="BX368:BX411" si="388">BX367+$BM$45</f>
        <v>147.65999999999957</v>
      </c>
      <c r="BY368" s="24">
        <f t="shared" si="344"/>
        <v>0.85198866509516935</v>
      </c>
      <c r="BZ368" s="25">
        <f t="shared" si="340"/>
        <v>-3.2175625913206016E-3</v>
      </c>
      <c r="CA368" s="24">
        <f t="shared" si="345"/>
        <v>6.8201074627858016E-2</v>
      </c>
      <c r="CB368" s="26">
        <f t="shared" si="341"/>
        <v>-4.3971268360200114E-2</v>
      </c>
      <c r="CC368" s="32"/>
      <c r="CD368" s="20">
        <f t="shared" ref="CD368:CD424" si="389">CD367+$AC$45</f>
        <v>288.90000000000032</v>
      </c>
      <c r="CE368" s="61">
        <f t="shared" si="367"/>
        <v>1.0250145374124638E-24</v>
      </c>
      <c r="CF368" s="61">
        <f t="shared" si="368"/>
        <v>6.2663018997449052E-12</v>
      </c>
      <c r="CG368" s="61">
        <f t="shared" si="369"/>
        <v>1.7729460501471791E-7</v>
      </c>
      <c r="CH368" s="24">
        <f t="shared" si="370"/>
        <v>2.9564607703087268E-6</v>
      </c>
      <c r="CI368" s="60">
        <f t="shared" si="371"/>
        <v>2.5073616368441812E-4</v>
      </c>
      <c r="CJ368" s="60">
        <f t="shared" si="372"/>
        <v>8.5266913489706536E-6</v>
      </c>
      <c r="CK368" s="60">
        <f t="shared" si="373"/>
        <v>2.2669308619673411E-13</v>
      </c>
      <c r="CL368" s="60">
        <f t="shared" si="374"/>
        <v>5.6543518655268257E-2</v>
      </c>
      <c r="CM368" s="61">
        <f t="shared" si="375"/>
        <v>5.6805915272169966E-2</v>
      </c>
      <c r="CN368" s="35"/>
    </row>
    <row r="369" spans="2:92" x14ac:dyDescent="0.65">
      <c r="B369" s="44">
        <v>44219</v>
      </c>
      <c r="C369" s="38">
        <f t="shared" si="362"/>
        <v>5054</v>
      </c>
      <c r="D369" s="46">
        <v>356074</v>
      </c>
      <c r="E369" s="101">
        <f t="shared" si="363"/>
        <v>5.6175531616149695E-2</v>
      </c>
      <c r="F369" s="38">
        <f t="shared" si="364"/>
        <v>102542</v>
      </c>
      <c r="G369" s="46">
        <v>6338596</v>
      </c>
      <c r="H369" s="46">
        <f t="shared" si="365"/>
        <v>105</v>
      </c>
      <c r="I369" s="46">
        <v>4935</v>
      </c>
      <c r="J369" s="100">
        <f t="shared" si="366"/>
        <v>1.3859478647696826E-2</v>
      </c>
      <c r="W369" s="47"/>
      <c r="X369" s="47"/>
      <c r="Y369" s="47"/>
      <c r="Z369" s="47"/>
      <c r="AA369" s="47"/>
      <c r="AB369" s="49">
        <f t="shared" si="376"/>
        <v>289.8000000000003</v>
      </c>
      <c r="AC369" s="24">
        <f t="shared" si="377"/>
        <v>18.138706446752369</v>
      </c>
      <c r="AD369" s="25">
        <f t="shared" si="378"/>
        <v>-5.1923055684888606E-25</v>
      </c>
      <c r="AE369" s="24">
        <f t="shared" si="379"/>
        <v>1.5512618877164502E-24</v>
      </c>
      <c r="AF369" s="26">
        <f t="shared" si="380"/>
        <v>-3.9678723460389079E-25</v>
      </c>
      <c r="AG369" s="32"/>
      <c r="AH369" s="49">
        <f t="shared" si="381"/>
        <v>119.14000000000048</v>
      </c>
      <c r="AI369" s="77">
        <f t="shared" si="346"/>
        <v>6.9270656464401741</v>
      </c>
      <c r="AJ369" s="25">
        <f t="shared" si="347"/>
        <v>-1.3379671763994929E-12</v>
      </c>
      <c r="AK369" s="24">
        <f t="shared" si="348"/>
        <v>8.093226203367206E-12</v>
      </c>
      <c r="AL369" s="26">
        <f t="shared" si="349"/>
        <v>-2.9849281433035877E-12</v>
      </c>
      <c r="AM369" s="29"/>
      <c r="AN369" s="49">
        <f t="shared" si="382"/>
        <v>161</v>
      </c>
      <c r="AO369" s="24">
        <f t="shared" si="356"/>
        <v>29.289001597893527</v>
      </c>
      <c r="AP369" s="25">
        <f t="shared" si="352"/>
        <v>-1.2257527459773308E-7</v>
      </c>
      <c r="AQ369" s="24">
        <f t="shared" si="357"/>
        <v>2.1241362691026671E-7</v>
      </c>
      <c r="AR369" s="26">
        <f t="shared" si="353"/>
        <v>-4.0175791137620948E-8</v>
      </c>
      <c r="AS369" s="5"/>
      <c r="AT369" s="49">
        <f t="shared" si="383"/>
        <v>77.279999999999887</v>
      </c>
      <c r="AU369" s="24">
        <f t="shared" si="324"/>
        <v>3.0403692774543942</v>
      </c>
      <c r="AV369" s="25">
        <f t="shared" si="325"/>
        <v>-3.0914118397953048E-7</v>
      </c>
      <c r="AW369" s="24">
        <f t="shared" si="326"/>
        <v>3.5625597347895281E-6</v>
      </c>
      <c r="AX369" s="26">
        <f t="shared" si="327"/>
        <v>-1.4506846375288759E-6</v>
      </c>
      <c r="AY369" s="29"/>
      <c r="AZ369" s="18">
        <f t="shared" si="384"/>
        <v>77.279999999999887</v>
      </c>
      <c r="BA369" s="24">
        <f t="shared" si="318"/>
        <v>1.3137436138101796E-3</v>
      </c>
      <c r="BB369" s="25">
        <f t="shared" si="316"/>
        <v>-2.9675225261924059E-8</v>
      </c>
      <c r="BC369" s="24">
        <f t="shared" si="319"/>
        <v>2.9114215241746123E-4</v>
      </c>
      <c r="BD369" s="26">
        <f t="shared" si="317"/>
        <v>-1.254603294630631E-4</v>
      </c>
      <c r="BE369" s="35"/>
      <c r="BF369" s="18">
        <f t="shared" si="385"/>
        <v>64.400000000000375</v>
      </c>
      <c r="BG369" s="24">
        <f t="shared" si="360"/>
        <v>0.63466878980724617</v>
      </c>
      <c r="BH369" s="25">
        <f t="shared" si="358"/>
        <v>-4.256079594325321E-7</v>
      </c>
      <c r="BI369" s="24">
        <f t="shared" si="361"/>
        <v>1.1093058299926027E-5</v>
      </c>
      <c r="BJ369" s="26">
        <f t="shared" si="359"/>
        <v>-7.7987125695625126E-6</v>
      </c>
      <c r="BK369" s="71"/>
      <c r="BL369" s="18">
        <f t="shared" si="386"/>
        <v>148.11999999999958</v>
      </c>
      <c r="BM369" s="24">
        <f t="shared" si="354"/>
        <v>1.5545726074592381</v>
      </c>
      <c r="BN369" s="25">
        <f t="shared" si="350"/>
        <v>-3.7093252627110086E-14</v>
      </c>
      <c r="BO369" s="24">
        <f t="shared" si="355"/>
        <v>4.2502335140537189E-13</v>
      </c>
      <c r="BP369" s="26">
        <f t="shared" si="351"/>
        <v>-3.4118677002336896E-13</v>
      </c>
      <c r="BQ369" s="71"/>
      <c r="BR369" s="18">
        <f t="shared" si="387"/>
        <v>148.11999999999958</v>
      </c>
      <c r="BS369" s="24">
        <f t="shared" si="342"/>
        <v>0.85168651107401205</v>
      </c>
      <c r="BT369" s="25">
        <f t="shared" si="338"/>
        <v>-3.0215402115727282E-3</v>
      </c>
      <c r="BU369" s="24">
        <f t="shared" si="343"/>
        <v>6.4070158798204518E-2</v>
      </c>
      <c r="BV369" s="26">
        <f t="shared" si="339"/>
        <v>-4.1309158296534983E-2</v>
      </c>
      <c r="BW369" s="90"/>
      <c r="BX369" s="18">
        <f t="shared" si="388"/>
        <v>148.11999999999958</v>
      </c>
      <c r="BY369" s="24">
        <f t="shared" si="344"/>
        <v>0.85168651107401205</v>
      </c>
      <c r="BZ369" s="25">
        <f t="shared" si="340"/>
        <v>-3.0215402115727282E-3</v>
      </c>
      <c r="CA369" s="24">
        <f t="shared" si="345"/>
        <v>6.4070158798204518E-2</v>
      </c>
      <c r="CB369" s="26">
        <f t="shared" si="341"/>
        <v>-4.1309158296534983E-2</v>
      </c>
      <c r="CC369" s="32"/>
      <c r="CD369" s="20">
        <f t="shared" si="389"/>
        <v>289.8000000000003</v>
      </c>
      <c r="CE369" s="61">
        <f t="shared" si="367"/>
        <v>8.3320616752028727E-25</v>
      </c>
      <c r="CF369" s="61">
        <f t="shared" si="368"/>
        <v>5.5138650468762047E-12</v>
      </c>
      <c r="CG369" s="61">
        <f t="shared" si="369"/>
        <v>1.6197653081476283E-7</v>
      </c>
      <c r="CH369" s="24">
        <f t="shared" si="370"/>
        <v>2.6932526955079294E-6</v>
      </c>
      <c r="CI369" s="60">
        <f t="shared" si="371"/>
        <v>2.3268742893140144E-4</v>
      </c>
      <c r="CJ369" s="60">
        <f t="shared" si="372"/>
        <v>7.4755846846685046E-6</v>
      </c>
      <c r="CK369" s="60">
        <f t="shared" si="373"/>
        <v>1.655583222831512E-13</v>
      </c>
      <c r="CL369" s="60">
        <f t="shared" si="374"/>
        <v>5.3118446392248726E-2</v>
      </c>
      <c r="CM369" s="61">
        <f t="shared" si="375"/>
        <v>5.3361464640770545E-2</v>
      </c>
      <c r="CN369" s="35"/>
    </row>
    <row r="370" spans="2:92" x14ac:dyDescent="0.65">
      <c r="B370" s="44">
        <v>44220</v>
      </c>
      <c r="C370" s="38">
        <f t="shared" si="362"/>
        <v>4587</v>
      </c>
      <c r="D370" s="46">
        <v>360661</v>
      </c>
      <c r="E370" s="101">
        <f t="shared" si="363"/>
        <v>5.6552106084218907E-2</v>
      </c>
      <c r="F370" s="38">
        <f t="shared" si="364"/>
        <v>38903</v>
      </c>
      <c r="G370" s="46">
        <v>6377499</v>
      </c>
      <c r="H370" s="46">
        <f t="shared" si="365"/>
        <v>84</v>
      </c>
      <c r="I370" s="46">
        <v>5019</v>
      </c>
      <c r="J370" s="100">
        <f t="shared" si="366"/>
        <v>1.3916115133047377E-2</v>
      </c>
      <c r="W370" s="47"/>
      <c r="X370" s="47"/>
      <c r="Y370" s="47"/>
      <c r="Z370" s="47"/>
      <c r="AA370" s="47"/>
      <c r="AB370" s="49">
        <f t="shared" si="376"/>
        <v>290.70000000000027</v>
      </c>
      <c r="AC370" s="24">
        <f t="shared" si="377"/>
        <v>18.138706446752369</v>
      </c>
      <c r="AD370" s="25">
        <f t="shared" si="378"/>
        <v>-4.2206826004985439E-25</v>
      </c>
      <c r="AE370" s="24">
        <f t="shared" si="379"/>
        <v>1.2609781862678127E-24</v>
      </c>
      <c r="AF370" s="26">
        <f t="shared" si="380"/>
        <v>-3.225374460540417E-25</v>
      </c>
      <c r="AG370" s="32"/>
      <c r="AH370" s="49">
        <f t="shared" si="381"/>
        <v>119.51000000000049</v>
      </c>
      <c r="AI370" s="77">
        <f t="shared" si="346"/>
        <v>6.9270656464397389</v>
      </c>
      <c r="AJ370" s="25">
        <f t="shared" si="347"/>
        <v>-1.1773084932465028E-12</v>
      </c>
      <c r="AK370" s="24">
        <f t="shared" si="348"/>
        <v>7.1214183091028544E-12</v>
      </c>
      <c r="AL370" s="26">
        <f t="shared" si="349"/>
        <v>-2.6265078223360841E-12</v>
      </c>
      <c r="AM370" s="29"/>
      <c r="AN370" s="49">
        <f t="shared" si="382"/>
        <v>161.5</v>
      </c>
      <c r="AO370" s="24">
        <f t="shared" si="356"/>
        <v>29.289001541901079</v>
      </c>
      <c r="AP370" s="25">
        <f t="shared" si="352"/>
        <v>-1.1198489504380489E-7</v>
      </c>
      <c r="AQ370" s="24">
        <f t="shared" si="357"/>
        <v>1.9406130501357582E-7</v>
      </c>
      <c r="AR370" s="26">
        <f t="shared" si="353"/>
        <v>-3.6704643793381813E-8</v>
      </c>
      <c r="AS370" s="5"/>
      <c r="AT370" s="49">
        <f t="shared" si="383"/>
        <v>77.519999999999882</v>
      </c>
      <c r="AU370" s="24">
        <f t="shared" si="324"/>
        <v>3.0403692098658519</v>
      </c>
      <c r="AV370" s="25">
        <f t="shared" si="325"/>
        <v>-2.81618926335504E-7</v>
      </c>
      <c r="AW370" s="24">
        <f t="shared" si="326"/>
        <v>3.24539182575278E-6</v>
      </c>
      <c r="AX370" s="26">
        <f t="shared" si="327"/>
        <v>-1.3215329543197836E-6</v>
      </c>
      <c r="AY370" s="29"/>
      <c r="AZ370" s="18">
        <f t="shared" si="384"/>
        <v>77.519999999999882</v>
      </c>
      <c r="BA370" s="24">
        <f t="shared" si="318"/>
        <v>1.3137386567897604E-3</v>
      </c>
      <c r="BB370" s="25">
        <f t="shared" si="316"/>
        <v>-2.7539002328356051E-8</v>
      </c>
      <c r="BC370" s="24">
        <f t="shared" si="319"/>
        <v>2.701848744638231E-4</v>
      </c>
      <c r="BD370" s="26">
        <f t="shared" si="317"/>
        <v>-1.1642932196465614E-4</v>
      </c>
      <c r="BE370" s="35"/>
      <c r="BF370" s="18">
        <f t="shared" si="385"/>
        <v>64.600000000000378</v>
      </c>
      <c r="BG370" s="24">
        <f t="shared" si="360"/>
        <v>0.63466871517881662</v>
      </c>
      <c r="BH370" s="25">
        <f t="shared" si="358"/>
        <v>-3.7314214798318976E-7</v>
      </c>
      <c r="BI370" s="24">
        <f t="shared" si="361"/>
        <v>9.7255891505322818E-6</v>
      </c>
      <c r="BJ370" s="26">
        <f t="shared" si="359"/>
        <v>-6.8373457469687282E-6</v>
      </c>
      <c r="BK370" s="71"/>
      <c r="BL370" s="18">
        <f t="shared" si="386"/>
        <v>148.57999999999959</v>
      </c>
      <c r="BM370" s="24">
        <f t="shared" si="354"/>
        <v>1.5545726074592257</v>
      </c>
      <c r="BN370" s="25">
        <f t="shared" si="350"/>
        <v>-2.7089916044637834E-14</v>
      </c>
      <c r="BO370" s="24">
        <f t="shared" si="355"/>
        <v>3.1040273071569911E-13</v>
      </c>
      <c r="BP370" s="26">
        <f t="shared" si="351"/>
        <v>-2.491752623688539E-13</v>
      </c>
      <c r="BQ370" s="71"/>
      <c r="BR370" s="18">
        <f t="shared" si="387"/>
        <v>148.57999999999959</v>
      </c>
      <c r="BS370" s="24">
        <f t="shared" si="342"/>
        <v>0.85140275908595586</v>
      </c>
      <c r="BT370" s="25">
        <f t="shared" si="338"/>
        <v>-2.8375198805616376E-3</v>
      </c>
      <c r="BU370" s="24">
        <f t="shared" si="343"/>
        <v>6.0189350464377386E-2</v>
      </c>
      <c r="BV370" s="26">
        <f t="shared" si="339"/>
        <v>-3.8808083338271307E-2</v>
      </c>
      <c r="BW370" s="90"/>
      <c r="BX370" s="18">
        <f t="shared" si="388"/>
        <v>148.57999999999959</v>
      </c>
      <c r="BY370" s="24">
        <f t="shared" si="344"/>
        <v>0.85140275908595586</v>
      </c>
      <c r="BZ370" s="25">
        <f t="shared" si="340"/>
        <v>-2.8375198805616376E-3</v>
      </c>
      <c r="CA370" s="24">
        <f t="shared" si="345"/>
        <v>6.0189350464377386E-2</v>
      </c>
      <c r="CB370" s="26">
        <f t="shared" si="341"/>
        <v>-3.8808083338271307E-2</v>
      </c>
      <c r="CC370" s="32"/>
      <c r="CD370" s="20">
        <f t="shared" si="389"/>
        <v>290.70000000000027</v>
      </c>
      <c r="CE370" s="61">
        <f t="shared" si="367"/>
        <v>6.7729041126222313E-25</v>
      </c>
      <c r="CF370" s="61">
        <f t="shared" si="368"/>
        <v>4.8517783282035457E-12</v>
      </c>
      <c r="CG370" s="61">
        <f t="shared" si="369"/>
        <v>1.4798192263396159E-7</v>
      </c>
      <c r="CH370" s="24">
        <f t="shared" si="370"/>
        <v>2.453477533651293E-6</v>
      </c>
      <c r="CI370" s="60">
        <f t="shared" si="371"/>
        <v>2.1593789577008983E-4</v>
      </c>
      <c r="CJ370" s="60">
        <f t="shared" si="372"/>
        <v>6.5540505750379213E-6</v>
      </c>
      <c r="CK370" s="60">
        <f t="shared" si="373"/>
        <v>1.2091042800231035E-13</v>
      </c>
      <c r="CL370" s="60">
        <f t="shared" si="374"/>
        <v>4.9900775644477896E-2</v>
      </c>
      <c r="CM370" s="61">
        <f t="shared" si="375"/>
        <v>5.0125869055252001E-2</v>
      </c>
      <c r="CN370" s="72">
        <f>L124</f>
        <v>44599</v>
      </c>
    </row>
    <row r="371" spans="2:92" x14ac:dyDescent="0.65">
      <c r="B371" s="44">
        <v>44221</v>
      </c>
      <c r="C371" s="38">
        <f t="shared" si="362"/>
        <v>4152</v>
      </c>
      <c r="D371" s="46">
        <v>364813</v>
      </c>
      <c r="E371" s="101">
        <f t="shared" si="363"/>
        <v>5.7023949830716181E-2</v>
      </c>
      <c r="F371" s="38">
        <f t="shared" si="364"/>
        <v>20041</v>
      </c>
      <c r="G371" s="46">
        <v>6397540</v>
      </c>
      <c r="H371" s="46">
        <f t="shared" si="365"/>
        <v>65</v>
      </c>
      <c r="I371" s="46">
        <v>5084</v>
      </c>
      <c r="J371" s="100">
        <f t="shared" si="366"/>
        <v>1.3935906889283003E-2</v>
      </c>
      <c r="W371" s="47"/>
      <c r="X371" s="47"/>
      <c r="Y371" s="47"/>
      <c r="Z371" s="47"/>
      <c r="AA371" s="47"/>
      <c r="AB371" s="49">
        <f t="shared" si="376"/>
        <v>291.60000000000025</v>
      </c>
      <c r="AC371" s="24">
        <f t="shared" si="377"/>
        <v>18.138706446752369</v>
      </c>
      <c r="AD371" s="25">
        <f t="shared" si="378"/>
        <v>-3.4308769734705123E-25</v>
      </c>
      <c r="AE371" s="24">
        <f t="shared" si="379"/>
        <v>1.0250145374124638E-24</v>
      </c>
      <c r="AF371" s="26">
        <f t="shared" si="380"/>
        <v>-2.6218183206149878E-25</v>
      </c>
      <c r="AG371" s="32"/>
      <c r="AH371" s="49">
        <f t="shared" si="381"/>
        <v>119.88000000000049</v>
      </c>
      <c r="AI371" s="77">
        <f t="shared" si="346"/>
        <v>6.9270656464393552</v>
      </c>
      <c r="AJ371" s="25">
        <f t="shared" si="347"/>
        <v>-1.0359411745811806E-12</v>
      </c>
      <c r="AK371" s="24">
        <f t="shared" si="348"/>
        <v>6.2663018997449052E-12</v>
      </c>
      <c r="AL371" s="26">
        <f t="shared" si="349"/>
        <v>-2.3111254306971611E-12</v>
      </c>
      <c r="AM371" s="29"/>
      <c r="AN371" s="49">
        <f t="shared" si="382"/>
        <v>162</v>
      </c>
      <c r="AO371" s="24">
        <f t="shared" si="356"/>
        <v>29.289001490746323</v>
      </c>
      <c r="AP371" s="25">
        <f t="shared" si="352"/>
        <v>-1.0230951351178725E-7</v>
      </c>
      <c r="AQ371" s="24">
        <f t="shared" si="357"/>
        <v>1.7729460501471791E-7</v>
      </c>
      <c r="AR371" s="26">
        <f t="shared" si="353"/>
        <v>-3.3533399997715812E-8</v>
      </c>
      <c r="AS371" s="5"/>
      <c r="AT371" s="49">
        <f t="shared" si="383"/>
        <v>77.759999999999877</v>
      </c>
      <c r="AU371" s="24">
        <f t="shared" si="324"/>
        <v>3.04036914829459</v>
      </c>
      <c r="AV371" s="25">
        <f t="shared" si="325"/>
        <v>-2.5654692390519591E-7</v>
      </c>
      <c r="AW371" s="24">
        <f t="shared" si="326"/>
        <v>2.9564607703087268E-6</v>
      </c>
      <c r="AX371" s="26">
        <f t="shared" si="327"/>
        <v>-1.2038793976835553E-6</v>
      </c>
      <c r="AY371" s="29"/>
      <c r="AZ371" s="18">
        <f t="shared" si="384"/>
        <v>77.759999999999877</v>
      </c>
      <c r="BA371" s="24">
        <f t="shared" si="318"/>
        <v>1.3137340566077701E-3</v>
      </c>
      <c r="BB371" s="25">
        <f t="shared" si="316"/>
        <v>-2.5556566612536937E-8</v>
      </c>
      <c r="BC371" s="24">
        <f t="shared" si="319"/>
        <v>2.5073616368441812E-4</v>
      </c>
      <c r="BD371" s="26">
        <f t="shared" si="317"/>
        <v>-1.080483932189167E-4</v>
      </c>
      <c r="BE371" s="35"/>
      <c r="BF371" s="18">
        <f t="shared" si="385"/>
        <v>64.800000000000381</v>
      </c>
      <c r="BG371" s="24">
        <f t="shared" si="360"/>
        <v>0.63466864975002857</v>
      </c>
      <c r="BH371" s="25">
        <f t="shared" si="358"/>
        <v>-3.2714394003784416E-7</v>
      </c>
      <c r="BI371" s="24">
        <f t="shared" si="361"/>
        <v>8.5266913489706536E-6</v>
      </c>
      <c r="BJ371" s="26">
        <f t="shared" si="359"/>
        <v>-5.9944890078081393E-6</v>
      </c>
      <c r="BK371" s="71"/>
      <c r="BL371" s="18">
        <f t="shared" si="386"/>
        <v>149.03999999999959</v>
      </c>
      <c r="BM371" s="24">
        <f t="shared" si="354"/>
        <v>1.5545726074592165</v>
      </c>
      <c r="BN371" s="25">
        <f t="shared" si="350"/>
        <v>-1.9784286880497901E-14</v>
      </c>
      <c r="BO371" s="24">
        <f t="shared" si="355"/>
        <v>2.2669308619673411E-13</v>
      </c>
      <c r="BP371" s="26">
        <f t="shared" si="351"/>
        <v>-1.8197748808470652E-13</v>
      </c>
      <c r="BQ371" s="71"/>
      <c r="BR371" s="18">
        <f t="shared" si="387"/>
        <v>149.03999999999959</v>
      </c>
      <c r="BS371" s="24">
        <f t="shared" si="342"/>
        <v>0.85113628311488043</v>
      </c>
      <c r="BT371" s="25">
        <f t="shared" si="338"/>
        <v>-2.6647597107540481E-3</v>
      </c>
      <c r="BU371" s="24">
        <f t="shared" si="343"/>
        <v>5.6543518655268257E-2</v>
      </c>
      <c r="BV371" s="26">
        <f t="shared" si="339"/>
        <v>-3.6458318091091256E-2</v>
      </c>
      <c r="BW371" s="90"/>
      <c r="BX371" s="18">
        <f t="shared" si="388"/>
        <v>149.03999999999959</v>
      </c>
      <c r="BY371" s="24">
        <f t="shared" si="344"/>
        <v>0.85113628311488043</v>
      </c>
      <c r="BZ371" s="25">
        <f t="shared" si="340"/>
        <v>-2.6647597107540481E-3</v>
      </c>
      <c r="CA371" s="24">
        <f t="shared" si="345"/>
        <v>5.6543518655268257E-2</v>
      </c>
      <c r="CB371" s="26">
        <f t="shared" si="341"/>
        <v>-3.6458318091091256E-2</v>
      </c>
      <c r="CC371" s="32"/>
      <c r="CD371" s="20">
        <f t="shared" si="389"/>
        <v>291.60000000000025</v>
      </c>
      <c r="CE371" s="61">
        <f t="shared" si="367"/>
        <v>5.5055077490959906E-25</v>
      </c>
      <c r="CF371" s="61">
        <f t="shared" si="368"/>
        <v>4.2691927977746962E-12</v>
      </c>
      <c r="CG371" s="61">
        <f t="shared" si="369"/>
        <v>1.3519643436663234E-7</v>
      </c>
      <c r="CH371" s="24">
        <f t="shared" si="370"/>
        <v>2.2350490973478979E-6</v>
      </c>
      <c r="CI371" s="60">
        <f t="shared" si="371"/>
        <v>2.0039404380879164E-4</v>
      </c>
      <c r="CJ371" s="60">
        <f t="shared" si="372"/>
        <v>5.746116287349713E-6</v>
      </c>
      <c r="CK371" s="60">
        <f t="shared" si="373"/>
        <v>8.8303211811356185E-14</v>
      </c>
      <c r="CL371" s="60">
        <f t="shared" si="374"/>
        <v>4.6877955579625333E-2</v>
      </c>
      <c r="CM371" s="61">
        <f t="shared" si="375"/>
        <v>4.7086465989610686E-2</v>
      </c>
      <c r="CN371" s="35"/>
    </row>
    <row r="372" spans="2:92" x14ac:dyDescent="0.65">
      <c r="B372" s="44">
        <v>44222</v>
      </c>
      <c r="C372" s="38">
        <f t="shared" si="362"/>
        <v>3330</v>
      </c>
      <c r="D372" s="46">
        <v>368143</v>
      </c>
      <c r="E372" s="101">
        <f t="shared" si="363"/>
        <v>5.6798876929929541E-2</v>
      </c>
      <c r="F372" s="38">
        <f t="shared" si="364"/>
        <v>83979</v>
      </c>
      <c r="G372" s="46">
        <v>6481519</v>
      </c>
      <c r="H372" s="46">
        <f t="shared" si="365"/>
        <v>74</v>
      </c>
      <c r="I372" s="46">
        <v>5158</v>
      </c>
      <c r="J372" s="100">
        <f t="shared" si="366"/>
        <v>1.4010859910415245E-2</v>
      </c>
      <c r="W372" s="47"/>
      <c r="X372" s="47"/>
      <c r="Y372" s="47"/>
      <c r="Z372" s="47"/>
      <c r="AA372" s="47"/>
      <c r="AB372" s="49">
        <f t="shared" si="376"/>
        <v>292.50000000000023</v>
      </c>
      <c r="AC372" s="24">
        <f t="shared" si="377"/>
        <v>18.138706446752369</v>
      </c>
      <c r="AD372" s="25">
        <f t="shared" si="378"/>
        <v>-2.7888656696667529E-25</v>
      </c>
      <c r="AE372" s="24">
        <f t="shared" si="379"/>
        <v>8.3320616752028727E-25</v>
      </c>
      <c r="AF372" s="26">
        <f t="shared" si="380"/>
        <v>-2.1312041099130729E-25</v>
      </c>
      <c r="AG372" s="32"/>
      <c r="AH372" s="49">
        <f t="shared" si="381"/>
        <v>120.2500000000005</v>
      </c>
      <c r="AI372" s="77">
        <f t="shared" si="346"/>
        <v>6.9270656464390177</v>
      </c>
      <c r="AJ372" s="25">
        <f t="shared" si="347"/>
        <v>-9.1154877701875265E-13</v>
      </c>
      <c r="AK372" s="24">
        <f t="shared" si="348"/>
        <v>5.5138650468762047E-12</v>
      </c>
      <c r="AL372" s="26">
        <f t="shared" si="349"/>
        <v>-2.0336131158613527E-12</v>
      </c>
      <c r="AM372" s="29"/>
      <c r="AN372" s="49">
        <f t="shared" si="382"/>
        <v>162.5</v>
      </c>
      <c r="AO372" s="24">
        <f t="shared" si="356"/>
        <v>29.289001444011284</v>
      </c>
      <c r="AP372" s="25">
        <f t="shared" si="352"/>
        <v>-9.3470075110392345E-8</v>
      </c>
      <c r="AQ372" s="24">
        <f t="shared" si="357"/>
        <v>1.6197653081476283E-7</v>
      </c>
      <c r="AR372" s="26">
        <f t="shared" si="353"/>
        <v>-3.0636148399910173E-8</v>
      </c>
      <c r="AS372" s="5"/>
      <c r="AT372" s="49">
        <f t="shared" si="383"/>
        <v>77.999999999999872</v>
      </c>
      <c r="AU372" s="24">
        <f t="shared" si="324"/>
        <v>3.0403690922049016</v>
      </c>
      <c r="AV372" s="25">
        <f t="shared" si="325"/>
        <v>-2.3370703496893767E-7</v>
      </c>
      <c r="AW372" s="24">
        <f t="shared" si="326"/>
        <v>2.6932526955079294E-6</v>
      </c>
      <c r="AX372" s="26">
        <f t="shared" si="327"/>
        <v>-1.0967003116699895E-6</v>
      </c>
      <c r="AY372" s="29"/>
      <c r="AZ372" s="18">
        <f t="shared" si="384"/>
        <v>77.999999999999872</v>
      </c>
      <c r="BA372" s="24">
        <f t="shared" si="318"/>
        <v>1.3137297875755087E-3</v>
      </c>
      <c r="BB372" s="25">
        <f t="shared" si="316"/>
        <v>-2.3716845896788834E-8</v>
      </c>
      <c r="BC372" s="24">
        <f t="shared" si="319"/>
        <v>2.3268742893140144E-4</v>
      </c>
      <c r="BD372" s="26">
        <f t="shared" si="317"/>
        <v>-1.0027074862787046E-4</v>
      </c>
      <c r="BE372" s="35"/>
      <c r="BF372" s="18">
        <f t="shared" si="385"/>
        <v>65.000000000000384</v>
      </c>
      <c r="BG372" s="24">
        <f t="shared" si="360"/>
        <v>0.6346685923868175</v>
      </c>
      <c r="BH372" s="25">
        <f t="shared" si="358"/>
        <v>-2.8681605532018211E-7</v>
      </c>
      <c r="BI372" s="24">
        <f t="shared" si="361"/>
        <v>7.4755846846685046E-6</v>
      </c>
      <c r="BJ372" s="26">
        <f t="shared" si="359"/>
        <v>-5.2555333215107431E-6</v>
      </c>
      <c r="BK372" s="71"/>
      <c r="BL372" s="18">
        <f t="shared" si="386"/>
        <v>149.4999999999996</v>
      </c>
      <c r="BM372" s="24">
        <f t="shared" si="354"/>
        <v>1.5545726074592099</v>
      </c>
      <c r="BN372" s="25">
        <f t="shared" si="350"/>
        <v>-1.4448845346175191E-14</v>
      </c>
      <c r="BO372" s="24">
        <f t="shared" si="355"/>
        <v>1.655583222831512E-13</v>
      </c>
      <c r="BP372" s="26">
        <f t="shared" si="351"/>
        <v>-1.3290166068170199E-13</v>
      </c>
      <c r="BQ372" s="71"/>
      <c r="BR372" s="18">
        <f t="shared" si="387"/>
        <v>149.4999999999996</v>
      </c>
      <c r="BS372" s="24">
        <f t="shared" si="342"/>
        <v>0.85088602666530755</v>
      </c>
      <c r="BT372" s="25">
        <f t="shared" si="338"/>
        <v>-2.5025644957290603E-3</v>
      </c>
      <c r="BU372" s="24">
        <f t="shared" si="343"/>
        <v>5.3118446392248726E-2</v>
      </c>
      <c r="BV372" s="26">
        <f t="shared" si="339"/>
        <v>-3.425072263019531E-2</v>
      </c>
      <c r="BW372" s="90"/>
      <c r="BX372" s="18">
        <f t="shared" si="388"/>
        <v>149.4999999999996</v>
      </c>
      <c r="BY372" s="24">
        <f t="shared" si="344"/>
        <v>0.85088602666530755</v>
      </c>
      <c r="BZ372" s="25">
        <f t="shared" si="340"/>
        <v>-2.5025644957290603E-3</v>
      </c>
      <c r="CA372" s="24">
        <f t="shared" si="345"/>
        <v>5.3118446392248726E-2</v>
      </c>
      <c r="CB372" s="26">
        <f t="shared" si="341"/>
        <v>-3.425072263019531E-2</v>
      </c>
      <c r="CC372" s="32"/>
      <c r="CD372" s="20">
        <f t="shared" si="389"/>
        <v>292.50000000000023</v>
      </c>
      <c r="CE372" s="61">
        <f t="shared" si="367"/>
        <v>4.4752760516523519E-25</v>
      </c>
      <c r="CF372" s="61">
        <f t="shared" si="368"/>
        <v>3.7565622152650555E-12</v>
      </c>
      <c r="CG372" s="61">
        <f t="shared" si="369"/>
        <v>1.235155992913998E-7</v>
      </c>
      <c r="CH372" s="24">
        <f t="shared" si="370"/>
        <v>2.0360669284501779E-6</v>
      </c>
      <c r="CI372" s="60">
        <f t="shared" si="371"/>
        <v>1.8596908453129616E-4</v>
      </c>
      <c r="CJ372" s="60">
        <f t="shared" si="372"/>
        <v>5.037778087324722E-6</v>
      </c>
      <c r="CK372" s="60">
        <f t="shared" si="373"/>
        <v>6.4489534484587567E-14</v>
      </c>
      <c r="CL372" s="60">
        <f t="shared" si="374"/>
        <v>4.4038193915060524E-2</v>
      </c>
      <c r="CM372" s="61">
        <f t="shared" si="375"/>
        <v>4.4231360364027937E-2</v>
      </c>
      <c r="CN372" s="35"/>
    </row>
    <row r="373" spans="2:92" x14ac:dyDescent="0.65">
      <c r="B373" s="44">
        <v>44223</v>
      </c>
      <c r="C373" s="38">
        <f t="shared" si="362"/>
        <v>3537</v>
      </c>
      <c r="D373" s="46">
        <v>371680</v>
      </c>
      <c r="E373" s="101">
        <f t="shared" si="363"/>
        <v>5.6756016774542492E-2</v>
      </c>
      <c r="F373" s="38">
        <f t="shared" si="364"/>
        <v>67214</v>
      </c>
      <c r="G373" s="46">
        <v>6548733</v>
      </c>
      <c r="H373" s="46">
        <f t="shared" si="365"/>
        <v>94</v>
      </c>
      <c r="I373" s="46">
        <v>5252</v>
      </c>
      <c r="J373" s="100">
        <f t="shared" si="366"/>
        <v>1.4130434782608696E-2</v>
      </c>
      <c r="W373" s="47"/>
      <c r="X373" s="47"/>
      <c r="Y373" s="47"/>
      <c r="Z373" s="47"/>
      <c r="AA373" s="47"/>
      <c r="AB373" s="49">
        <f t="shared" si="376"/>
        <v>293.4000000000002</v>
      </c>
      <c r="AC373" s="24">
        <f t="shared" si="377"/>
        <v>18.138706446752369</v>
      </c>
      <c r="AD373" s="25">
        <f t="shared" si="378"/>
        <v>-2.2669923123411106E-25</v>
      </c>
      <c r="AE373" s="24">
        <f t="shared" si="379"/>
        <v>6.7729041126222313E-25</v>
      </c>
      <c r="AF373" s="26">
        <f t="shared" si="380"/>
        <v>-1.7323972917562683E-25</v>
      </c>
      <c r="AG373" s="32"/>
      <c r="AH373" s="49">
        <f t="shared" si="381"/>
        <v>120.6200000000005</v>
      </c>
      <c r="AI373" s="77">
        <f t="shared" si="346"/>
        <v>6.927065646438721</v>
      </c>
      <c r="AJ373" s="25">
        <f t="shared" si="347"/>
        <v>-8.0209300805165752E-13</v>
      </c>
      <c r="AK373" s="24">
        <f t="shared" si="348"/>
        <v>4.8517783282035457E-12</v>
      </c>
      <c r="AL373" s="26">
        <f t="shared" si="349"/>
        <v>-1.7894235639801586E-12</v>
      </c>
      <c r="AM373" s="29"/>
      <c r="AN373" s="49">
        <f t="shared" si="382"/>
        <v>163</v>
      </c>
      <c r="AO373" s="24">
        <f t="shared" si="356"/>
        <v>29.289001401314106</v>
      </c>
      <c r="AP373" s="25">
        <f t="shared" si="352"/>
        <v>-8.5394355208731478E-8</v>
      </c>
      <c r="AQ373" s="24">
        <f t="shared" si="357"/>
        <v>1.4798192263396159E-7</v>
      </c>
      <c r="AR373" s="26">
        <f t="shared" si="353"/>
        <v>-2.7989216361602497E-8</v>
      </c>
      <c r="AS373" s="5"/>
      <c r="AT373" s="49">
        <f t="shared" si="383"/>
        <v>78.239999999999867</v>
      </c>
      <c r="AU373" s="24">
        <f t="shared" si="324"/>
        <v>3.0403690411087725</v>
      </c>
      <c r="AV373" s="25">
        <f t="shared" si="325"/>
        <v>-2.1290053857591602E-7</v>
      </c>
      <c r="AW373" s="24">
        <f t="shared" si="326"/>
        <v>2.453477533651293E-6</v>
      </c>
      <c r="AX373" s="26">
        <f t="shared" si="327"/>
        <v>-9.9906317440265228E-7</v>
      </c>
      <c r="AY373" s="29"/>
      <c r="AZ373" s="18">
        <f t="shared" si="384"/>
        <v>78.239999999999867</v>
      </c>
      <c r="BA373" s="24">
        <f t="shared" si="318"/>
        <v>1.3137258258537595E-3</v>
      </c>
      <c r="BB373" s="25">
        <f t="shared" si="316"/>
        <v>-2.2009565273870971E-8</v>
      </c>
      <c r="BC373" s="24">
        <f t="shared" si="319"/>
        <v>2.1593789577008983E-4</v>
      </c>
      <c r="BD373" s="26">
        <f t="shared" si="317"/>
        <v>-9.3052962007286714E-5</v>
      </c>
      <c r="BE373" s="35"/>
      <c r="BF373" s="18">
        <f t="shared" si="385"/>
        <v>65.200000000000387</v>
      </c>
      <c r="BG373" s="24">
        <f t="shared" si="360"/>
        <v>0.63466854209491808</v>
      </c>
      <c r="BH373" s="25">
        <f t="shared" si="358"/>
        <v>-2.5145949688161156E-7</v>
      </c>
      <c r="BI373" s="24">
        <f t="shared" si="361"/>
        <v>6.5540505750379213E-6</v>
      </c>
      <c r="BJ373" s="26">
        <f t="shared" si="359"/>
        <v>-4.607670548152916E-6</v>
      </c>
      <c r="BK373" s="71"/>
      <c r="BL373" s="18">
        <f t="shared" si="386"/>
        <v>149.95999999999961</v>
      </c>
      <c r="BM373" s="24">
        <f t="shared" si="354"/>
        <v>1.554572607459205</v>
      </c>
      <c r="BN373" s="25">
        <f t="shared" si="350"/>
        <v>-1.0552269743089914E-14</v>
      </c>
      <c r="BO373" s="24">
        <f t="shared" si="355"/>
        <v>1.2091042800231035E-13</v>
      </c>
      <c r="BP373" s="26">
        <f t="shared" si="351"/>
        <v>-9.7060639740958365E-14</v>
      </c>
      <c r="BQ373" s="71"/>
      <c r="BR373" s="18">
        <f t="shared" si="387"/>
        <v>149.95999999999961</v>
      </c>
      <c r="BS373" s="24">
        <f t="shared" si="342"/>
        <v>0.85065099839758218</v>
      </c>
      <c r="BT373" s="25">
        <f t="shared" si="338"/>
        <v>-2.3502826772534022E-3</v>
      </c>
      <c r="BU373" s="24">
        <f t="shared" si="343"/>
        <v>4.9900775644477896E-2</v>
      </c>
      <c r="BV373" s="26">
        <f t="shared" si="339"/>
        <v>-3.2176707477708275E-2</v>
      </c>
      <c r="BW373" s="90"/>
      <c r="BX373" s="18">
        <f t="shared" si="388"/>
        <v>149.95999999999961</v>
      </c>
      <c r="BY373" s="24">
        <f t="shared" si="344"/>
        <v>0.85065099839758218</v>
      </c>
      <c r="BZ373" s="25">
        <f t="shared" si="340"/>
        <v>-2.3502826772534022E-3</v>
      </c>
      <c r="CA373" s="24">
        <f t="shared" si="345"/>
        <v>4.9900775644477896E-2</v>
      </c>
      <c r="CB373" s="26">
        <f t="shared" si="341"/>
        <v>-3.2176707477708275E-2</v>
      </c>
      <c r="CC373" s="32"/>
      <c r="CD373" s="20">
        <f t="shared" si="389"/>
        <v>293.4000000000002</v>
      </c>
      <c r="CE373" s="61">
        <f t="shared" si="367"/>
        <v>3.6378289980214267E-25</v>
      </c>
      <c r="CF373" s="61">
        <f t="shared" si="368"/>
        <v>3.3054866213849101E-12</v>
      </c>
      <c r="CG373" s="61">
        <f t="shared" si="369"/>
        <v>1.1284397650299989E-7</v>
      </c>
      <c r="CH373" s="24">
        <f t="shared" si="370"/>
        <v>1.854799762941925E-6</v>
      </c>
      <c r="CI373" s="60">
        <f t="shared" si="371"/>
        <v>1.7258247671652214E-4</v>
      </c>
      <c r="CJ373" s="60">
        <f t="shared" si="372"/>
        <v>4.4167585158589128E-6</v>
      </c>
      <c r="CK373" s="60">
        <f t="shared" si="373"/>
        <v>4.70979477725402E-14</v>
      </c>
      <c r="CL373" s="60">
        <f t="shared" si="374"/>
        <v>4.1370411185810682E-2</v>
      </c>
      <c r="CM373" s="61">
        <f t="shared" si="375"/>
        <v>4.1549378068135093E-2</v>
      </c>
      <c r="CN373" s="72">
        <f>L125</f>
        <v>44606</v>
      </c>
    </row>
    <row r="374" spans="2:92" x14ac:dyDescent="0.65">
      <c r="B374" s="44">
        <v>44224</v>
      </c>
      <c r="C374" s="38">
        <f t="shared" si="362"/>
        <v>3927</v>
      </c>
      <c r="D374" s="46">
        <v>375607</v>
      </c>
      <c r="E374" s="101">
        <f t="shared" si="363"/>
        <v>5.6559090951527231E-2</v>
      </c>
      <c r="F374" s="38">
        <f t="shared" si="364"/>
        <v>92233</v>
      </c>
      <c r="G374" s="46">
        <v>6640966</v>
      </c>
      <c r="H374" s="46">
        <f t="shared" si="365"/>
        <v>109</v>
      </c>
      <c r="I374" s="46">
        <v>5361</v>
      </c>
      <c r="J374" s="100">
        <f t="shared" si="366"/>
        <v>1.4272896937490516E-2</v>
      </c>
      <c r="W374" s="47"/>
      <c r="X374" s="47"/>
      <c r="Y374" s="47"/>
      <c r="Z374" s="47"/>
      <c r="AA374" s="47"/>
      <c r="AB374" s="49">
        <f t="shared" si="376"/>
        <v>294.30000000000018</v>
      </c>
      <c r="AC374" s="24">
        <f t="shared" si="377"/>
        <v>18.138706446752369</v>
      </c>
      <c r="AD374" s="25">
        <f t="shared" si="378"/>
        <v>-1.8427757923628475E-25</v>
      </c>
      <c r="AE374" s="24">
        <f t="shared" si="379"/>
        <v>5.5055077490959906E-25</v>
      </c>
      <c r="AF374" s="26">
        <f t="shared" si="380"/>
        <v>-1.4082181816958233E-25</v>
      </c>
      <c r="AG374" s="32"/>
      <c r="AH374" s="49">
        <f t="shared" si="381"/>
        <v>120.99000000000051</v>
      </c>
      <c r="AI374" s="77">
        <f t="shared" si="346"/>
        <v>6.9270656464384599</v>
      </c>
      <c r="AJ374" s="25">
        <f t="shared" si="347"/>
        <v>-7.057803266101282E-13</v>
      </c>
      <c r="AK374" s="24">
        <f t="shared" si="348"/>
        <v>4.2691927977746962E-12</v>
      </c>
      <c r="AL374" s="26">
        <f t="shared" si="349"/>
        <v>-1.5745554876455381E-12</v>
      </c>
      <c r="AM374" s="29"/>
      <c r="AN374" s="49">
        <f t="shared" si="382"/>
        <v>163.5</v>
      </c>
      <c r="AO374" s="24">
        <f t="shared" si="356"/>
        <v>29.289001362305921</v>
      </c>
      <c r="AP374" s="25">
        <f t="shared" si="352"/>
        <v>-7.8016369309114619E-8</v>
      </c>
      <c r="AQ374" s="24">
        <f t="shared" si="357"/>
        <v>1.3519643436663234E-7</v>
      </c>
      <c r="AR374" s="26">
        <f t="shared" si="353"/>
        <v>-2.5570976534658489E-8</v>
      </c>
      <c r="AS374" s="5"/>
      <c r="AT374" s="49">
        <f t="shared" si="383"/>
        <v>78.479999999999862</v>
      </c>
      <c r="AU374" s="24">
        <f t="shared" si="324"/>
        <v>3.0403689945616352</v>
      </c>
      <c r="AV374" s="25">
        <f t="shared" si="325"/>
        <v>-1.9394640554560174E-7</v>
      </c>
      <c r="AW374" s="24">
        <f t="shared" si="326"/>
        <v>2.2350490973478979E-6</v>
      </c>
      <c r="AX374" s="26">
        <f t="shared" si="327"/>
        <v>-9.1011848459748021E-7</v>
      </c>
      <c r="AY374" s="29"/>
      <c r="AZ374" s="18">
        <f t="shared" si="384"/>
        <v>78.479999999999862</v>
      </c>
      <c r="BA374" s="24">
        <f t="shared" si="318"/>
        <v>1.3137221493196112E-3</v>
      </c>
      <c r="BB374" s="25">
        <f t="shared" si="316"/>
        <v>-2.0425189712665269E-8</v>
      </c>
      <c r="BC374" s="24">
        <f t="shared" si="319"/>
        <v>2.0039404380879164E-4</v>
      </c>
      <c r="BD374" s="26">
        <f t="shared" si="317"/>
        <v>-8.6354733118323271E-5</v>
      </c>
      <c r="BE374" s="35"/>
      <c r="BF374" s="18">
        <f t="shared" si="385"/>
        <v>65.400000000000389</v>
      </c>
      <c r="BG374" s="24">
        <f t="shared" si="360"/>
        <v>0.63466849800263103</v>
      </c>
      <c r="BH374" s="25">
        <f t="shared" si="358"/>
        <v>-2.2046143533361086E-7</v>
      </c>
      <c r="BI374" s="24">
        <f t="shared" si="361"/>
        <v>5.746116287349713E-6</v>
      </c>
      <c r="BJ374" s="26">
        <f t="shared" si="359"/>
        <v>-4.0396714384410386E-6</v>
      </c>
      <c r="BK374" s="71"/>
      <c r="BL374" s="18">
        <f t="shared" si="386"/>
        <v>150.41999999999962</v>
      </c>
      <c r="BM374" s="24">
        <f t="shared" si="354"/>
        <v>1.5545726074592014</v>
      </c>
      <c r="BN374" s="25">
        <f t="shared" si="350"/>
        <v>-7.706525612470965E-15</v>
      </c>
      <c r="BO374" s="24">
        <f t="shared" si="355"/>
        <v>8.8303211811356185E-14</v>
      </c>
      <c r="BP374" s="26">
        <f t="shared" si="351"/>
        <v>-7.0885252589030773E-14</v>
      </c>
      <c r="BQ374" s="71"/>
      <c r="BR374" s="18">
        <f t="shared" si="387"/>
        <v>150.41999999999962</v>
      </c>
      <c r="BS374" s="24">
        <f t="shared" si="342"/>
        <v>0.85043026804554367</v>
      </c>
      <c r="BT374" s="25">
        <f t="shared" ref="BT374:BT405" si="390">-$BU$39*BS373*BU373</f>
        <v>-2.2073035203850214E-3</v>
      </c>
      <c r="BU374" s="24">
        <f t="shared" si="343"/>
        <v>4.6877955579625333E-2</v>
      </c>
      <c r="BV374" s="26">
        <f t="shared" ref="BV374:BV405" si="391">$BU$39*BS373*BU373-$BU$40*BU373</f>
        <v>-3.0228200648525612E-2</v>
      </c>
      <c r="BW374" s="90"/>
      <c r="BX374" s="18">
        <f t="shared" si="388"/>
        <v>150.41999999999962</v>
      </c>
      <c r="BY374" s="24">
        <f t="shared" si="344"/>
        <v>0.85043026804554367</v>
      </c>
      <c r="BZ374" s="25">
        <f t="shared" ref="BZ374:BZ405" si="392">-$BU$39*BY373*CA373</f>
        <v>-2.2073035203850214E-3</v>
      </c>
      <c r="CA374" s="24">
        <f t="shared" si="345"/>
        <v>4.6877955579625333E-2</v>
      </c>
      <c r="CB374" s="26">
        <f t="shared" ref="CB374:CB405" si="393">$BU$39*BY373*CA373-$BU$40*CA373</f>
        <v>-3.0228200648525612E-2</v>
      </c>
      <c r="CC374" s="32"/>
      <c r="CD374" s="20">
        <f t="shared" si="389"/>
        <v>294.30000000000018</v>
      </c>
      <c r="CE374" s="61">
        <f t="shared" si="367"/>
        <v>2.957091286907189E-25</v>
      </c>
      <c r="CF374" s="61">
        <f t="shared" si="368"/>
        <v>2.9085746962355777E-12</v>
      </c>
      <c r="CG374" s="61">
        <f t="shared" si="369"/>
        <v>1.0309437109140902E-7</v>
      </c>
      <c r="CH374" s="24">
        <f t="shared" si="370"/>
        <v>1.689670467914248E-6</v>
      </c>
      <c r="CI374" s="60">
        <f t="shared" si="371"/>
        <v>1.6015947673969172E-4</v>
      </c>
      <c r="CJ374" s="60">
        <f t="shared" si="372"/>
        <v>3.8722935868296904E-6</v>
      </c>
      <c r="CK374" s="60">
        <f t="shared" si="373"/>
        <v>3.4396537393444177E-14</v>
      </c>
      <c r="CL374" s="60">
        <f t="shared" si="374"/>
        <v>3.8864197756224551E-2</v>
      </c>
      <c r="CM374" s="61">
        <f t="shared" si="375"/>
        <v>3.9030022294333049E-2</v>
      </c>
      <c r="CN374" s="35"/>
    </row>
    <row r="375" spans="2:92" x14ac:dyDescent="0.65">
      <c r="B375" s="44">
        <v>44225</v>
      </c>
      <c r="C375" s="38">
        <f t="shared" si="362"/>
        <v>3909</v>
      </c>
      <c r="D375" s="46">
        <v>379516</v>
      </c>
      <c r="E375" s="101">
        <f t="shared" si="363"/>
        <v>5.659018193535631E-2</v>
      </c>
      <c r="F375" s="38">
        <f t="shared" si="364"/>
        <v>65427</v>
      </c>
      <c r="G375" s="46">
        <v>6706393</v>
      </c>
      <c r="H375" s="46">
        <f t="shared" si="365"/>
        <v>91</v>
      </c>
      <c r="I375" s="46">
        <v>5452</v>
      </c>
      <c r="J375" s="100">
        <f t="shared" si="366"/>
        <v>1.4365665742682785E-2</v>
      </c>
      <c r="W375" s="47"/>
      <c r="X375" s="47"/>
      <c r="Y375" s="47"/>
      <c r="Z375" s="47"/>
      <c r="AA375" s="47"/>
      <c r="AB375" s="49">
        <f t="shared" si="376"/>
        <v>295.20000000000016</v>
      </c>
      <c r="AC375" s="24">
        <f t="shared" si="377"/>
        <v>18.138706446752369</v>
      </c>
      <c r="AD375" s="25">
        <f t="shared" si="378"/>
        <v>-1.4979418335175886E-25</v>
      </c>
      <c r="AE375" s="24">
        <f t="shared" si="379"/>
        <v>4.4752760516523519E-25</v>
      </c>
      <c r="AF375" s="26">
        <f t="shared" si="380"/>
        <v>-1.1447018860484868E-25</v>
      </c>
      <c r="AG375" s="32"/>
      <c r="AH375" s="49">
        <f t="shared" si="381"/>
        <v>121.36000000000051</v>
      </c>
      <c r="AI375" s="77">
        <f t="shared" si="346"/>
        <v>6.9270656464382299</v>
      </c>
      <c r="AJ375" s="25">
        <f t="shared" si="347"/>
        <v>-6.2103255411723949E-13</v>
      </c>
      <c r="AK375" s="24">
        <f t="shared" si="348"/>
        <v>3.7565622152650555E-12</v>
      </c>
      <c r="AL375" s="26">
        <f t="shared" si="349"/>
        <v>-1.3854880608368678E-12</v>
      </c>
      <c r="AM375" s="29"/>
      <c r="AN375" s="49">
        <f t="shared" si="382"/>
        <v>164</v>
      </c>
      <c r="AO375" s="24">
        <f t="shared" si="356"/>
        <v>29.289001326668004</v>
      </c>
      <c r="AP375" s="25">
        <f t="shared" si="352"/>
        <v>-7.1275833906177551E-8</v>
      </c>
      <c r="AQ375" s="24">
        <f t="shared" si="357"/>
        <v>1.235155992913998E-7</v>
      </c>
      <c r="AR375" s="26">
        <f t="shared" si="353"/>
        <v>-2.3361670150465082E-8</v>
      </c>
      <c r="AS375" s="5"/>
      <c r="AT375" s="49">
        <f t="shared" si="383"/>
        <v>78.719999999999857</v>
      </c>
      <c r="AU375" s="24">
        <f t="shared" si="324"/>
        <v>3.0403689521585018</v>
      </c>
      <c r="AV375" s="25">
        <f t="shared" si="325"/>
        <v>-1.7667972339938746E-7</v>
      </c>
      <c r="AW375" s="24">
        <f t="shared" si="326"/>
        <v>2.0360669284501779E-6</v>
      </c>
      <c r="AX375" s="26">
        <f t="shared" si="327"/>
        <v>-8.2909237040716672E-7</v>
      </c>
      <c r="AY375" s="29"/>
      <c r="AZ375" s="18">
        <f t="shared" si="384"/>
        <v>78.719999999999857</v>
      </c>
      <c r="BA375" s="24">
        <f t="shared" si="318"/>
        <v>1.3137187374428737E-3</v>
      </c>
      <c r="BB375" s="25">
        <f t="shared" si="316"/>
        <v>-1.8954870763920051E-8</v>
      </c>
      <c r="BC375" s="24">
        <f t="shared" si="319"/>
        <v>1.8596908453129616E-4</v>
      </c>
      <c r="BD375" s="26">
        <f t="shared" si="317"/>
        <v>-8.0138662652752749E-5</v>
      </c>
      <c r="BE375" s="35"/>
      <c r="BF375" s="18">
        <f t="shared" si="385"/>
        <v>65.600000000000392</v>
      </c>
      <c r="BG375" s="24">
        <f t="shared" si="360"/>
        <v>0.6346684593457137</v>
      </c>
      <c r="BH375" s="25">
        <f t="shared" si="358"/>
        <v>-1.9328458665235694E-7</v>
      </c>
      <c r="BI375" s="24">
        <f t="shared" si="361"/>
        <v>5.037778087324722E-6</v>
      </c>
      <c r="BJ375" s="26">
        <f t="shared" si="359"/>
        <v>-3.5416910001249567E-6</v>
      </c>
      <c r="BK375" s="71"/>
      <c r="BL375" s="18">
        <f t="shared" si="386"/>
        <v>150.87999999999963</v>
      </c>
      <c r="BM375" s="24">
        <f t="shared" si="354"/>
        <v>1.5545726074591988</v>
      </c>
      <c r="BN375" s="25">
        <f t="shared" si="350"/>
        <v>-5.6282239235366881E-15</v>
      </c>
      <c r="BO375" s="24">
        <f t="shared" si="355"/>
        <v>6.4489534484587567E-14</v>
      </c>
      <c r="BP375" s="26">
        <f t="shared" si="351"/>
        <v>-5.1768863753844833E-14</v>
      </c>
      <c r="BQ375" s="71"/>
      <c r="BR375" s="18">
        <f t="shared" si="387"/>
        <v>150.87999999999963</v>
      </c>
      <c r="BS375" s="24">
        <f t="shared" ref="BS375:BS406" si="394">BS374+BT375*$BS$45</f>
        <v>0.8502229625974328</v>
      </c>
      <c r="BT375" s="25">
        <f t="shared" si="390"/>
        <v>-2.0730544811084087E-3</v>
      </c>
      <c r="BU375" s="24">
        <f t="shared" ref="BU375:BU406" si="395">BU374+BV375*$BS$45</f>
        <v>4.4038193915060524E-2</v>
      </c>
      <c r="BV375" s="26">
        <f t="shared" si="391"/>
        <v>-2.839761664564806E-2</v>
      </c>
      <c r="BW375" s="90"/>
      <c r="BX375" s="18">
        <f t="shared" si="388"/>
        <v>150.87999999999963</v>
      </c>
      <c r="BY375" s="24">
        <f t="shared" ref="BY375:BY406" si="396">BY374+BZ375*$BS$45</f>
        <v>0.8502229625974328</v>
      </c>
      <c r="BZ375" s="25">
        <f t="shared" si="392"/>
        <v>-2.0730544811084087E-3</v>
      </c>
      <c r="CA375" s="24">
        <f t="shared" ref="CA375:CA406" si="397">CA374+CB375*$BS$45</f>
        <v>4.4038193915060524E-2</v>
      </c>
      <c r="CB375" s="26">
        <f t="shared" si="393"/>
        <v>-2.839761664564806E-2</v>
      </c>
      <c r="CC375" s="32"/>
      <c r="CD375" s="20">
        <f t="shared" si="389"/>
        <v>295.20000000000016</v>
      </c>
      <c r="CE375" s="61">
        <f t="shared" si="367"/>
        <v>2.4037382966209757E-25</v>
      </c>
      <c r="CF375" s="61">
        <f t="shared" si="368"/>
        <v>2.5593226452199155E-12</v>
      </c>
      <c r="CG375" s="61">
        <f t="shared" si="369"/>
        <v>9.4187121696621108E-8</v>
      </c>
      <c r="CH375" s="24">
        <f t="shared" si="370"/>
        <v>1.5392423195725747E-6</v>
      </c>
      <c r="CI375" s="60">
        <f t="shared" si="371"/>
        <v>1.4863072124415497E-4</v>
      </c>
      <c r="CJ375" s="60">
        <f t="shared" si="372"/>
        <v>3.3949462175428767E-6</v>
      </c>
      <c r="CK375" s="60">
        <f t="shared" si="373"/>
        <v>2.5120453026371694E-14</v>
      </c>
      <c r="CL375" s="60">
        <f t="shared" si="374"/>
        <v>3.6509773412330346E-2</v>
      </c>
      <c r="CM375" s="61">
        <f t="shared" si="375"/>
        <v>3.6663432511817758E-2</v>
      </c>
      <c r="CN375" s="35"/>
    </row>
    <row r="376" spans="2:92" x14ac:dyDescent="0.65">
      <c r="B376" s="44">
        <v>44226</v>
      </c>
      <c r="C376" s="38">
        <f t="shared" si="362"/>
        <v>3567</v>
      </c>
      <c r="D376" s="46">
        <v>383083</v>
      </c>
      <c r="E376" s="101">
        <f t="shared" si="363"/>
        <v>5.6419277309298133E-2</v>
      </c>
      <c r="F376" s="38">
        <f t="shared" si="364"/>
        <v>83538</v>
      </c>
      <c r="G376" s="46">
        <v>6789931</v>
      </c>
      <c r="H376" s="46">
        <f t="shared" si="365"/>
        <v>94</v>
      </c>
      <c r="I376" s="46">
        <v>5546</v>
      </c>
      <c r="J376" s="100">
        <f t="shared" si="366"/>
        <v>1.4477280380491956E-2</v>
      </c>
      <c r="W376" s="29"/>
      <c r="X376" s="29"/>
      <c r="Y376" s="29"/>
      <c r="Z376" s="29"/>
      <c r="AA376" s="29"/>
      <c r="AB376" s="49">
        <f t="shared" si="376"/>
        <v>296.10000000000014</v>
      </c>
      <c r="AC376" s="24">
        <f t="shared" si="377"/>
        <v>18.138706446752369</v>
      </c>
      <c r="AD376" s="25">
        <f t="shared" si="378"/>
        <v>-1.2176357785365452E-25</v>
      </c>
      <c r="AE376" s="24">
        <f t="shared" si="379"/>
        <v>3.6378289980214267E-25</v>
      </c>
      <c r="AF376" s="26">
        <f t="shared" si="380"/>
        <v>-9.3049672625658345E-26</v>
      </c>
      <c r="AG376" s="32"/>
      <c r="AH376" s="49">
        <f t="shared" si="381"/>
        <v>121.73000000000052</v>
      </c>
      <c r="AI376" s="77">
        <f t="shared" si="346"/>
        <v>6.9270656464380274</v>
      </c>
      <c r="AJ376" s="25">
        <f t="shared" si="347"/>
        <v>-5.4646101447147973E-13</v>
      </c>
      <c r="AK376" s="24">
        <f t="shared" si="348"/>
        <v>3.3054866213849101E-12</v>
      </c>
      <c r="AL376" s="26">
        <f t="shared" si="349"/>
        <v>-1.2191232267030962E-12</v>
      </c>
      <c r="AM376" s="29"/>
      <c r="AN376" s="49">
        <f t="shared" si="382"/>
        <v>164.5</v>
      </c>
      <c r="AO376" s="24">
        <f t="shared" si="356"/>
        <v>29.289001294109166</v>
      </c>
      <c r="AP376" s="25">
        <f t="shared" si="352"/>
        <v>-6.5117673927180031E-8</v>
      </c>
      <c r="AQ376" s="24">
        <f t="shared" si="357"/>
        <v>1.1284397650299989E-7</v>
      </c>
      <c r="AR376" s="26">
        <f t="shared" si="353"/>
        <v>-2.1343245576799827E-8</v>
      </c>
      <c r="AS376" s="5"/>
      <c r="AT376" s="49">
        <f t="shared" si="383"/>
        <v>78.959999999999852</v>
      </c>
      <c r="AU376" s="24">
        <f t="shared" si="324"/>
        <v>3.0403689135304388</v>
      </c>
      <c r="AV376" s="25">
        <f t="shared" si="325"/>
        <v>-1.609502615181928E-7</v>
      </c>
      <c r="AW376" s="24">
        <f t="shared" si="326"/>
        <v>1.854799762941925E-6</v>
      </c>
      <c r="AX376" s="26">
        <f t="shared" si="327"/>
        <v>-7.5527985628438727E-7</v>
      </c>
      <c r="AY376" s="29"/>
      <c r="AZ376" s="18">
        <f t="shared" si="384"/>
        <v>78.959999999999852</v>
      </c>
      <c r="BA376" s="24">
        <f t="shared" si="318"/>
        <v>1.3137155711713943E-3</v>
      </c>
      <c r="BB376" s="25">
        <f t="shared" si="316"/>
        <v>-1.7590397107238022E-8</v>
      </c>
      <c r="BC376" s="24">
        <f t="shared" si="319"/>
        <v>1.7258247671652214E-4</v>
      </c>
      <c r="BD376" s="26">
        <f t="shared" si="317"/>
        <v>-7.4370043415411221E-5</v>
      </c>
      <c r="BE376" s="35"/>
      <c r="BF376" s="18">
        <f t="shared" si="385"/>
        <v>65.800000000000395</v>
      </c>
      <c r="BG376" s="24">
        <f t="shared" si="360"/>
        <v>0.63466842545413382</v>
      </c>
      <c r="BH376" s="25">
        <f t="shared" si="358"/>
        <v>-1.6945789943202279E-7</v>
      </c>
      <c r="BI376" s="24">
        <f t="shared" si="361"/>
        <v>4.4167585158589128E-6</v>
      </c>
      <c r="BJ376" s="26">
        <f t="shared" si="359"/>
        <v>-3.1050978573290463E-6</v>
      </c>
      <c r="BK376" s="71"/>
      <c r="BL376" s="18">
        <f t="shared" si="386"/>
        <v>151.33999999999963</v>
      </c>
      <c r="BM376" s="24">
        <f t="shared" si="354"/>
        <v>1.5545726074591968</v>
      </c>
      <c r="BN376" s="25">
        <f t="shared" si="350"/>
        <v>-4.1104002148789436E-15</v>
      </c>
      <c r="BO376" s="24">
        <f t="shared" si="355"/>
        <v>4.70979477725402E-14</v>
      </c>
      <c r="BP376" s="26">
        <f t="shared" si="351"/>
        <v>-3.7807797200102979E-14</v>
      </c>
      <c r="BQ376" s="71"/>
      <c r="BR376" s="18">
        <f t="shared" si="387"/>
        <v>151.33999999999963</v>
      </c>
      <c r="BS376" s="24">
        <f t="shared" si="394"/>
        <v>0.85002826272220366</v>
      </c>
      <c r="BT376" s="25">
        <f t="shared" si="390"/>
        <v>-1.9469987522909558E-3</v>
      </c>
      <c r="BU376" s="24">
        <f t="shared" si="395"/>
        <v>4.1370411185810682E-2</v>
      </c>
      <c r="BV376" s="26">
        <f t="shared" si="391"/>
        <v>-2.6677827292498384E-2</v>
      </c>
      <c r="BW376" s="90"/>
      <c r="BX376" s="18">
        <f t="shared" si="388"/>
        <v>151.33999999999963</v>
      </c>
      <c r="BY376" s="24">
        <f t="shared" si="396"/>
        <v>0.85002826272220366</v>
      </c>
      <c r="BZ376" s="25">
        <f t="shared" si="392"/>
        <v>-1.9469987522909558E-3</v>
      </c>
      <c r="CA376" s="24">
        <f t="shared" si="397"/>
        <v>4.1370411185810682E-2</v>
      </c>
      <c r="CB376" s="26">
        <f t="shared" si="393"/>
        <v>-2.6677827292498384E-2</v>
      </c>
      <c r="CC376" s="32"/>
      <c r="CD376" s="20">
        <f t="shared" si="389"/>
        <v>296.10000000000014</v>
      </c>
      <c r="CE376" s="61">
        <f t="shared" si="367"/>
        <v>1.9539328475332443E-25</v>
      </c>
      <c r="CF376" s="61">
        <f t="shared" si="368"/>
        <v>2.2520076279330092E-12</v>
      </c>
      <c r="CG376" s="61">
        <f t="shared" si="369"/>
        <v>8.6049449617898987E-8</v>
      </c>
      <c r="CH376" s="24">
        <f t="shared" si="370"/>
        <v>1.402206502885484E-6</v>
      </c>
      <c r="CI376" s="60">
        <f t="shared" si="371"/>
        <v>1.3793183985373061E-4</v>
      </c>
      <c r="CJ376" s="60">
        <f t="shared" si="372"/>
        <v>2.9764426580616661E-6</v>
      </c>
      <c r="CK376" s="60">
        <f t="shared" si="373"/>
        <v>1.8345950147017406E-14</v>
      </c>
      <c r="CL376" s="60">
        <f t="shared" si="374"/>
        <v>3.4297949381369305E-2</v>
      </c>
      <c r="CM376" s="61">
        <f t="shared" si="375"/>
        <v>3.4440345922103953E-2</v>
      </c>
      <c r="CN376" s="72">
        <f>L126</f>
        <v>44613</v>
      </c>
    </row>
    <row r="377" spans="2:92" x14ac:dyDescent="0.65">
      <c r="B377" s="44">
        <v>44227</v>
      </c>
      <c r="C377" s="38">
        <f t="shared" si="362"/>
        <v>3659</v>
      </c>
      <c r="D377" s="46">
        <v>386742</v>
      </c>
      <c r="E377" s="101">
        <f t="shared" si="363"/>
        <v>5.6606217635539753E-2</v>
      </c>
      <c r="F377" s="38">
        <f t="shared" si="364"/>
        <v>42216</v>
      </c>
      <c r="G377" s="46">
        <v>6832147</v>
      </c>
      <c r="H377" s="46">
        <f t="shared" si="365"/>
        <v>108</v>
      </c>
      <c r="I377" s="46">
        <v>5654</v>
      </c>
      <c r="J377" s="100">
        <f t="shared" si="366"/>
        <v>1.4619565498445992E-2</v>
      </c>
      <c r="W377" s="29"/>
      <c r="X377" s="29"/>
      <c r="Y377" s="29"/>
      <c r="Z377" s="29"/>
      <c r="AA377" s="29"/>
      <c r="AB377" s="49">
        <f t="shared" si="376"/>
        <v>297.00000000000011</v>
      </c>
      <c r="AC377" s="24">
        <f t="shared" si="377"/>
        <v>18.138706446752369</v>
      </c>
      <c r="AD377" s="25">
        <f t="shared" si="378"/>
        <v>-9.897826844789094E-26</v>
      </c>
      <c r="AE377" s="24">
        <f t="shared" si="379"/>
        <v>2.957091286907189E-25</v>
      </c>
      <c r="AF377" s="26">
        <f t="shared" si="380"/>
        <v>-7.5637523457137526E-26</v>
      </c>
      <c r="AG377" s="32"/>
      <c r="AH377" s="49">
        <f t="shared" si="381"/>
        <v>122.10000000000052</v>
      </c>
      <c r="AI377" s="77">
        <f t="shared" si="346"/>
        <v>6.9270656464378497</v>
      </c>
      <c r="AJ377" s="25">
        <f t="shared" si="347"/>
        <v>-4.8084377921487423E-13</v>
      </c>
      <c r="AK377" s="24">
        <f t="shared" si="348"/>
        <v>2.9085746962355777E-12</v>
      </c>
      <c r="AL377" s="26">
        <f t="shared" si="349"/>
        <v>-1.0727349328360334E-12</v>
      </c>
      <c r="AM377" s="29"/>
      <c r="AN377" s="49">
        <f t="shared" si="382"/>
        <v>165</v>
      </c>
      <c r="AO377" s="24">
        <f t="shared" si="356"/>
        <v>29.289001264363378</v>
      </c>
      <c r="AP377" s="25">
        <f t="shared" si="352"/>
        <v>-5.9491572728918183E-8</v>
      </c>
      <c r="AQ377" s="24">
        <f t="shared" si="357"/>
        <v>1.0309437109140902E-7</v>
      </c>
      <c r="AR377" s="26">
        <f t="shared" si="353"/>
        <v>-1.9499210823181732E-8</v>
      </c>
      <c r="AS377" s="5"/>
      <c r="AT377" s="49">
        <f t="shared" si="383"/>
        <v>79.199999999999847</v>
      </c>
      <c r="AU377" s="24">
        <f t="shared" si="324"/>
        <v>3.0403688783413596</v>
      </c>
      <c r="AV377" s="25">
        <f t="shared" si="325"/>
        <v>-1.4662116404187864E-7</v>
      </c>
      <c r="AW377" s="24">
        <f t="shared" si="326"/>
        <v>1.689670467914248E-6</v>
      </c>
      <c r="AX377" s="26">
        <f t="shared" si="327"/>
        <v>-6.8803872928198765E-7</v>
      </c>
      <c r="AY377" s="29"/>
      <c r="AZ377" s="18">
        <f t="shared" si="384"/>
        <v>79.199999999999847</v>
      </c>
      <c r="BA377" s="24">
        <f t="shared" si="318"/>
        <v>1.313712632824635E-3</v>
      </c>
      <c r="BB377" s="25">
        <f t="shared" si="316"/>
        <v>-1.6324148662115019E-8</v>
      </c>
      <c r="BC377" s="24">
        <f t="shared" si="319"/>
        <v>1.6015947673969172E-4</v>
      </c>
      <c r="BD377" s="26">
        <f t="shared" si="317"/>
        <v>-6.9016666537946749E-5</v>
      </c>
      <c r="BE377" s="35"/>
      <c r="BF377" s="18">
        <f t="shared" si="385"/>
        <v>66.000000000000398</v>
      </c>
      <c r="BG377" s="24">
        <f t="shared" si="360"/>
        <v>0.63466839574045575</v>
      </c>
      <c r="BH377" s="25">
        <f t="shared" si="358"/>
        <v>-1.4856839016217959E-7</v>
      </c>
      <c r="BI377" s="24">
        <f t="shared" si="361"/>
        <v>3.8722935868296904E-6</v>
      </c>
      <c r="BJ377" s="26">
        <f t="shared" si="359"/>
        <v>-2.7223246451461137E-6</v>
      </c>
      <c r="BK377" s="71"/>
      <c r="BL377" s="18">
        <f t="shared" si="386"/>
        <v>151.79999999999964</v>
      </c>
      <c r="BM377" s="24">
        <f t="shared" si="354"/>
        <v>1.5545726074591955</v>
      </c>
      <c r="BN377" s="25">
        <f t="shared" ref="BN377:BN411" si="398">-$BO$39*BM376*BO376</f>
        <v>-3.0019043584641302E-15</v>
      </c>
      <c r="BO377" s="24">
        <f t="shared" si="355"/>
        <v>3.4396537393444177E-14</v>
      </c>
      <c r="BP377" s="26">
        <f t="shared" ref="BP377:BP411" si="399">$BO$39*BM376*BO376-$BO$40*BO376</f>
        <v>-2.7611761693687002E-14</v>
      </c>
      <c r="BQ377" s="71"/>
      <c r="BR377" s="18">
        <f t="shared" si="387"/>
        <v>151.79999999999964</v>
      </c>
      <c r="BS377" s="24">
        <f t="shared" si="394"/>
        <v>0.84984539942471204</v>
      </c>
      <c r="BT377" s="25">
        <f t="shared" si="390"/>
        <v>-1.8286329749156495E-3</v>
      </c>
      <c r="BU377" s="24">
        <f t="shared" si="395"/>
        <v>3.8864197756224551E-2</v>
      </c>
      <c r="BV377" s="26">
        <f t="shared" si="391"/>
        <v>-2.5062134295861297E-2</v>
      </c>
      <c r="BW377" s="90"/>
      <c r="BX377" s="18">
        <f t="shared" si="388"/>
        <v>151.79999999999964</v>
      </c>
      <c r="BY377" s="24">
        <f t="shared" si="396"/>
        <v>0.84984539942471204</v>
      </c>
      <c r="BZ377" s="25">
        <f t="shared" si="392"/>
        <v>-1.8286329749156495E-3</v>
      </c>
      <c r="CA377" s="24">
        <f t="shared" si="397"/>
        <v>3.8864197756224551E-2</v>
      </c>
      <c r="CB377" s="26">
        <f t="shared" si="393"/>
        <v>-2.5062134295861297E-2</v>
      </c>
      <c r="CC377" s="32"/>
      <c r="CD377" s="20">
        <f t="shared" si="389"/>
        <v>297.00000000000011</v>
      </c>
      <c r="CE377" s="61">
        <f t="shared" si="367"/>
        <v>1.5882983509628611E-25</v>
      </c>
      <c r="CF377" s="61">
        <f t="shared" si="368"/>
        <v>1.9815939837599765E-12</v>
      </c>
      <c r="CG377" s="61">
        <f t="shared" si="369"/>
        <v>7.8614864159268163E-8</v>
      </c>
      <c r="CH377" s="24">
        <f t="shared" si="370"/>
        <v>1.2773707241151098E-6</v>
      </c>
      <c r="CI377" s="60">
        <f t="shared" si="371"/>
        <v>1.2800309576315821E-4</v>
      </c>
      <c r="CJ377" s="60">
        <f t="shared" si="372"/>
        <v>2.6095290842912855E-6</v>
      </c>
      <c r="CK377" s="60">
        <f t="shared" si="373"/>
        <v>1.3398400357012249E-14</v>
      </c>
      <c r="CL377" s="60">
        <f t="shared" si="374"/>
        <v>3.2220092633950169E-2</v>
      </c>
      <c r="CM377" s="61">
        <f t="shared" si="375"/>
        <v>3.2352061246380882E-2</v>
      </c>
      <c r="CN377" s="35"/>
    </row>
    <row r="378" spans="2:92" x14ac:dyDescent="0.65">
      <c r="B378" s="44">
        <v>44228</v>
      </c>
      <c r="C378" s="38">
        <f t="shared" si="362"/>
        <v>2776</v>
      </c>
      <c r="D378" s="46">
        <v>389518</v>
      </c>
      <c r="E378" s="101">
        <f t="shared" si="363"/>
        <v>5.6852073216832104E-2</v>
      </c>
      <c r="F378" s="38">
        <f t="shared" si="364"/>
        <v>19283</v>
      </c>
      <c r="G378" s="46">
        <v>6851430</v>
      </c>
      <c r="H378" s="46">
        <f t="shared" si="365"/>
        <v>68</v>
      </c>
      <c r="I378" s="46">
        <v>5722</v>
      </c>
      <c r="J378" s="100">
        <f t="shared" si="366"/>
        <v>1.4689950143510698E-2</v>
      </c>
      <c r="W378" s="29"/>
      <c r="X378" s="29"/>
      <c r="Y378" s="29"/>
      <c r="Z378" s="29"/>
      <c r="AA378" s="29"/>
      <c r="AB378" s="49">
        <f t="shared" si="376"/>
        <v>297.90000000000009</v>
      </c>
      <c r="AC378" s="24">
        <f t="shared" si="377"/>
        <v>18.138706446752369</v>
      </c>
      <c r="AD378" s="25">
        <f t="shared" si="378"/>
        <v>-8.0456716184188031E-26</v>
      </c>
      <c r="AE378" s="24">
        <f t="shared" si="379"/>
        <v>2.4037382966209757E-25</v>
      </c>
      <c r="AF378" s="26">
        <f t="shared" si="380"/>
        <v>-6.1483665587357037E-26</v>
      </c>
      <c r="AG378" s="32"/>
      <c r="AH378" s="49">
        <f t="shared" si="381"/>
        <v>122.47000000000052</v>
      </c>
      <c r="AI378" s="77">
        <f t="shared" si="346"/>
        <v>6.9270656464376934</v>
      </c>
      <c r="AJ378" s="25">
        <f t="shared" si="347"/>
        <v>-4.2310564502622938E-13</v>
      </c>
      <c r="AK378" s="24">
        <f t="shared" si="348"/>
        <v>2.5593226452199155E-12</v>
      </c>
      <c r="AL378" s="26">
        <f t="shared" si="349"/>
        <v>-9.4392446220449218E-13</v>
      </c>
      <c r="AM378" s="29"/>
      <c r="AN378" s="49">
        <f t="shared" si="382"/>
        <v>165.5</v>
      </c>
      <c r="AO378" s="24">
        <f t="shared" si="356"/>
        <v>29.289001237187598</v>
      </c>
      <c r="AP378" s="25">
        <f t="shared" si="352"/>
        <v>-5.4351560974410465E-8</v>
      </c>
      <c r="AQ378" s="24">
        <f t="shared" si="357"/>
        <v>9.4187121696621108E-8</v>
      </c>
      <c r="AR378" s="26">
        <f t="shared" si="353"/>
        <v>-1.781449878957584E-8</v>
      </c>
      <c r="AS378" s="5"/>
      <c r="AT378" s="49">
        <f t="shared" si="383"/>
        <v>79.439999999999841</v>
      </c>
      <c r="AU378" s="24">
        <f t="shared" si="324"/>
        <v>3.0403688462850975</v>
      </c>
      <c r="AV378" s="25">
        <f t="shared" si="325"/>
        <v>-1.3356775913777303E-7</v>
      </c>
      <c r="AW378" s="24">
        <f t="shared" si="326"/>
        <v>1.5392423195725747E-6</v>
      </c>
      <c r="AX378" s="26">
        <f t="shared" si="327"/>
        <v>-6.2678395142363865E-7</v>
      </c>
      <c r="AY378" s="29"/>
      <c r="AZ378" s="18">
        <f t="shared" si="384"/>
        <v>79.439999999999841</v>
      </c>
      <c r="BA378" s="24">
        <f t="shared" si="318"/>
        <v>1.313709905994914E-3</v>
      </c>
      <c r="BB378" s="25">
        <f t="shared" si="316"/>
        <v>-1.5149054005885171E-8</v>
      </c>
      <c r="BC378" s="24">
        <f t="shared" si="319"/>
        <v>1.4863072124415497E-4</v>
      </c>
      <c r="BD378" s="26">
        <f t="shared" si="317"/>
        <v>-6.4048641641870814E-5</v>
      </c>
      <c r="BE378" s="35"/>
      <c r="BF378" s="18">
        <f t="shared" si="385"/>
        <v>66.200000000000401</v>
      </c>
      <c r="BG378" s="24">
        <f t="shared" si="360"/>
        <v>0.63466836968965878</v>
      </c>
      <c r="BH378" s="25">
        <f t="shared" si="358"/>
        <v>-1.302539850052305E-7</v>
      </c>
      <c r="BI378" s="24">
        <f t="shared" si="361"/>
        <v>3.3949462175428767E-6</v>
      </c>
      <c r="BJ378" s="26">
        <f t="shared" si="359"/>
        <v>-2.3867368464340684E-6</v>
      </c>
      <c r="BK378" s="71"/>
      <c r="BL378" s="18">
        <f t="shared" si="386"/>
        <v>152.25999999999965</v>
      </c>
      <c r="BM378" s="24">
        <f t="shared" ref="BM378:BM409" si="400">BM377+BN378*$BM$45</f>
        <v>1.5545726074591943</v>
      </c>
      <c r="BN378" s="25">
        <f t="shared" si="398"/>
        <v>-2.1923485077550633E-15</v>
      </c>
      <c r="BO378" s="24">
        <f t="shared" ref="BO378:BO409" si="401">BO377+BP378*$BM$45</f>
        <v>2.5120453026371694E-14</v>
      </c>
      <c r="BP378" s="26">
        <f t="shared" si="399"/>
        <v>-2.0165400797983655E-14</v>
      </c>
      <c r="BQ378" s="71"/>
      <c r="BR378" s="18">
        <f t="shared" si="387"/>
        <v>152.25999999999965</v>
      </c>
      <c r="BS378" s="24">
        <f t="shared" si="394"/>
        <v>0.84967365091445168</v>
      </c>
      <c r="BT378" s="25">
        <f t="shared" si="390"/>
        <v>-1.7174851026039019E-3</v>
      </c>
      <c r="BU378" s="24">
        <f t="shared" si="395"/>
        <v>3.6509773412330346E-2</v>
      </c>
      <c r="BV378" s="26">
        <f t="shared" si="391"/>
        <v>-2.3544243438942056E-2</v>
      </c>
      <c r="BW378" s="90"/>
      <c r="BX378" s="18">
        <f t="shared" si="388"/>
        <v>152.25999999999965</v>
      </c>
      <c r="BY378" s="24">
        <f t="shared" si="396"/>
        <v>0.84967365091445168</v>
      </c>
      <c r="BZ378" s="25">
        <f t="shared" si="392"/>
        <v>-1.7174851026039019E-3</v>
      </c>
      <c r="CA378" s="24">
        <f t="shared" si="397"/>
        <v>3.6509773412330346E-2</v>
      </c>
      <c r="CB378" s="26">
        <f t="shared" si="393"/>
        <v>-2.3544243438942056E-2</v>
      </c>
      <c r="CC378" s="32"/>
      <c r="CD378" s="20">
        <f t="shared" si="389"/>
        <v>297.90000000000009</v>
      </c>
      <c r="CE378" s="61">
        <f t="shared" si="367"/>
        <v>1.2910841101095839E-25</v>
      </c>
      <c r="CF378" s="61">
        <f t="shared" si="368"/>
        <v>1.7436507175945223E-12</v>
      </c>
      <c r="CG378" s="61">
        <f t="shared" si="369"/>
        <v>7.1822619352508261E-8</v>
      </c>
      <c r="CH378" s="24">
        <f t="shared" si="370"/>
        <v>1.1636488371515475E-6</v>
      </c>
      <c r="CI378" s="60">
        <f t="shared" si="371"/>
        <v>1.1878905219991342E-4</v>
      </c>
      <c r="CJ378" s="60">
        <f t="shared" si="372"/>
        <v>2.2878458691853729E-6</v>
      </c>
      <c r="CK378" s="60">
        <f t="shared" si="373"/>
        <v>9.7851095575974281E-15</v>
      </c>
      <c r="CL378" s="60">
        <f t="shared" si="374"/>
        <v>3.0268092332730721E-2</v>
      </c>
      <c r="CM378" s="61">
        <f t="shared" si="375"/>
        <v>3.039040470400976E-2</v>
      </c>
      <c r="CN378" s="35"/>
    </row>
    <row r="379" spans="2:92" x14ac:dyDescent="0.65">
      <c r="B379" s="44">
        <v>44229</v>
      </c>
      <c r="C379" s="38">
        <f t="shared" si="362"/>
        <v>2108</v>
      </c>
      <c r="D379" s="46">
        <v>391626</v>
      </c>
      <c r="E379" s="101">
        <f t="shared" si="363"/>
        <v>5.6584169938895756E-2</v>
      </c>
      <c r="F379" s="38">
        <f t="shared" si="364"/>
        <v>69693</v>
      </c>
      <c r="G379" s="46">
        <v>6921123</v>
      </c>
      <c r="H379" s="46">
        <f t="shared" si="365"/>
        <v>72</v>
      </c>
      <c r="I379" s="46">
        <v>5794</v>
      </c>
      <c r="J379" s="100">
        <f t="shared" si="366"/>
        <v>1.4794727622782961E-2</v>
      </c>
      <c r="W379" s="29"/>
      <c r="X379" s="29"/>
      <c r="Y379" s="29"/>
      <c r="Z379" s="29"/>
      <c r="AA379" s="29"/>
      <c r="AB379" s="49">
        <f t="shared" si="376"/>
        <v>298.80000000000007</v>
      </c>
      <c r="AC379" s="24">
        <f t="shared" si="377"/>
        <v>18.138706446752369</v>
      </c>
      <c r="AD379" s="25">
        <f t="shared" si="378"/>
        <v>-6.5401055005836672E-26</v>
      </c>
      <c r="AE379" s="24">
        <f t="shared" si="379"/>
        <v>1.9539328475332443E-25</v>
      </c>
      <c r="AF379" s="26">
        <f t="shared" si="380"/>
        <v>-4.9978383231970156E-26</v>
      </c>
      <c r="AG379" s="32"/>
      <c r="AH379" s="49">
        <f t="shared" si="381"/>
        <v>122.84000000000053</v>
      </c>
      <c r="AI379" s="77">
        <f t="shared" si="346"/>
        <v>6.9270656464375557</v>
      </c>
      <c r="AJ379" s="25">
        <f t="shared" si="347"/>
        <v>-3.7230051545091138E-13</v>
      </c>
      <c r="AK379" s="24">
        <f t="shared" si="348"/>
        <v>2.2520076279330092E-12</v>
      </c>
      <c r="AL379" s="26">
        <f t="shared" si="349"/>
        <v>-8.3058112780244886E-13</v>
      </c>
      <c r="AM379" s="29"/>
      <c r="AN379" s="49">
        <f t="shared" si="382"/>
        <v>166</v>
      </c>
      <c r="AO379" s="24">
        <f t="shared" si="356"/>
        <v>29.289001212359778</v>
      </c>
      <c r="AP379" s="25">
        <f t="shared" si="352"/>
        <v>-4.9655641030190537E-8</v>
      </c>
      <c r="AQ379" s="24">
        <f t="shared" si="357"/>
        <v>8.6049449617898987E-8</v>
      </c>
      <c r="AR379" s="26">
        <f t="shared" si="353"/>
        <v>-1.6275344157444237E-8</v>
      </c>
      <c r="AS379" s="5"/>
      <c r="AT379" s="49">
        <f t="shared" si="383"/>
        <v>79.679999999999836</v>
      </c>
      <c r="AU379" s="24">
        <f t="shared" si="324"/>
        <v>3.0403688170827436</v>
      </c>
      <c r="AV379" s="25">
        <f t="shared" si="325"/>
        <v>-1.2167647427811372E-7</v>
      </c>
      <c r="AW379" s="24">
        <f t="shared" si="326"/>
        <v>1.402206502885484E-6</v>
      </c>
      <c r="AX379" s="26">
        <f t="shared" si="327"/>
        <v>-5.7098256952954498E-7</v>
      </c>
      <c r="AY379" s="29"/>
      <c r="AZ379" s="18">
        <f t="shared" si="384"/>
        <v>79.679999999999836</v>
      </c>
      <c r="BA379" s="24">
        <f t="shared" si="318"/>
        <v>1.3137073754557593E-3</v>
      </c>
      <c r="BB379" s="25">
        <f t="shared" si="316"/>
        <v>-1.4058550860020286E-8</v>
      </c>
      <c r="BC379" s="24">
        <f t="shared" si="319"/>
        <v>1.3793183985373061E-4</v>
      </c>
      <c r="BD379" s="26">
        <f t="shared" si="317"/>
        <v>-5.9438229946801972E-5</v>
      </c>
      <c r="BE379" s="35"/>
      <c r="BF379" s="18">
        <f t="shared" si="385"/>
        <v>66.400000000000404</v>
      </c>
      <c r="BG379" s="24">
        <f t="shared" si="360"/>
        <v>0.63466834685021001</v>
      </c>
      <c r="BH379" s="25">
        <f t="shared" si="358"/>
        <v>-1.141972439968166E-7</v>
      </c>
      <c r="BI379" s="24">
        <f t="shared" si="361"/>
        <v>2.9764426580616661E-6</v>
      </c>
      <c r="BJ379" s="26">
        <f t="shared" si="359"/>
        <v>-2.0925177974060531E-6</v>
      </c>
      <c r="BK379" s="71"/>
      <c r="BL379" s="18">
        <f t="shared" si="386"/>
        <v>152.71999999999966</v>
      </c>
      <c r="BM379" s="24">
        <f t="shared" si="400"/>
        <v>1.5545726074591937</v>
      </c>
      <c r="BN379" s="25">
        <f t="shared" si="398"/>
        <v>-1.6011142946322771E-15</v>
      </c>
      <c r="BO379" s="24">
        <f t="shared" si="401"/>
        <v>1.8345950147017406E-14</v>
      </c>
      <c r="BP379" s="26">
        <f t="shared" si="399"/>
        <v>-1.4727180172509324E-14</v>
      </c>
      <c r="BQ379" s="71"/>
      <c r="BR379" s="18">
        <f t="shared" si="387"/>
        <v>152.71999999999966</v>
      </c>
      <c r="BS379" s="24">
        <f t="shared" si="394"/>
        <v>0.84951233967361128</v>
      </c>
      <c r="BT379" s="25">
        <f t="shared" si="390"/>
        <v>-1.6131124084043332E-3</v>
      </c>
      <c r="BU379" s="24">
        <f t="shared" si="395"/>
        <v>3.4297949381369305E-2</v>
      </c>
      <c r="BV379" s="26">
        <f t="shared" si="391"/>
        <v>-2.211824030961039E-2</v>
      </c>
      <c r="BW379" s="90"/>
      <c r="BX379" s="18">
        <f t="shared" si="388"/>
        <v>152.71999999999966</v>
      </c>
      <c r="BY379" s="24">
        <f t="shared" si="396"/>
        <v>0.84951233967361128</v>
      </c>
      <c r="BZ379" s="25">
        <f t="shared" si="392"/>
        <v>-1.6131124084043332E-3</v>
      </c>
      <c r="CA379" s="24">
        <f t="shared" si="397"/>
        <v>3.4297949381369305E-2</v>
      </c>
      <c r="CB379" s="26">
        <f t="shared" si="393"/>
        <v>-2.211824030961039E-2</v>
      </c>
      <c r="CC379" s="32"/>
      <c r="CD379" s="20">
        <f t="shared" si="389"/>
        <v>298.80000000000007</v>
      </c>
      <c r="CE379" s="61">
        <f t="shared" si="367"/>
        <v>1.0494868161053912E-25</v>
      </c>
      <c r="CF379" s="61">
        <f t="shared" si="368"/>
        <v>1.5342788936001094E-12</v>
      </c>
      <c r="CG379" s="61">
        <f t="shared" si="369"/>
        <v>6.5617217618687004E-8</v>
      </c>
      <c r="CH379" s="24">
        <f t="shared" si="370"/>
        <v>1.0600513933943502E-6</v>
      </c>
      <c r="CI379" s="60">
        <f t="shared" si="371"/>
        <v>1.1023826289508904E-4</v>
      </c>
      <c r="CJ379" s="60">
        <f t="shared" si="372"/>
        <v>2.005817352849753E-6</v>
      </c>
      <c r="CK379" s="60">
        <f t="shared" si="373"/>
        <v>7.1462537693220394E-15</v>
      </c>
      <c r="CL379" s="60">
        <f t="shared" si="374"/>
        <v>2.8434328299516354E-2</v>
      </c>
      <c r="CM379" s="61">
        <f t="shared" si="375"/>
        <v>2.854769804991673E-2</v>
      </c>
      <c r="CN379" s="72">
        <f>L127</f>
        <v>44620</v>
      </c>
    </row>
    <row r="380" spans="2:92" x14ac:dyDescent="0.65">
      <c r="B380" s="44">
        <v>44230</v>
      </c>
      <c r="C380" s="38">
        <f t="shared" si="362"/>
        <v>2210</v>
      </c>
      <c r="D380" s="46">
        <v>393836</v>
      </c>
      <c r="E380" s="101">
        <f t="shared" si="363"/>
        <v>5.6413239484110984E-2</v>
      </c>
      <c r="F380" s="38">
        <f t="shared" si="364"/>
        <v>60146</v>
      </c>
      <c r="G380" s="46">
        <v>6981269</v>
      </c>
      <c r="H380" s="46">
        <f t="shared" si="365"/>
        <v>118</v>
      </c>
      <c r="I380" s="46">
        <v>5912</v>
      </c>
      <c r="J380" s="100">
        <f t="shared" si="366"/>
        <v>1.5011324510710041E-2</v>
      </c>
      <c r="W380" s="29"/>
      <c r="X380" s="29"/>
      <c r="Y380" s="29"/>
      <c r="Z380" s="29"/>
      <c r="AA380" s="29"/>
      <c r="AB380" s="49">
        <f t="shared" si="376"/>
        <v>299.70000000000005</v>
      </c>
      <c r="AC380" s="24">
        <f t="shared" si="377"/>
        <v>18.138706446752369</v>
      </c>
      <c r="AD380" s="25">
        <f t="shared" si="378"/>
        <v>-5.316272150710871E-26</v>
      </c>
      <c r="AE380" s="24">
        <f t="shared" si="379"/>
        <v>1.5882983509628611E-25</v>
      </c>
      <c r="AF380" s="26">
        <f t="shared" si="380"/>
        <v>-4.0626055174487018E-26</v>
      </c>
      <c r="AG380" s="32"/>
      <c r="AH380" s="49">
        <f t="shared" si="381"/>
        <v>123.21000000000053</v>
      </c>
      <c r="AI380" s="77">
        <f t="shared" si="346"/>
        <v>6.9270656464374349</v>
      </c>
      <c r="AJ380" s="25">
        <f t="shared" si="347"/>
        <v>-3.2759589817437164E-13</v>
      </c>
      <c r="AK380" s="24">
        <f t="shared" si="348"/>
        <v>1.9815939837599765E-12</v>
      </c>
      <c r="AL380" s="26">
        <f t="shared" si="349"/>
        <v>-7.3084768695414272E-13</v>
      </c>
      <c r="AM380" s="29"/>
      <c r="AN380" s="49">
        <f t="shared" si="382"/>
        <v>166.5</v>
      </c>
      <c r="AO380" s="24">
        <f t="shared" si="356"/>
        <v>29.289001189677055</v>
      </c>
      <c r="AP380" s="25">
        <f t="shared" si="352"/>
        <v>-4.5365443815267632E-8</v>
      </c>
      <c r="AQ380" s="24">
        <f t="shared" si="357"/>
        <v>7.8614864159268163E-8</v>
      </c>
      <c r="AR380" s="26">
        <f t="shared" si="353"/>
        <v>-1.4869170917261654E-8</v>
      </c>
      <c r="AS380" s="5"/>
      <c r="AT380" s="49">
        <f t="shared" si="383"/>
        <v>79.919999999999831</v>
      </c>
      <c r="AU380" s="24">
        <f t="shared" si="324"/>
        <v>3.0403687904802199</v>
      </c>
      <c r="AV380" s="25">
        <f t="shared" si="325"/>
        <v>-1.108438480885754E-7</v>
      </c>
      <c r="AW380" s="24">
        <f t="shared" si="326"/>
        <v>1.2773707241151098E-6</v>
      </c>
      <c r="AX380" s="26">
        <f t="shared" si="327"/>
        <v>-5.2014907820989238E-7</v>
      </c>
      <c r="AY380" s="29"/>
      <c r="AZ380" s="18">
        <f t="shared" si="384"/>
        <v>79.919999999999831</v>
      </c>
      <c r="BA380" s="24">
        <f t="shared" si="318"/>
        <v>1.313705027076863E-3</v>
      </c>
      <c r="BB380" s="25">
        <f t="shared" si="316"/>
        <v>-1.3046549423474054E-8</v>
      </c>
      <c r="BC380" s="24">
        <f t="shared" si="319"/>
        <v>1.2800309576315821E-4</v>
      </c>
      <c r="BD380" s="26">
        <f t="shared" si="317"/>
        <v>-5.5159689392068766E-5</v>
      </c>
      <c r="BE380" s="35"/>
      <c r="BF380" s="18">
        <f t="shared" si="385"/>
        <v>66.600000000000406</v>
      </c>
      <c r="BG380" s="24">
        <f t="shared" si="360"/>
        <v>0.63466832682623819</v>
      </c>
      <c r="BH380" s="25">
        <f t="shared" si="358"/>
        <v>-1.0011985888818145E-7</v>
      </c>
      <c r="BI380" s="24">
        <f t="shared" si="361"/>
        <v>2.6095290842912855E-6</v>
      </c>
      <c r="BJ380" s="26">
        <f t="shared" si="359"/>
        <v>-1.8345678688519016E-6</v>
      </c>
      <c r="BK380" s="71"/>
      <c r="BL380" s="18">
        <f t="shared" si="386"/>
        <v>153.17999999999967</v>
      </c>
      <c r="BM380" s="24">
        <f t="shared" si="400"/>
        <v>1.5545726074591932</v>
      </c>
      <c r="BN380" s="25">
        <f t="shared" si="398"/>
        <v>-1.1693245738109742E-15</v>
      </c>
      <c r="BO380" s="24">
        <f t="shared" si="401"/>
        <v>1.3398400357012249E-14</v>
      </c>
      <c r="BP380" s="26">
        <f t="shared" si="399"/>
        <v>-1.0755543021750339E-14</v>
      </c>
      <c r="BQ380" s="71"/>
      <c r="BR380" s="18">
        <f t="shared" si="387"/>
        <v>153.17999999999967</v>
      </c>
      <c r="BS380" s="24">
        <f t="shared" si="394"/>
        <v>0.84936082971124138</v>
      </c>
      <c r="BT380" s="25">
        <f t="shared" si="390"/>
        <v>-1.5150996236986546E-3</v>
      </c>
      <c r="BU380" s="24">
        <f t="shared" si="395"/>
        <v>3.2220092633950169E-2</v>
      </c>
      <c r="BV380" s="26">
        <f t="shared" si="391"/>
        <v>-2.0778567474191396E-2</v>
      </c>
      <c r="BW380" s="90"/>
      <c r="BX380" s="18">
        <f t="shared" si="388"/>
        <v>153.17999999999967</v>
      </c>
      <c r="BY380" s="24">
        <f t="shared" si="396"/>
        <v>0.84936082971124138</v>
      </c>
      <c r="BZ380" s="25">
        <f t="shared" si="392"/>
        <v>-1.5150996236986546E-3</v>
      </c>
      <c r="CA380" s="24">
        <f t="shared" si="397"/>
        <v>3.2220092633950169E-2</v>
      </c>
      <c r="CB380" s="26">
        <f t="shared" si="393"/>
        <v>-2.0778567474191396E-2</v>
      </c>
      <c r="CC380" s="32"/>
      <c r="CD380" s="20">
        <f t="shared" si="389"/>
        <v>299.70000000000005</v>
      </c>
      <c r="CE380" s="61">
        <f t="shared" si="367"/>
        <v>8.5309901078834053E-26</v>
      </c>
      <c r="CF380" s="61">
        <f t="shared" si="368"/>
        <v>1.3500477472886793E-12</v>
      </c>
      <c r="CG380" s="61">
        <f t="shared" si="369"/>
        <v>5.994795631280101E-8</v>
      </c>
      <c r="CH380" s="24">
        <f t="shared" si="370"/>
        <v>9.6567703295958249E-7</v>
      </c>
      <c r="CI380" s="60">
        <f t="shared" si="371"/>
        <v>1.0230298483509902E-4</v>
      </c>
      <c r="CJ380" s="60">
        <f t="shared" si="372"/>
        <v>1.7585552009572498E-6</v>
      </c>
      <c r="CK380" s="60">
        <f t="shared" si="373"/>
        <v>5.2190466172040065E-15</v>
      </c>
      <c r="CL380" s="60">
        <f t="shared" si="374"/>
        <v>2.6711641380196507E-2</v>
      </c>
      <c r="CM380" s="61">
        <f t="shared" si="375"/>
        <v>2.6816728546577105E-2</v>
      </c>
      <c r="CN380" s="35"/>
    </row>
    <row r="381" spans="2:92" x14ac:dyDescent="0.65">
      <c r="B381" s="44">
        <v>44231</v>
      </c>
      <c r="C381" s="38">
        <f t="shared" si="362"/>
        <v>2593</v>
      </c>
      <c r="D381" s="46">
        <v>396429</v>
      </c>
      <c r="E381" s="101">
        <f t="shared" ref="E381:E385" si="402">IF(D381="","",D381/G381)</f>
        <v>5.6219221908576707E-2</v>
      </c>
      <c r="F381" s="38">
        <f t="shared" si="364"/>
        <v>70216</v>
      </c>
      <c r="G381" s="46">
        <v>7051485</v>
      </c>
      <c r="H381" s="46">
        <f t="shared" si="365"/>
        <v>108</v>
      </c>
      <c r="I381" s="46">
        <v>6020</v>
      </c>
      <c r="J381" s="100">
        <f t="shared" ref="J381:J385" si="403">IF(D381="","",I381/D381)</f>
        <v>1.5185569168754052E-2</v>
      </c>
      <c r="W381" s="29"/>
      <c r="X381" s="29"/>
      <c r="Y381" s="29"/>
      <c r="Z381" s="29"/>
      <c r="AA381" s="29"/>
      <c r="AB381" s="49">
        <f t="shared" si="376"/>
        <v>300.60000000000002</v>
      </c>
      <c r="AC381" s="24">
        <f t="shared" si="377"/>
        <v>18.138706446752369</v>
      </c>
      <c r="AD381" s="25">
        <f t="shared" si="378"/>
        <v>-4.3214516306964306E-26</v>
      </c>
      <c r="AE381" s="24">
        <f t="shared" si="379"/>
        <v>1.2910841101095839E-25</v>
      </c>
      <c r="AF381" s="26">
        <f t="shared" si="380"/>
        <v>-3.3023804539253025E-26</v>
      </c>
      <c r="AG381" s="32"/>
      <c r="AH381" s="49">
        <f t="shared" si="381"/>
        <v>123.58000000000054</v>
      </c>
      <c r="AI381" s="77">
        <f t="shared" si="346"/>
        <v>6.9270656464373284</v>
      </c>
      <c r="AJ381" s="25">
        <f t="shared" si="347"/>
        <v>-2.882592638119075E-13</v>
      </c>
      <c r="AK381" s="24">
        <f t="shared" si="348"/>
        <v>1.7436507175945223E-12</v>
      </c>
      <c r="AL381" s="26">
        <f t="shared" si="349"/>
        <v>-6.4308990855528147E-13</v>
      </c>
      <c r="AM381" s="29"/>
      <c r="AN381" s="49">
        <f t="shared" si="382"/>
        <v>167</v>
      </c>
      <c r="AO381" s="24">
        <f t="shared" si="356"/>
        <v>29.289001168954098</v>
      </c>
      <c r="AP381" s="25">
        <f t="shared" si="352"/>
        <v>-4.1445915297967889E-8</v>
      </c>
      <c r="AQ381" s="24">
        <f t="shared" si="357"/>
        <v>7.1822619352508261E-8</v>
      </c>
      <c r="AR381" s="26">
        <f t="shared" si="353"/>
        <v>-1.3584489613519819E-8</v>
      </c>
      <c r="AS381" s="5"/>
      <c r="AT381" s="49">
        <f t="shared" si="383"/>
        <v>80.159999999999826</v>
      </c>
      <c r="AU381" s="24">
        <f t="shared" si="324"/>
        <v>3.0403687662460688</v>
      </c>
      <c r="AV381" s="25">
        <f t="shared" si="325"/>
        <v>-1.0097563017029018E-7</v>
      </c>
      <c r="AW381" s="24">
        <f t="shared" si="326"/>
        <v>1.1636488371515475E-6</v>
      </c>
      <c r="AX381" s="26">
        <f t="shared" si="327"/>
        <v>-4.7384119568150927E-7</v>
      </c>
      <c r="AY381" s="29"/>
      <c r="AZ381" s="18">
        <f t="shared" si="384"/>
        <v>80.159999999999826</v>
      </c>
      <c r="BA381" s="24">
        <f t="shared" si="318"/>
        <v>1.3137028477451605E-3</v>
      </c>
      <c r="BB381" s="25">
        <f t="shared" ref="BB381:BB411" si="404">-$BC$39*BA380*BC380</f>
        <v>-1.2107398347753266E-8</v>
      </c>
      <c r="BC381" s="24">
        <f t="shared" si="319"/>
        <v>1.1878905219991342E-4</v>
      </c>
      <c r="BD381" s="26">
        <f t="shared" ref="BD381:BD411" si="405">$BC$39*BA380*BC380-$BC$40*BC380</f>
        <v>-5.118913090691553E-5</v>
      </c>
      <c r="BE381" s="35"/>
      <c r="BF381" s="18">
        <f t="shared" si="385"/>
        <v>66.800000000000409</v>
      </c>
      <c r="BG381" s="24">
        <f t="shared" si="360"/>
        <v>0.6346683092706723</v>
      </c>
      <c r="BH381" s="25">
        <f t="shared" si="358"/>
        <v>-8.777782925977244E-8</v>
      </c>
      <c r="BI381" s="24">
        <f t="shared" si="361"/>
        <v>2.2878458691853729E-6</v>
      </c>
      <c r="BJ381" s="26">
        <f t="shared" si="359"/>
        <v>-1.6084160755295632E-6</v>
      </c>
      <c r="BK381" s="71"/>
      <c r="BL381" s="18">
        <f t="shared" si="386"/>
        <v>153.63999999999967</v>
      </c>
      <c r="BM381" s="24">
        <f t="shared" si="400"/>
        <v>1.5545726074591928</v>
      </c>
      <c r="BN381" s="25">
        <f t="shared" si="398"/>
        <v>-8.5398023333009149E-16</v>
      </c>
      <c r="BO381" s="24">
        <f t="shared" si="401"/>
        <v>9.7851095575974281E-15</v>
      </c>
      <c r="BP381" s="26">
        <f t="shared" si="399"/>
        <v>-7.8549799987278708E-15</v>
      </c>
      <c r="BQ381" s="71"/>
      <c r="BR381" s="18">
        <f t="shared" si="387"/>
        <v>153.63999999999967</v>
      </c>
      <c r="BS381" s="24">
        <f t="shared" si="394"/>
        <v>0.84921852399125408</v>
      </c>
      <c r="BT381" s="25">
        <f t="shared" si="390"/>
        <v>-1.4230571998731386E-3</v>
      </c>
      <c r="BU381" s="24">
        <f t="shared" si="395"/>
        <v>3.0268092332730721E-2</v>
      </c>
      <c r="BV381" s="26">
        <f t="shared" si="391"/>
        <v>-1.9520003012194472E-2</v>
      </c>
      <c r="BW381" s="90"/>
      <c r="BX381" s="18">
        <f t="shared" si="388"/>
        <v>153.63999999999967</v>
      </c>
      <c r="BY381" s="24">
        <f t="shared" si="396"/>
        <v>0.84921852399125408</v>
      </c>
      <c r="BZ381" s="25">
        <f t="shared" si="392"/>
        <v>-1.4230571998731386E-3</v>
      </c>
      <c r="CA381" s="24">
        <f t="shared" si="397"/>
        <v>3.0268092332730721E-2</v>
      </c>
      <c r="CB381" s="26">
        <f t="shared" si="393"/>
        <v>-1.9520003012194472E-2</v>
      </c>
      <c r="CC381" s="32"/>
      <c r="CD381" s="20">
        <f t="shared" si="389"/>
        <v>300.60000000000002</v>
      </c>
      <c r="CE381" s="61">
        <f t="shared" si="367"/>
        <v>6.9346075723828876E-26</v>
      </c>
      <c r="CF381" s="61">
        <f t="shared" si="368"/>
        <v>1.1879384690501266E-12</v>
      </c>
      <c r="CG381" s="61">
        <f t="shared" si="369"/>
        <v>5.4768513446472158E-8</v>
      </c>
      <c r="CH381" s="24">
        <f t="shared" si="370"/>
        <v>8.7970464231091003E-7</v>
      </c>
      <c r="CI381" s="60">
        <f t="shared" si="371"/>
        <v>9.493891169036573E-5</v>
      </c>
      <c r="CJ381" s="60">
        <f t="shared" si="372"/>
        <v>1.5417736764095582E-6</v>
      </c>
      <c r="CK381" s="60">
        <f t="shared" si="373"/>
        <v>3.8115701557478667E-15</v>
      </c>
      <c r="CL381" s="60">
        <f t="shared" si="374"/>
        <v>2.5093305594042267E-2</v>
      </c>
      <c r="CM381" s="61">
        <f t="shared" si="375"/>
        <v>2.519072075375655E-2</v>
      </c>
      <c r="CN381" s="35"/>
    </row>
    <row r="382" spans="2:92" x14ac:dyDescent="0.65">
      <c r="B382" s="44">
        <v>44232</v>
      </c>
      <c r="C382" s="38">
        <f t="shared" si="362"/>
        <v>2619</v>
      </c>
      <c r="D382" s="46">
        <v>399048</v>
      </c>
      <c r="E382" s="101">
        <f t="shared" si="402"/>
        <v>5.6089229338138154E-2</v>
      </c>
      <c r="F382" s="38">
        <f t="shared" si="364"/>
        <v>63036</v>
      </c>
      <c r="G382" s="46">
        <v>7114521</v>
      </c>
      <c r="H382" s="46">
        <f t="shared" si="365"/>
        <v>115</v>
      </c>
      <c r="I382" s="46">
        <v>6135</v>
      </c>
      <c r="J382" s="100">
        <f t="shared" si="403"/>
        <v>1.5374090334997294E-2</v>
      </c>
      <c r="W382" s="29"/>
      <c r="X382" s="29"/>
      <c r="Y382" s="29"/>
      <c r="Z382" s="29"/>
      <c r="AA382" s="29"/>
      <c r="AB382" s="49">
        <f t="shared" si="376"/>
        <v>301.5</v>
      </c>
      <c r="AC382" s="24">
        <f t="shared" si="377"/>
        <v>18.138706446752369</v>
      </c>
      <c r="AD382" s="25">
        <f t="shared" si="378"/>
        <v>-3.5127893507016384E-26</v>
      </c>
      <c r="AE382" s="24">
        <f t="shared" si="379"/>
        <v>1.0494868161053912E-25</v>
      </c>
      <c r="AF382" s="26">
        <f t="shared" si="380"/>
        <v>-2.6844143778243637E-26</v>
      </c>
      <c r="AG382" s="32"/>
      <c r="AH382" s="49">
        <f t="shared" si="381"/>
        <v>123.95000000000054</v>
      </c>
      <c r="AI382" s="77">
        <f t="shared" si="346"/>
        <v>6.9270656464372342</v>
      </c>
      <c r="AJ382" s="25">
        <f t="shared" si="347"/>
        <v>-2.5364604268993106E-13</v>
      </c>
      <c r="AK382" s="24">
        <f t="shared" si="348"/>
        <v>1.5342788936001094E-12</v>
      </c>
      <c r="AL382" s="26">
        <f t="shared" si="349"/>
        <v>-5.6586979457949441E-13</v>
      </c>
      <c r="AM382" s="29"/>
      <c r="AN382" s="49">
        <f t="shared" si="382"/>
        <v>167.5</v>
      </c>
      <c r="AO382" s="24">
        <f t="shared" si="356"/>
        <v>29.289001150021583</v>
      </c>
      <c r="AP382" s="25">
        <f t="shared" si="352"/>
        <v>-3.7865030079113273E-8</v>
      </c>
      <c r="AQ382" s="24">
        <f t="shared" si="357"/>
        <v>6.5617217618687004E-8</v>
      </c>
      <c r="AR382" s="26">
        <f t="shared" si="353"/>
        <v>-1.2410803467642507E-8</v>
      </c>
      <c r="AS382" s="5"/>
      <c r="AT382" s="49">
        <f t="shared" si="383"/>
        <v>80.399999999999821</v>
      </c>
      <c r="AU382" s="24">
        <f t="shared" si="324"/>
        <v>3.040368744169438</v>
      </c>
      <c r="AV382" s="25">
        <f t="shared" si="325"/>
        <v>-9.1985961063207205E-8</v>
      </c>
      <c r="AW382" s="24">
        <f t="shared" si="326"/>
        <v>1.0600513933943502E-6</v>
      </c>
      <c r="AX382" s="26">
        <f t="shared" si="327"/>
        <v>-4.3165601565498923E-7</v>
      </c>
      <c r="AY382" s="29"/>
      <c r="AZ382" s="18">
        <f t="shared" si="384"/>
        <v>80.399999999999821</v>
      </c>
      <c r="BA382" s="24">
        <f t="shared" ref="BA382:BA411" si="406">BA381+BB382*$BA$45</f>
        <v>1.313700825291591E-3</v>
      </c>
      <c r="BB382" s="25">
        <f t="shared" si="404"/>
        <v>-1.1235853163230184E-8</v>
      </c>
      <c r="BC382" s="24">
        <f t="shared" ref="BC382:BC411" si="407">BC381+BD382*$BA$45</f>
        <v>1.1023826289508904E-4</v>
      </c>
      <c r="BD382" s="26">
        <f t="shared" si="405"/>
        <v>-4.7504385026802139E-5</v>
      </c>
      <c r="BE382" s="35"/>
      <c r="BF382" s="18">
        <f t="shared" si="385"/>
        <v>67.000000000000412</v>
      </c>
      <c r="BG382" s="24">
        <f t="shared" si="360"/>
        <v>0.63466829387922563</v>
      </c>
      <c r="BH382" s="25">
        <f t="shared" si="358"/>
        <v>-7.6957233292391926E-8</v>
      </c>
      <c r="BI382" s="24">
        <f t="shared" si="361"/>
        <v>2.005817352849753E-6</v>
      </c>
      <c r="BJ382" s="26">
        <f t="shared" si="359"/>
        <v>-1.4101425816781005E-6</v>
      </c>
      <c r="BK382" s="71"/>
      <c r="BL382" s="18">
        <f t="shared" si="386"/>
        <v>154.09999999999968</v>
      </c>
      <c r="BM382" s="24">
        <f t="shared" si="400"/>
        <v>1.5545726074591926</v>
      </c>
      <c r="BN382" s="25">
        <f t="shared" si="398"/>
        <v>-6.2367819444835217E-16</v>
      </c>
      <c r="BO382" s="24">
        <f t="shared" si="401"/>
        <v>7.1462537693220394E-15</v>
      </c>
      <c r="BP382" s="26">
        <f t="shared" si="399"/>
        <v>-5.7366430179899764E-15</v>
      </c>
      <c r="BQ382" s="71"/>
      <c r="BR382" s="18">
        <f t="shared" si="387"/>
        <v>154.09999999999968</v>
      </c>
      <c r="BS382" s="24">
        <f t="shared" si="394"/>
        <v>0.84908486202284095</v>
      </c>
      <c r="BT382" s="25">
        <f t="shared" si="390"/>
        <v>-1.3366196841312942E-3</v>
      </c>
      <c r="BU382" s="24">
        <f t="shared" si="395"/>
        <v>2.8434328299516354E-2</v>
      </c>
      <c r="BV382" s="26">
        <f t="shared" si="391"/>
        <v>-1.8337640332143676E-2</v>
      </c>
      <c r="BW382" s="90"/>
      <c r="BX382" s="18">
        <f t="shared" si="388"/>
        <v>154.09999999999968</v>
      </c>
      <c r="BY382" s="24">
        <f t="shared" si="396"/>
        <v>0.84908486202284095</v>
      </c>
      <c r="BZ382" s="25">
        <f t="shared" si="392"/>
        <v>-1.3366196841312942E-3</v>
      </c>
      <c r="CA382" s="24">
        <f t="shared" si="397"/>
        <v>2.8434328299516354E-2</v>
      </c>
      <c r="CB382" s="26">
        <f t="shared" si="393"/>
        <v>-1.8337640332143676E-2</v>
      </c>
      <c r="CC382" s="32"/>
      <c r="CD382" s="20">
        <f t="shared" si="389"/>
        <v>301.5</v>
      </c>
      <c r="CE382" s="61">
        <f t="shared" si="367"/>
        <v>5.6369520506783511E-26</v>
      </c>
      <c r="CF382" s="61">
        <f t="shared" si="368"/>
        <v>1.0452947379700363E-12</v>
      </c>
      <c r="CG382" s="61">
        <f t="shared" si="369"/>
        <v>5.003656920376006E-8</v>
      </c>
      <c r="CH382" s="24">
        <f t="shared" si="370"/>
        <v>8.0138621008152218E-7</v>
      </c>
      <c r="CI382" s="60">
        <f t="shared" si="371"/>
        <v>8.8104926432600253E-5</v>
      </c>
      <c r="CJ382" s="60">
        <f t="shared" si="372"/>
        <v>1.3517153556712387E-6</v>
      </c>
      <c r="CK382" s="60">
        <f t="shared" si="373"/>
        <v>2.7836630169766371E-15</v>
      </c>
      <c r="CL382" s="60">
        <f t="shared" si="374"/>
        <v>2.3573001960584393E-2</v>
      </c>
      <c r="CM382" s="61">
        <f t="shared" si="375"/>
        <v>2.3663310026200028E-2</v>
      </c>
      <c r="CN382" s="72">
        <f>L128</f>
        <v>44627</v>
      </c>
    </row>
    <row r="383" spans="2:92" x14ac:dyDescent="0.65">
      <c r="B383" s="44">
        <v>44233</v>
      </c>
      <c r="C383" s="38">
        <f t="shared" si="362"/>
        <v>2307</v>
      </c>
      <c r="D383" s="46">
        <v>401355</v>
      </c>
      <c r="E383" s="101">
        <f t="shared" si="402"/>
        <v>5.5845512934680971E-2</v>
      </c>
      <c r="F383" s="38">
        <f t="shared" si="364"/>
        <v>72359</v>
      </c>
      <c r="G383" s="46">
        <v>7186880</v>
      </c>
      <c r="H383" s="46">
        <f t="shared" si="365"/>
        <v>108</v>
      </c>
      <c r="I383" s="46">
        <v>6243</v>
      </c>
      <c r="J383" s="100">
        <f t="shared" si="403"/>
        <v>1.5554808087603244E-2</v>
      </c>
      <c r="W383" s="29"/>
      <c r="X383" s="29"/>
      <c r="Y383" s="29"/>
      <c r="Z383" s="29"/>
      <c r="AA383" s="29"/>
      <c r="AB383" s="49">
        <f t="shared" si="376"/>
        <v>302.39999999999998</v>
      </c>
      <c r="AC383" s="24">
        <f t="shared" si="377"/>
        <v>18.138706446752369</v>
      </c>
      <c r="AD383" s="25">
        <f t="shared" si="378"/>
        <v>-2.8554499915608713E-26</v>
      </c>
      <c r="AE383" s="24">
        <f t="shared" si="379"/>
        <v>8.5309901078834053E-26</v>
      </c>
      <c r="AF383" s="26">
        <f t="shared" si="380"/>
        <v>-2.1820867257450064E-26</v>
      </c>
      <c r="AG383" s="32"/>
      <c r="AH383" s="49">
        <f t="shared" si="381"/>
        <v>124.32000000000055</v>
      </c>
      <c r="AI383" s="77">
        <f t="shared" si="346"/>
        <v>6.9270656464371516</v>
      </c>
      <c r="AJ383" s="25">
        <f t="shared" si="347"/>
        <v>-2.2318906293413201E-13</v>
      </c>
      <c r="AK383" s="24">
        <f t="shared" si="348"/>
        <v>1.3500477472886793E-12</v>
      </c>
      <c r="AL383" s="26">
        <f t="shared" si="349"/>
        <v>-4.9792201705791938E-13</v>
      </c>
      <c r="AM383" s="29"/>
      <c r="AN383" s="49">
        <f t="shared" si="382"/>
        <v>168</v>
      </c>
      <c r="AO383" s="24">
        <f t="shared" si="356"/>
        <v>29.28900113272482</v>
      </c>
      <c r="AP383" s="25">
        <f t="shared" si="352"/>
        <v>-3.4593529721308923E-8</v>
      </c>
      <c r="AQ383" s="24">
        <f t="shared" si="357"/>
        <v>5.994795631280101E-8</v>
      </c>
      <c r="AR383" s="26">
        <f t="shared" si="353"/>
        <v>-1.1338522611771974E-8</v>
      </c>
      <c r="AS383" s="5"/>
      <c r="AT383" s="49">
        <f t="shared" si="383"/>
        <v>80.639999999999816</v>
      </c>
      <c r="AU383" s="24">
        <f t="shared" si="324"/>
        <v>3.040368724058248</v>
      </c>
      <c r="AV383" s="25">
        <f t="shared" si="325"/>
        <v>-8.3796625215925515E-8</v>
      </c>
      <c r="AW383" s="24">
        <f t="shared" si="326"/>
        <v>9.6567703295958249E-7</v>
      </c>
      <c r="AX383" s="26">
        <f t="shared" si="327"/>
        <v>-3.932265018115321E-7</v>
      </c>
      <c r="AY383" s="29"/>
      <c r="AZ383" s="18">
        <f t="shared" si="384"/>
        <v>80.639999999999816</v>
      </c>
      <c r="BA383" s="24">
        <f t="shared" si="406"/>
        <v>1.3136989484231346E-3</v>
      </c>
      <c r="BB383" s="25">
        <f t="shared" si="404"/>
        <v>-1.0427046979967269E-8</v>
      </c>
      <c r="BC383" s="24">
        <f t="shared" si="407"/>
        <v>1.0230298483509902E-4</v>
      </c>
      <c r="BD383" s="26">
        <f t="shared" si="405"/>
        <v>-4.408487811105565E-5</v>
      </c>
      <c r="BE383" s="35"/>
      <c r="BF383" s="18">
        <f t="shared" si="385"/>
        <v>67.200000000000415</v>
      </c>
      <c r="BG383" s="24">
        <f t="shared" si="360"/>
        <v>0.63466828038512169</v>
      </c>
      <c r="BH383" s="25">
        <f t="shared" si="358"/>
        <v>-6.7470519889824362E-8</v>
      </c>
      <c r="BI383" s="24">
        <f t="shared" si="361"/>
        <v>1.7585552009572498E-6</v>
      </c>
      <c r="BJ383" s="26">
        <f t="shared" si="359"/>
        <v>-1.2363107594625152E-6</v>
      </c>
      <c r="BK383" s="71"/>
      <c r="BL383" s="18">
        <f t="shared" si="386"/>
        <v>154.55999999999969</v>
      </c>
      <c r="BM383" s="24">
        <f t="shared" si="400"/>
        <v>1.5545726074591923</v>
      </c>
      <c r="BN383" s="25">
        <f t="shared" si="398"/>
        <v>-4.5548418458534196E-16</v>
      </c>
      <c r="BO383" s="24">
        <f t="shared" si="401"/>
        <v>5.2190466172040065E-15</v>
      </c>
      <c r="BP383" s="26">
        <f t="shared" si="399"/>
        <v>-4.1895807654739843E-15</v>
      </c>
      <c r="BQ383" s="71"/>
      <c r="BR383" s="18">
        <f t="shared" si="387"/>
        <v>154.55999999999969</v>
      </c>
      <c r="BS383" s="24">
        <f t="shared" si="394"/>
        <v>0.84895931760269228</v>
      </c>
      <c r="BT383" s="25">
        <f t="shared" si="390"/>
        <v>-1.2554442014871643E-3</v>
      </c>
      <c r="BU383" s="24">
        <f t="shared" si="395"/>
        <v>2.6711641380196507E-2</v>
      </c>
      <c r="BV383" s="26">
        <f t="shared" si="391"/>
        <v>-1.7226869193198466E-2</v>
      </c>
      <c r="BW383" s="90"/>
      <c r="BX383" s="18">
        <f t="shared" si="388"/>
        <v>154.55999999999969</v>
      </c>
      <c r="BY383" s="24">
        <f t="shared" si="396"/>
        <v>0.84895931760269228</v>
      </c>
      <c r="BZ383" s="25">
        <f t="shared" si="392"/>
        <v>-1.2554442014871643E-3</v>
      </c>
      <c r="CA383" s="24">
        <f t="shared" si="397"/>
        <v>2.6711641380196507E-2</v>
      </c>
      <c r="CB383" s="26">
        <f t="shared" si="393"/>
        <v>-1.7226869193198466E-2</v>
      </c>
      <c r="CC383" s="32"/>
      <c r="CD383" s="20">
        <f t="shared" si="389"/>
        <v>302.39999999999998</v>
      </c>
      <c r="CE383" s="61">
        <f t="shared" si="367"/>
        <v>4.5821235145578946E-26</v>
      </c>
      <c r="CF383" s="61">
        <f t="shared" si="368"/>
        <v>9.1977919538334333E-13</v>
      </c>
      <c r="CG383" s="61">
        <f t="shared" si="369"/>
        <v>4.5713460157605695E-8</v>
      </c>
      <c r="CH383" s="24">
        <f t="shared" si="370"/>
        <v>7.3004031892834931E-7</v>
      </c>
      <c r="CI383" s="60">
        <f t="shared" si="371"/>
        <v>8.1762871759424272E-5</v>
      </c>
      <c r="CJ383" s="60">
        <f t="shared" si="372"/>
        <v>1.185086002235603E-6</v>
      </c>
      <c r="CK383" s="60">
        <f t="shared" si="373"/>
        <v>2.0329626572393727E-15</v>
      </c>
      <c r="CL383" s="60">
        <f t="shared" si="374"/>
        <v>2.2144793903602782E-2</v>
      </c>
      <c r="CM383" s="61">
        <f t="shared" si="375"/>
        <v>2.2228517616065341E-2</v>
      </c>
      <c r="CN383" s="35"/>
    </row>
    <row r="384" spans="2:92" x14ac:dyDescent="0.65">
      <c r="B384" s="44">
        <v>44234</v>
      </c>
      <c r="C384" s="38">
        <f t="shared" si="362"/>
        <v>2080</v>
      </c>
      <c r="D384" s="46">
        <v>403435</v>
      </c>
      <c r="E384" s="101">
        <f t="shared" si="402"/>
        <v>5.5864548669115596E-2</v>
      </c>
      <c r="F384" s="38">
        <f t="shared" si="364"/>
        <v>34784</v>
      </c>
      <c r="G384" s="46">
        <v>7221664</v>
      </c>
      <c r="H384" s="46">
        <f t="shared" si="365"/>
        <v>95</v>
      </c>
      <c r="I384" s="46">
        <v>6338</v>
      </c>
      <c r="J384" s="100">
        <f t="shared" si="403"/>
        <v>1.5710089605512661E-2</v>
      </c>
      <c r="W384" s="29"/>
      <c r="X384" s="29"/>
      <c r="Y384" s="29"/>
      <c r="Z384" s="29"/>
      <c r="AA384" s="29"/>
      <c r="AB384" s="49">
        <f t="shared" si="376"/>
        <v>303.29999999999995</v>
      </c>
      <c r="AC384" s="24">
        <f t="shared" si="377"/>
        <v>18.138706446752369</v>
      </c>
      <c r="AD384" s="25">
        <f t="shared" si="378"/>
        <v>-2.3211168790056812E-26</v>
      </c>
      <c r="AE384" s="24">
        <f t="shared" si="379"/>
        <v>6.9346075723828876E-26</v>
      </c>
      <c r="AF384" s="26">
        <f t="shared" si="380"/>
        <v>-1.7737583727783534E-26</v>
      </c>
      <c r="AG384" s="32"/>
      <c r="AH384" s="49">
        <f t="shared" si="381"/>
        <v>124.69000000000055</v>
      </c>
      <c r="AI384" s="77">
        <f t="shared" si="346"/>
        <v>6.9270656464370788</v>
      </c>
      <c r="AJ384" s="25">
        <f t="shared" si="347"/>
        <v>-1.9638925679715878E-13</v>
      </c>
      <c r="AK384" s="24">
        <f t="shared" si="348"/>
        <v>1.1879384690501266E-12</v>
      </c>
      <c r="AL384" s="26">
        <f t="shared" si="349"/>
        <v>-4.3813318442852046E-13</v>
      </c>
      <c r="AM384" s="29"/>
      <c r="AN384" s="49">
        <f t="shared" si="382"/>
        <v>168.5</v>
      </c>
      <c r="AO384" s="24">
        <f t="shared" si="356"/>
        <v>29.289001116922478</v>
      </c>
      <c r="AP384" s="25">
        <f t="shared" si="352"/>
        <v>-3.1604683686302998E-8</v>
      </c>
      <c r="AQ384" s="24">
        <f t="shared" si="357"/>
        <v>5.4768513446472158E-8</v>
      </c>
      <c r="AR384" s="26">
        <f t="shared" si="353"/>
        <v>-1.0358885732657705E-8</v>
      </c>
      <c r="AS384" s="5"/>
      <c r="AT384" s="49">
        <f t="shared" si="383"/>
        <v>80.879999999999811</v>
      </c>
      <c r="AU384" s="24">
        <f t="shared" si="324"/>
        <v>3.0403687057375191</v>
      </c>
      <c r="AV384" s="25">
        <f t="shared" si="325"/>
        <v>-7.6336370462343691E-8</v>
      </c>
      <c r="AW384" s="24">
        <f t="shared" si="326"/>
        <v>8.7970464231091003E-7</v>
      </c>
      <c r="AX384" s="26">
        <f t="shared" si="327"/>
        <v>-3.5821829436946846E-7</v>
      </c>
      <c r="AY384" s="29"/>
      <c r="AZ384" s="18">
        <f t="shared" si="384"/>
        <v>80.879999999999811</v>
      </c>
      <c r="BA384" s="24">
        <f t="shared" si="406"/>
        <v>1.3136972066597407E-3</v>
      </c>
      <c r="BB384" s="25">
        <f t="shared" si="404"/>
        <v>-9.6764632990860569E-9</v>
      </c>
      <c r="BC384" s="24">
        <f t="shared" si="407"/>
        <v>9.493891169036573E-5</v>
      </c>
      <c r="BD384" s="26">
        <f t="shared" si="405"/>
        <v>-4.0911517470740528E-5</v>
      </c>
      <c r="BE384" s="35"/>
      <c r="BF384" s="18">
        <f t="shared" si="385"/>
        <v>67.400000000000418</v>
      </c>
      <c r="BG384" s="24">
        <f t="shared" si="360"/>
        <v>0.63466826855447012</v>
      </c>
      <c r="BH384" s="25">
        <f t="shared" si="358"/>
        <v>-5.9153257883754035E-8</v>
      </c>
      <c r="BI384" s="24">
        <f t="shared" si="361"/>
        <v>1.5417736764095582E-6</v>
      </c>
      <c r="BJ384" s="26">
        <f t="shared" si="359"/>
        <v>-1.0839076227384584E-6</v>
      </c>
      <c r="BK384" s="71"/>
      <c r="BL384" s="18">
        <f t="shared" si="386"/>
        <v>155.0199999999997</v>
      </c>
      <c r="BM384" s="24">
        <f t="shared" si="400"/>
        <v>1.5545726074591921</v>
      </c>
      <c r="BN384" s="25">
        <f t="shared" si="398"/>
        <v>-3.3264886323447432E-16</v>
      </c>
      <c r="BO384" s="24">
        <f t="shared" si="401"/>
        <v>3.8115701557478667E-15</v>
      </c>
      <c r="BP384" s="26">
        <f t="shared" si="399"/>
        <v>-3.05973143794813E-15</v>
      </c>
      <c r="BQ384" s="71"/>
      <c r="BR384" s="18">
        <f t="shared" si="387"/>
        <v>155.0199999999997</v>
      </c>
      <c r="BS384" s="24">
        <f t="shared" si="394"/>
        <v>0.84884139669913372</v>
      </c>
      <c r="BT384" s="25">
        <f t="shared" si="390"/>
        <v>-1.1792090355853321E-3</v>
      </c>
      <c r="BU384" s="24">
        <f t="shared" si="395"/>
        <v>2.5093305594042267E-2</v>
      </c>
      <c r="BV384" s="26">
        <f t="shared" si="391"/>
        <v>-1.6183357861542395E-2</v>
      </c>
      <c r="BW384" s="90"/>
      <c r="BX384" s="18">
        <f t="shared" si="388"/>
        <v>155.0199999999997</v>
      </c>
      <c r="BY384" s="24">
        <f t="shared" si="396"/>
        <v>0.84884139669913372</v>
      </c>
      <c r="BZ384" s="25">
        <f t="shared" si="392"/>
        <v>-1.1792090355853321E-3</v>
      </c>
      <c r="CA384" s="24">
        <f t="shared" si="397"/>
        <v>2.5093305594042267E-2</v>
      </c>
      <c r="CB384" s="26">
        <f t="shared" si="393"/>
        <v>-1.6183357861542395E-2</v>
      </c>
      <c r="CC384" s="32"/>
      <c r="CD384" s="20">
        <f t="shared" si="389"/>
        <v>303.29999999999995</v>
      </c>
      <c r="CE384" s="61">
        <f t="shared" si="367"/>
        <v>3.7246823662687971E-26</v>
      </c>
      <c r="CF384" s="61">
        <f t="shared" si="368"/>
        <v>8.0933514494003016E-13</v>
      </c>
      <c r="CG384" s="61">
        <f t="shared" si="369"/>
        <v>4.1763863361608022E-8</v>
      </c>
      <c r="CH384" s="24">
        <f t="shared" si="370"/>
        <v>6.6504621679387986E-7</v>
      </c>
      <c r="CI384" s="60">
        <f t="shared" si="371"/>
        <v>7.5877337044508289E-5</v>
      </c>
      <c r="CJ384" s="60">
        <f t="shared" si="372"/>
        <v>1.0389974684003919E-6</v>
      </c>
      <c r="CK384" s="60">
        <f t="shared" si="373"/>
        <v>1.4847117415162537E-15</v>
      </c>
      <c r="CL384" s="60">
        <f t="shared" si="374"/>
        <v>2.0803104137706384E-2</v>
      </c>
      <c r="CM384" s="61">
        <f t="shared" si="375"/>
        <v>2.088072728311027E-2</v>
      </c>
      <c r="CN384" s="35"/>
    </row>
    <row r="385" spans="2:92" x14ac:dyDescent="0.65">
      <c r="B385" s="44">
        <v>44235</v>
      </c>
      <c r="C385" s="38">
        <f t="shared" si="362"/>
        <v>1555</v>
      </c>
      <c r="D385" s="46">
        <v>404990</v>
      </c>
      <c r="E385" s="101">
        <f t="shared" si="402"/>
        <v>5.5928467243199831E-2</v>
      </c>
      <c r="F385" s="38">
        <f t="shared" si="364"/>
        <v>19550</v>
      </c>
      <c r="G385" s="46">
        <v>7241214</v>
      </c>
      <c r="H385" s="46">
        <f t="shared" si="365"/>
        <v>57</v>
      </c>
      <c r="I385" s="46">
        <v>6395</v>
      </c>
      <c r="J385" s="100">
        <f t="shared" si="403"/>
        <v>1.5790513346008544E-2</v>
      </c>
      <c r="W385" s="29"/>
      <c r="X385" s="29"/>
      <c r="Y385" s="29"/>
      <c r="Z385" s="29"/>
      <c r="AA385" s="29"/>
      <c r="AB385" s="49">
        <f t="shared" si="376"/>
        <v>304.19999999999993</v>
      </c>
      <c r="AC385" s="24">
        <f t="shared" si="377"/>
        <v>18.138706446752369</v>
      </c>
      <c r="AD385" s="25">
        <f t="shared" si="378"/>
        <v>-1.8867721661831893E-26</v>
      </c>
      <c r="AE385" s="24">
        <f t="shared" si="379"/>
        <v>5.6369520506783511E-26</v>
      </c>
      <c r="AF385" s="26">
        <f t="shared" si="380"/>
        <v>-1.4418394685605968E-26</v>
      </c>
      <c r="AG385" s="32"/>
      <c r="AH385" s="49">
        <f t="shared" si="381"/>
        <v>125.06000000000056</v>
      </c>
      <c r="AI385" s="77">
        <f t="shared" si="346"/>
        <v>6.9270656464370148</v>
      </c>
      <c r="AJ385" s="25">
        <f t="shared" si="347"/>
        <v>-1.7280748293980199E-13</v>
      </c>
      <c r="AK385" s="24">
        <f t="shared" si="348"/>
        <v>1.0452947379700363E-12</v>
      </c>
      <c r="AL385" s="26">
        <f t="shared" si="349"/>
        <v>-3.8552359751375753E-13</v>
      </c>
      <c r="AM385" s="29"/>
      <c r="AN385" s="49">
        <f t="shared" si="382"/>
        <v>169</v>
      </c>
      <c r="AO385" s="24">
        <f t="shared" si="356"/>
        <v>29.289001102485443</v>
      </c>
      <c r="AP385" s="25">
        <f t="shared" si="352"/>
        <v>-2.887407092710632E-8</v>
      </c>
      <c r="AQ385" s="24">
        <f t="shared" si="357"/>
        <v>5.003656920376006E-8</v>
      </c>
      <c r="AR385" s="26">
        <f t="shared" si="353"/>
        <v>-9.463888485424188E-9</v>
      </c>
      <c r="AS385" s="5"/>
      <c r="AT385" s="49">
        <f t="shared" si="383"/>
        <v>81.119999999999806</v>
      </c>
      <c r="AU385" s="24">
        <f t="shared" si="324"/>
        <v>3.0403686890478498</v>
      </c>
      <c r="AV385" s="25">
        <f t="shared" si="325"/>
        <v>-6.9540288084126821E-8</v>
      </c>
      <c r="AW385" s="24">
        <f t="shared" si="326"/>
        <v>8.0138621008152218E-7</v>
      </c>
      <c r="AX385" s="26">
        <f t="shared" si="327"/>
        <v>-3.2632680095578274E-7</v>
      </c>
      <c r="AY385" s="29"/>
      <c r="AZ385" s="18">
        <f t="shared" si="384"/>
        <v>81.119999999999806</v>
      </c>
      <c r="BA385" s="24">
        <f t="shared" si="406"/>
        <v>1.3136955902758E-3</v>
      </c>
      <c r="BB385" s="25">
        <f t="shared" si="404"/>
        <v>-8.979910782548345E-9</v>
      </c>
      <c r="BC385" s="24">
        <f t="shared" si="407"/>
        <v>8.8104926432600253E-5</v>
      </c>
      <c r="BD385" s="26">
        <f t="shared" si="405"/>
        <v>-3.7966584765363751E-5</v>
      </c>
      <c r="BE385" s="35"/>
      <c r="BF385" s="18">
        <f t="shared" si="385"/>
        <v>67.600000000000421</v>
      </c>
      <c r="BG385" s="24">
        <f t="shared" si="360"/>
        <v>0.63466825818221295</v>
      </c>
      <c r="BH385" s="25">
        <f t="shared" si="358"/>
        <v>-5.1861285974614855E-8</v>
      </c>
      <c r="BI385" s="24">
        <f t="shared" si="361"/>
        <v>1.3517153556712387E-6</v>
      </c>
      <c r="BJ385" s="26">
        <f t="shared" si="359"/>
        <v>-9.5029160369159791E-7</v>
      </c>
      <c r="BK385" s="71"/>
      <c r="BL385" s="18">
        <f t="shared" si="386"/>
        <v>155.47999999999971</v>
      </c>
      <c r="BM385" s="24">
        <f t="shared" si="400"/>
        <v>1.5545726074591919</v>
      </c>
      <c r="BN385" s="25">
        <f t="shared" si="398"/>
        <v>-2.429398647769186E-16</v>
      </c>
      <c r="BO385" s="24">
        <f t="shared" si="401"/>
        <v>2.7836630169766371E-15</v>
      </c>
      <c r="BP385" s="26">
        <f t="shared" si="399"/>
        <v>-2.2345807364591947E-15</v>
      </c>
      <c r="BQ385" s="71"/>
      <c r="BR385" s="18">
        <f t="shared" si="387"/>
        <v>155.47999999999971</v>
      </c>
      <c r="BS385" s="24">
        <f t="shared" si="394"/>
        <v>0.84873063546897887</v>
      </c>
      <c r="BT385" s="25">
        <f t="shared" si="390"/>
        <v>-1.1076123015487411E-3</v>
      </c>
      <c r="BU385" s="24">
        <f t="shared" si="395"/>
        <v>2.3573001960584393E-2</v>
      </c>
      <c r="BV385" s="26">
        <f t="shared" si="391"/>
        <v>-1.5203036334578732E-2</v>
      </c>
      <c r="BW385" s="90"/>
      <c r="BX385" s="18">
        <f t="shared" si="388"/>
        <v>155.47999999999971</v>
      </c>
      <c r="BY385" s="24">
        <f t="shared" si="396"/>
        <v>0.84873063546897887</v>
      </c>
      <c r="BZ385" s="25">
        <f t="shared" si="392"/>
        <v>-1.1076123015487411E-3</v>
      </c>
      <c r="CA385" s="24">
        <f t="shared" si="397"/>
        <v>2.3573001960584393E-2</v>
      </c>
      <c r="CB385" s="26">
        <f t="shared" si="393"/>
        <v>-1.5203036334578732E-2</v>
      </c>
      <c r="CC385" s="32"/>
      <c r="CD385" s="20">
        <f t="shared" si="389"/>
        <v>304.19999999999993</v>
      </c>
      <c r="CE385" s="61">
        <f t="shared" si="367"/>
        <v>3.0276920047041304E-26</v>
      </c>
      <c r="CF385" s="61">
        <f t="shared" si="368"/>
        <v>7.1215285160054125E-13</v>
      </c>
      <c r="CG385" s="61">
        <f t="shared" si="369"/>
        <v>3.8155507735937905E-8</v>
      </c>
      <c r="CH385" s="24">
        <f t="shared" si="370"/>
        <v>6.0583841599206309E-7</v>
      </c>
      <c r="CI385" s="60">
        <f t="shared" si="371"/>
        <v>7.041546062367078E-5</v>
      </c>
      <c r="CJ385" s="60">
        <f t="shared" si="372"/>
        <v>9.1091763568375279E-7</v>
      </c>
      <c r="CK385" s="60">
        <f t="shared" si="373"/>
        <v>1.0843135497577767E-15</v>
      </c>
      <c r="CL385" s="60">
        <f t="shared" si="374"/>
        <v>1.9542692948586772E-2</v>
      </c>
      <c r="CM385" s="61">
        <f t="shared" si="375"/>
        <v>1.9614663321483091E-2</v>
      </c>
      <c r="CN385" s="72">
        <f>L129</f>
        <v>44634</v>
      </c>
    </row>
    <row r="386" spans="2:92" x14ac:dyDescent="0.65">
      <c r="B386" s="44">
        <v>44236</v>
      </c>
      <c r="C386" s="38">
        <f t="shared" si="362"/>
        <v>1776</v>
      </c>
      <c r="D386" s="46">
        <v>406766</v>
      </c>
      <c r="E386" s="101">
        <f t="shared" ref="E386:E436" si="408">IF(D386="","",D386/G386)</f>
        <v>5.5709090968853577E-2</v>
      </c>
      <c r="F386" s="38">
        <f t="shared" si="364"/>
        <v>60395</v>
      </c>
      <c r="G386" s="46">
        <v>7301609</v>
      </c>
      <c r="H386" s="46">
        <f t="shared" si="365"/>
        <v>81</v>
      </c>
      <c r="I386" s="46">
        <v>6476</v>
      </c>
      <c r="J386" s="100">
        <f t="shared" ref="J386:J436" si="409">IF(D386="","",I386/D386)</f>
        <v>1.5920701336886563E-2</v>
      </c>
      <c r="W386" s="29"/>
      <c r="X386" s="29"/>
      <c r="Y386" s="29"/>
      <c r="Z386" s="29"/>
      <c r="AA386" s="29"/>
      <c r="AB386" s="49">
        <f t="shared" si="376"/>
        <v>305.09999999999991</v>
      </c>
      <c r="AC386" s="24">
        <f t="shared" si="377"/>
        <v>18.138706446752369</v>
      </c>
      <c r="AD386" s="25">
        <f t="shared" si="378"/>
        <v>-1.533705277525101E-26</v>
      </c>
      <c r="AE386" s="24">
        <f t="shared" si="379"/>
        <v>4.5821235145578946E-26</v>
      </c>
      <c r="AF386" s="26">
        <f t="shared" si="380"/>
        <v>-1.1720317068005075E-26</v>
      </c>
      <c r="AG386" s="32"/>
      <c r="AH386" s="49">
        <f t="shared" si="381"/>
        <v>125.43000000000056</v>
      </c>
      <c r="AI386" s="77">
        <f t="shared" si="346"/>
        <v>6.9270656464369589</v>
      </c>
      <c r="AJ386" s="25">
        <f t="shared" si="347"/>
        <v>-1.5205733066566602E-13</v>
      </c>
      <c r="AK386" s="24">
        <f t="shared" si="348"/>
        <v>9.1977919538334333E-13</v>
      </c>
      <c r="AL386" s="26">
        <f t="shared" si="349"/>
        <v>-3.3923119618025103E-13</v>
      </c>
      <c r="AM386" s="29"/>
      <c r="AN386" s="49">
        <f t="shared" si="382"/>
        <v>169.5</v>
      </c>
      <c r="AO386" s="24">
        <f t="shared" si="356"/>
        <v>29.289001089295752</v>
      </c>
      <c r="AP386" s="25">
        <f t="shared" si="352"/>
        <v>-2.6379380350323314E-8</v>
      </c>
      <c r="AQ386" s="24">
        <f t="shared" si="357"/>
        <v>4.5713460157605695E-8</v>
      </c>
      <c r="AR386" s="26">
        <f t="shared" si="353"/>
        <v>-8.6462180923087243E-9</v>
      </c>
      <c r="AS386" s="5"/>
      <c r="AT386" s="49">
        <f t="shared" si="383"/>
        <v>81.3599999999998</v>
      </c>
      <c r="AU386" s="24">
        <f t="shared" si="324"/>
        <v>3.0403686738440303</v>
      </c>
      <c r="AV386" s="25">
        <f t="shared" si="325"/>
        <v>-6.3349248065131136E-8</v>
      </c>
      <c r="AW386" s="24">
        <f t="shared" si="326"/>
        <v>7.3004031892834931E-7</v>
      </c>
      <c r="AX386" s="26">
        <f t="shared" si="327"/>
        <v>-2.9727454647155387E-7</v>
      </c>
      <c r="AY386" s="29"/>
      <c r="AZ386" s="18">
        <f t="shared" si="384"/>
        <v>81.3599999999998</v>
      </c>
      <c r="BA386" s="24">
        <f t="shared" si="406"/>
        <v>1.3136940902458286E-3</v>
      </c>
      <c r="BB386" s="25">
        <f t="shared" si="404"/>
        <v>-8.3334998401978111E-9</v>
      </c>
      <c r="BC386" s="24">
        <f t="shared" si="407"/>
        <v>8.1762871759424272E-5</v>
      </c>
      <c r="BD386" s="26">
        <f t="shared" si="405"/>
        <v>-3.5233637073199905E-5</v>
      </c>
      <c r="BE386" s="35"/>
      <c r="BF386" s="18">
        <f t="shared" si="385"/>
        <v>67.800000000000423</v>
      </c>
      <c r="BG386" s="24">
        <f t="shared" si="360"/>
        <v>0.63466824908857011</v>
      </c>
      <c r="BH386" s="25">
        <f t="shared" si="358"/>
        <v>-4.5468214008126821E-8</v>
      </c>
      <c r="BI386" s="24">
        <f t="shared" si="361"/>
        <v>1.185086002235603E-6</v>
      </c>
      <c r="BJ386" s="26">
        <f t="shared" si="359"/>
        <v>-8.331467671781784E-7</v>
      </c>
      <c r="BK386" s="71"/>
      <c r="BL386" s="18">
        <f t="shared" si="386"/>
        <v>155.93999999999971</v>
      </c>
      <c r="BM386" s="24">
        <f t="shared" si="400"/>
        <v>1.5545726074591919</v>
      </c>
      <c r="BN386" s="25">
        <f t="shared" si="398"/>
        <v>-1.7742365725815276E-16</v>
      </c>
      <c r="BO386" s="24">
        <f t="shared" si="401"/>
        <v>2.0329626572393727E-15</v>
      </c>
      <c r="BP386" s="26">
        <f t="shared" si="399"/>
        <v>-1.6319573037766616E-15</v>
      </c>
      <c r="BQ386" s="71"/>
      <c r="BR386" s="18">
        <f t="shared" si="387"/>
        <v>155.93999999999971</v>
      </c>
      <c r="BS386" s="24">
        <f t="shared" si="394"/>
        <v>0.8486265983985225</v>
      </c>
      <c r="BT386" s="25">
        <f t="shared" si="390"/>
        <v>-1.0403707045637503E-3</v>
      </c>
      <c r="BU386" s="24">
        <f t="shared" si="395"/>
        <v>2.2144793903602782E-2</v>
      </c>
      <c r="BV386" s="26">
        <f t="shared" si="391"/>
        <v>-1.4282080569816107E-2</v>
      </c>
      <c r="BW386" s="90"/>
      <c r="BX386" s="18">
        <f t="shared" si="388"/>
        <v>155.93999999999971</v>
      </c>
      <c r="BY386" s="24">
        <f t="shared" si="396"/>
        <v>0.8486265983985225</v>
      </c>
      <c r="BZ386" s="25">
        <f t="shared" si="392"/>
        <v>-1.0403707045637503E-3</v>
      </c>
      <c r="CA386" s="24">
        <f t="shared" si="397"/>
        <v>2.2144793903602782E-2</v>
      </c>
      <c r="CB386" s="26">
        <f t="shared" si="393"/>
        <v>-1.4282080569816107E-2</v>
      </c>
      <c r="CC386" s="32"/>
      <c r="CD386" s="20">
        <f t="shared" si="389"/>
        <v>305.09999999999991</v>
      </c>
      <c r="CE386" s="61">
        <f t="shared" si="367"/>
        <v>2.4611276812127964E-26</v>
      </c>
      <c r="CF386" s="61">
        <f t="shared" si="368"/>
        <v>6.2663988733661353E-13</v>
      </c>
      <c r="CG386" s="61">
        <f t="shared" si="369"/>
        <v>3.4858910389205808E-8</v>
      </c>
      <c r="CH386" s="24">
        <f t="shared" si="370"/>
        <v>5.5190177312715768E-7</v>
      </c>
      <c r="CI386" s="60">
        <f t="shared" si="371"/>
        <v>6.5346746313010504E-5</v>
      </c>
      <c r="CJ386" s="60">
        <f t="shared" si="372"/>
        <v>7.9862652620996628E-7</v>
      </c>
      <c r="CK386" s="60">
        <f t="shared" si="373"/>
        <v>7.9189504690492772E-16</v>
      </c>
      <c r="CL386" s="60">
        <f t="shared" si="374"/>
        <v>1.8358637783307721E-2</v>
      </c>
      <c r="CM386" s="61">
        <f t="shared" si="375"/>
        <v>1.8425369917457891E-2</v>
      </c>
      <c r="CN386" s="35"/>
    </row>
    <row r="387" spans="2:92" x14ac:dyDescent="0.65">
      <c r="B387" s="44">
        <v>44237</v>
      </c>
      <c r="C387" s="38">
        <f t="shared" si="362"/>
        <v>1420</v>
      </c>
      <c r="D387" s="46">
        <v>408186</v>
      </c>
      <c r="E387" s="101">
        <f t="shared" si="408"/>
        <v>5.5305349655068135E-2</v>
      </c>
      <c r="F387" s="38">
        <f t="shared" si="364"/>
        <v>78979</v>
      </c>
      <c r="G387" s="46">
        <v>7380588</v>
      </c>
      <c r="H387" s="46">
        <f t="shared" si="365"/>
        <v>81</v>
      </c>
      <c r="I387" s="46">
        <v>6557</v>
      </c>
      <c r="J387" s="100">
        <f t="shared" si="409"/>
        <v>1.6063755248832641E-2</v>
      </c>
      <c r="W387" s="29"/>
      <c r="X387" s="29"/>
      <c r="Y387" s="29"/>
      <c r="Z387" s="29"/>
      <c r="AA387" s="29"/>
      <c r="AB387" s="49">
        <f t="shared" si="376"/>
        <v>305.99999999999989</v>
      </c>
      <c r="AC387" s="24">
        <f t="shared" si="377"/>
        <v>18.138706446752369</v>
      </c>
      <c r="AD387" s="25">
        <f t="shared" si="378"/>
        <v>-1.2467068999999035E-26</v>
      </c>
      <c r="AE387" s="24">
        <f t="shared" si="379"/>
        <v>3.7246823662687971E-26</v>
      </c>
      <c r="AF387" s="26">
        <f t="shared" si="380"/>
        <v>-9.5271238698788577E-27</v>
      </c>
      <c r="AG387" s="32"/>
      <c r="AH387" s="49">
        <f t="shared" si="381"/>
        <v>125.80000000000057</v>
      </c>
      <c r="AI387" s="77">
        <f t="shared" si="346"/>
        <v>6.9270656464369091</v>
      </c>
      <c r="AJ387" s="25">
        <f t="shared" si="347"/>
        <v>-1.337987881995951E-13</v>
      </c>
      <c r="AK387" s="24">
        <f t="shared" si="348"/>
        <v>8.0933514494003016E-13</v>
      </c>
      <c r="AL387" s="26">
        <f t="shared" si="349"/>
        <v>-2.9849743363057625E-13</v>
      </c>
      <c r="AM387" s="29"/>
      <c r="AN387" s="49">
        <f t="shared" si="382"/>
        <v>170</v>
      </c>
      <c r="AO387" s="24">
        <f t="shared" si="356"/>
        <v>29.289001077245636</v>
      </c>
      <c r="AP387" s="25">
        <f t="shared" si="352"/>
        <v>-2.4100228518328637E-8</v>
      </c>
      <c r="AQ387" s="24">
        <f t="shared" si="357"/>
        <v>4.1763863361608022E-8</v>
      </c>
      <c r="AR387" s="26">
        <f t="shared" si="353"/>
        <v>-7.899193591995349E-9</v>
      </c>
      <c r="AS387" s="5"/>
      <c r="AT387" s="49">
        <f t="shared" si="383"/>
        <v>81.599999999999795</v>
      </c>
      <c r="AU387" s="24">
        <f t="shared" si="324"/>
        <v>3.0403686599937778</v>
      </c>
      <c r="AV387" s="25">
        <f t="shared" si="325"/>
        <v>-5.7709384624134316E-8</v>
      </c>
      <c r="AW387" s="24">
        <f t="shared" si="326"/>
        <v>6.6504621679387986E-7</v>
      </c>
      <c r="AX387" s="26">
        <f t="shared" si="327"/>
        <v>-2.708087588936229E-7</v>
      </c>
      <c r="AY387" s="29"/>
      <c r="AZ387" s="18">
        <f t="shared" si="384"/>
        <v>81.599999999999795</v>
      </c>
      <c r="BA387" s="24">
        <f t="shared" si="406"/>
        <v>1.3136926981940661E-3</v>
      </c>
      <c r="BB387" s="25">
        <f t="shared" si="404"/>
        <v>-7.733620903095591E-9</v>
      </c>
      <c r="BC387" s="24">
        <f t="shared" si="407"/>
        <v>7.5877337044508289E-5</v>
      </c>
      <c r="BD387" s="26">
        <f t="shared" si="405"/>
        <v>-3.2697415082866613E-5</v>
      </c>
      <c r="BE387" s="35"/>
      <c r="BF387" s="18">
        <f t="shared" si="385"/>
        <v>68.000000000000426</v>
      </c>
      <c r="BG387" s="24">
        <f t="shared" si="360"/>
        <v>0.63466824111592368</v>
      </c>
      <c r="BH387" s="25">
        <f t="shared" ref="BH387:BH411" si="410">-$BI$39*BG386*BI386</f>
        <v>-3.9863232277086896E-8</v>
      </c>
      <c r="BI387" s="24">
        <f t="shared" si="361"/>
        <v>1.0389974684003919E-6</v>
      </c>
      <c r="BJ387" s="26">
        <f t="shared" ref="BJ387:BJ411" si="411">$BI$39*BG386*BI386-$BI$40*BI386</f>
        <v>-7.3044266917605507E-7</v>
      </c>
      <c r="BK387" s="71"/>
      <c r="BL387" s="18">
        <f t="shared" si="386"/>
        <v>156.39999999999972</v>
      </c>
      <c r="BM387" s="24">
        <f t="shared" si="400"/>
        <v>1.5545726074591919</v>
      </c>
      <c r="BN387" s="25">
        <f t="shared" si="398"/>
        <v>-1.2957591041620294E-16</v>
      </c>
      <c r="BO387" s="24">
        <f t="shared" si="401"/>
        <v>1.4847117415162537E-15</v>
      </c>
      <c r="BP387" s="26">
        <f t="shared" si="399"/>
        <v>-1.1918498167893892E-15</v>
      </c>
      <c r="BQ387" s="71"/>
      <c r="BR387" s="18">
        <f t="shared" si="387"/>
        <v>156.39999999999972</v>
      </c>
      <c r="BS387" s="24">
        <f t="shared" si="394"/>
        <v>0.84852887656068476</v>
      </c>
      <c r="BT387" s="25">
        <f t="shared" si="390"/>
        <v>-9.7721837837783988E-4</v>
      </c>
      <c r="BU387" s="24">
        <f t="shared" si="395"/>
        <v>2.0803104137706384E-2</v>
      </c>
      <c r="BV387" s="26">
        <f t="shared" si="391"/>
        <v>-1.3416897658963969E-2</v>
      </c>
      <c r="BW387" s="90"/>
      <c r="BX387" s="18">
        <f t="shared" si="388"/>
        <v>156.39999999999972</v>
      </c>
      <c r="BY387" s="24">
        <f t="shared" si="396"/>
        <v>0.84852887656068476</v>
      </c>
      <c r="BZ387" s="25">
        <f t="shared" si="392"/>
        <v>-9.7721837837783988E-4</v>
      </c>
      <c r="CA387" s="24">
        <f t="shared" si="397"/>
        <v>2.0803104137706384E-2</v>
      </c>
      <c r="CB387" s="26">
        <f t="shared" si="393"/>
        <v>-1.3416897658963969E-2</v>
      </c>
      <c r="CC387" s="32"/>
      <c r="CD387" s="20">
        <f t="shared" si="389"/>
        <v>305.99999999999989</v>
      </c>
      <c r="CE387" s="61">
        <f t="shared" si="367"/>
        <v>2.0005831021850543E-26</v>
      </c>
      <c r="CF387" s="61">
        <f t="shared" si="368"/>
        <v>5.5139503762248949E-13</v>
      </c>
      <c r="CG387" s="61">
        <f t="shared" si="369"/>
        <v>3.1847135721843999E-8</v>
      </c>
      <c r="CH387" s="24">
        <f t="shared" si="370"/>
        <v>5.0276700703791271E-7</v>
      </c>
      <c r="CI387" s="60">
        <f t="shared" si="371"/>
        <v>6.0642893134607917E-5</v>
      </c>
      <c r="CJ387" s="60">
        <f t="shared" si="372"/>
        <v>7.0017782435422178E-7</v>
      </c>
      <c r="CK387" s="60">
        <f t="shared" si="373"/>
        <v>5.7833618832176739E-16</v>
      </c>
      <c r="CL387" s="60">
        <f t="shared" si="374"/>
        <v>1.7246314071965349E-2</v>
      </c>
      <c r="CM387" s="61">
        <f t="shared" si="375"/>
        <v>1.7308191757619044E-2</v>
      </c>
      <c r="CN387" s="35"/>
    </row>
    <row r="388" spans="2:92" x14ac:dyDescent="0.65">
      <c r="B388" s="44">
        <v>44238</v>
      </c>
      <c r="C388" s="38">
        <f t="shared" si="362"/>
        <v>1826</v>
      </c>
      <c r="D388" s="46">
        <v>410012</v>
      </c>
      <c r="E388" s="101">
        <f t="shared" si="408"/>
        <v>5.5055342427493562E-2</v>
      </c>
      <c r="F388" s="38">
        <f t="shared" si="364"/>
        <v>66682</v>
      </c>
      <c r="G388" s="46">
        <v>7447270</v>
      </c>
      <c r="H388" s="46">
        <f t="shared" si="365"/>
        <v>121</v>
      </c>
      <c r="I388" s="46">
        <v>6678</v>
      </c>
      <c r="J388" s="100">
        <f t="shared" si="409"/>
        <v>1.6287328175760708E-2</v>
      </c>
      <c r="W388" s="29"/>
      <c r="X388" s="29"/>
      <c r="Y388" s="29"/>
      <c r="Z388" s="29"/>
      <c r="AA388" s="29"/>
      <c r="AB388" s="49">
        <f t="shared" si="376"/>
        <v>306.89999999999986</v>
      </c>
      <c r="AC388" s="24">
        <f t="shared" si="377"/>
        <v>18.138706446752369</v>
      </c>
      <c r="AD388" s="25">
        <f t="shared" si="378"/>
        <v>-1.0134138007371705E-26</v>
      </c>
      <c r="AE388" s="24">
        <f t="shared" si="379"/>
        <v>3.0276920047041304E-26</v>
      </c>
      <c r="AF388" s="26">
        <f t="shared" si="380"/>
        <v>-7.7443373507185217E-27</v>
      </c>
      <c r="AG388" s="32"/>
      <c r="AH388" s="49">
        <f t="shared" si="381"/>
        <v>126.17000000000057</v>
      </c>
      <c r="AI388" s="77">
        <f t="shared" si="346"/>
        <v>6.9270656464368656</v>
      </c>
      <c r="AJ388" s="25">
        <f t="shared" si="347"/>
        <v>-1.1773267125833054E-13</v>
      </c>
      <c r="AK388" s="24">
        <f t="shared" si="348"/>
        <v>7.1215285160054125E-13</v>
      </c>
      <c r="AL388" s="26">
        <f t="shared" si="349"/>
        <v>-2.6265484686348366E-13</v>
      </c>
      <c r="AM388" s="29"/>
      <c r="AN388" s="49">
        <f t="shared" si="382"/>
        <v>170.5</v>
      </c>
      <c r="AO388" s="24">
        <f t="shared" si="356"/>
        <v>29.28900106623664</v>
      </c>
      <c r="AP388" s="25">
        <f t="shared" si="352"/>
        <v>-2.2017993101785385E-8</v>
      </c>
      <c r="AQ388" s="24">
        <f t="shared" si="357"/>
        <v>3.8155507735937905E-8</v>
      </c>
      <c r="AR388" s="26">
        <f t="shared" si="353"/>
        <v>-7.216711251340227E-9</v>
      </c>
      <c r="AS388" s="5"/>
      <c r="AT388" s="49">
        <f t="shared" si="383"/>
        <v>81.83999999999979</v>
      </c>
      <c r="AU388" s="24">
        <f t="shared" si="324"/>
        <v>3.0403686473765874</v>
      </c>
      <c r="AV388" s="25">
        <f t="shared" si="325"/>
        <v>-5.2571627549676035E-8</v>
      </c>
      <c r="AW388" s="24">
        <f t="shared" si="326"/>
        <v>6.0583841599206309E-7</v>
      </c>
      <c r="AX388" s="26">
        <f t="shared" si="327"/>
        <v>-2.4669917000756995E-7</v>
      </c>
      <c r="AY388" s="29"/>
      <c r="AZ388" s="18">
        <f t="shared" si="384"/>
        <v>81.83999999999979</v>
      </c>
      <c r="BA388" s="24">
        <f t="shared" si="406"/>
        <v>1.3136914063476991E-3</v>
      </c>
      <c r="BB388" s="25">
        <f t="shared" si="404"/>
        <v>-7.1769242616322077E-9</v>
      </c>
      <c r="BC388" s="24">
        <f t="shared" si="407"/>
        <v>7.041546062367078E-5</v>
      </c>
      <c r="BD388" s="26">
        <f t="shared" si="405"/>
        <v>-3.0343757893541685E-5</v>
      </c>
      <c r="BE388" s="35"/>
      <c r="BF388" s="18">
        <f t="shared" si="385"/>
        <v>68.200000000000429</v>
      </c>
      <c r="BG388" s="24">
        <f t="shared" ref="BG388:BG411" si="412">BG387+BH388*$BG$45</f>
        <v>0.63466823412608553</v>
      </c>
      <c r="BH388" s="25">
        <f t="shared" si="410"/>
        <v>-3.494919087705943E-8</v>
      </c>
      <c r="BI388" s="24">
        <f t="shared" ref="BI388:BI411" si="413">BI387+BJ388*$BG$45</f>
        <v>9.1091763568375279E-7</v>
      </c>
      <c r="BJ388" s="26">
        <f t="shared" si="411"/>
        <v>-6.4039916358319529E-7</v>
      </c>
      <c r="BK388" s="71"/>
      <c r="BL388" s="18">
        <f t="shared" si="386"/>
        <v>156.85999999999973</v>
      </c>
      <c r="BM388" s="24">
        <f t="shared" si="400"/>
        <v>1.5545726074591919</v>
      </c>
      <c r="BN388" s="25">
        <f t="shared" si="398"/>
        <v>-9.4631780336702212E-17</v>
      </c>
      <c r="BO388" s="24">
        <f t="shared" si="401"/>
        <v>1.0843135497577767E-15</v>
      </c>
      <c r="BP388" s="26">
        <f t="shared" si="399"/>
        <v>-8.7043085164886274E-16</v>
      </c>
      <c r="BQ388" s="71"/>
      <c r="BR388" s="18">
        <f t="shared" si="387"/>
        <v>156.85999999999973</v>
      </c>
      <c r="BS388" s="24">
        <f t="shared" si="394"/>
        <v>0.84843708598085343</v>
      </c>
      <c r="BT388" s="25">
        <f t="shared" si="390"/>
        <v>-9.1790579831303233E-4</v>
      </c>
      <c r="BU388" s="24">
        <f t="shared" si="395"/>
        <v>1.9542692948586772E-2</v>
      </c>
      <c r="BV388" s="26">
        <f t="shared" si="391"/>
        <v>-1.2604111891196118E-2</v>
      </c>
      <c r="BW388" s="90"/>
      <c r="BX388" s="18">
        <f t="shared" si="388"/>
        <v>156.85999999999973</v>
      </c>
      <c r="BY388" s="24">
        <f t="shared" si="396"/>
        <v>0.84843708598085343</v>
      </c>
      <c r="BZ388" s="25">
        <f t="shared" si="392"/>
        <v>-9.1790579831303233E-4</v>
      </c>
      <c r="CA388" s="24">
        <f t="shared" si="397"/>
        <v>1.9542692948586772E-2</v>
      </c>
      <c r="CB388" s="26">
        <f t="shared" si="393"/>
        <v>-1.2604111891196118E-2</v>
      </c>
      <c r="CC388" s="32"/>
      <c r="CD388" s="20">
        <f t="shared" si="389"/>
        <v>306.89999999999986</v>
      </c>
      <c r="CE388" s="61">
        <f t="shared" si="367"/>
        <v>1.6262190618148276E-26</v>
      </c>
      <c r="CF388" s="61">
        <f t="shared" si="368"/>
        <v>4.8518534114855435E-13</v>
      </c>
      <c r="CG388" s="61">
        <f t="shared" si="369"/>
        <v>2.9095575342705082E-8</v>
      </c>
      <c r="CH388" s="24">
        <f t="shared" si="370"/>
        <v>4.5800661577054218E-7</v>
      </c>
      <c r="CI388" s="60">
        <f t="shared" si="371"/>
        <v>5.6277637299076003E-5</v>
      </c>
      <c r="CJ388" s="60">
        <f t="shared" si="372"/>
        <v>6.138651417104E-7</v>
      </c>
      <c r="CK388" s="60">
        <f t="shared" si="373"/>
        <v>4.2237004515916175E-16</v>
      </c>
      <c r="CL388" s="60">
        <f t="shared" si="374"/>
        <v>1.620137720673551E-2</v>
      </c>
      <c r="CM388" s="61">
        <f t="shared" si="375"/>
        <v>1.6258755811853019E-2</v>
      </c>
      <c r="CN388" s="72">
        <f>L130</f>
        <v>44641</v>
      </c>
    </row>
    <row r="389" spans="2:92" x14ac:dyDescent="0.65">
      <c r="B389" s="44">
        <v>44239</v>
      </c>
      <c r="C389" s="38">
        <f t="shared" si="362"/>
        <v>1739</v>
      </c>
      <c r="D389" s="46">
        <v>411751</v>
      </c>
      <c r="E389" s="101">
        <f t="shared" si="408"/>
        <v>5.5036793360366681E-2</v>
      </c>
      <c r="F389" s="38">
        <f t="shared" si="364"/>
        <v>34107</v>
      </c>
      <c r="G389" s="46">
        <v>7481377</v>
      </c>
      <c r="H389" s="46">
        <f t="shared" si="365"/>
        <v>96</v>
      </c>
      <c r="I389" s="46">
        <v>6774</v>
      </c>
      <c r="J389" s="100">
        <f t="shared" si="409"/>
        <v>1.6451690463411141E-2</v>
      </c>
      <c r="W389" s="29"/>
      <c r="X389" s="29"/>
      <c r="Y389" s="29"/>
      <c r="Z389" s="29"/>
      <c r="AA389" s="29"/>
      <c r="AB389" s="49">
        <f t="shared" si="376"/>
        <v>307.79999999999984</v>
      </c>
      <c r="AC389" s="24">
        <f t="shared" si="377"/>
        <v>18.138706446752369</v>
      </c>
      <c r="AD389" s="25">
        <f t="shared" si="378"/>
        <v>-8.2377624726761117E-27</v>
      </c>
      <c r="AE389" s="24">
        <f t="shared" si="379"/>
        <v>2.4611276812127964E-26</v>
      </c>
      <c r="AF389" s="26">
        <f t="shared" si="380"/>
        <v>-6.2951591499037129E-27</v>
      </c>
      <c r="AG389" s="32"/>
      <c r="AH389" s="49">
        <f t="shared" si="381"/>
        <v>126.54000000000057</v>
      </c>
      <c r="AI389" s="77">
        <f t="shared" si="346"/>
        <v>6.9270656464368274</v>
      </c>
      <c r="AJ389" s="25">
        <f t="shared" si="347"/>
        <v>-1.0359572062001738E-13</v>
      </c>
      <c r="AK389" s="24">
        <f t="shared" si="348"/>
        <v>6.2663988733661353E-13</v>
      </c>
      <c r="AL389" s="26">
        <f t="shared" si="349"/>
        <v>-2.31116119632237E-13</v>
      </c>
      <c r="AM389" s="29"/>
      <c r="AN389" s="49">
        <f t="shared" si="382"/>
        <v>171</v>
      </c>
      <c r="AO389" s="24">
        <f t="shared" si="356"/>
        <v>29.289001056178808</v>
      </c>
      <c r="AP389" s="25">
        <f t="shared" si="352"/>
        <v>-2.0115660721692341E-8</v>
      </c>
      <c r="AQ389" s="24">
        <f t="shared" si="357"/>
        <v>3.4858910389205808E-8</v>
      </c>
      <c r="AR389" s="26">
        <f t="shared" si="353"/>
        <v>-6.5931946934641903E-9</v>
      </c>
      <c r="AS389" s="5"/>
      <c r="AT389" s="49">
        <f t="shared" si="383"/>
        <v>82.079999999999785</v>
      </c>
      <c r="AU389" s="24">
        <f t="shared" si="324"/>
        <v>3.0403686358826811</v>
      </c>
      <c r="AV389" s="25">
        <f t="shared" si="325"/>
        <v>-4.7891275259322638E-8</v>
      </c>
      <c r="AW389" s="24">
        <f t="shared" si="326"/>
        <v>5.5190177312715768E-7</v>
      </c>
      <c r="AX389" s="26">
        <f t="shared" si="327"/>
        <v>-2.2473601193710576E-7</v>
      </c>
      <c r="AY389" s="29"/>
      <c r="AZ389" s="18">
        <f t="shared" si="384"/>
        <v>82.079999999999785</v>
      </c>
      <c r="BA389" s="24">
        <f t="shared" si="406"/>
        <v>1.3136902074934551E-3</v>
      </c>
      <c r="BB389" s="25">
        <f t="shared" si="404"/>
        <v>-6.6603013556638387E-9</v>
      </c>
      <c r="BC389" s="24">
        <f t="shared" si="407"/>
        <v>6.5346746313010504E-5</v>
      </c>
      <c r="BD389" s="26">
        <f t="shared" si="405"/>
        <v>-2.8159523948112652E-5</v>
      </c>
      <c r="BE389" s="35"/>
      <c r="BF389" s="18">
        <f t="shared" si="385"/>
        <v>68.400000000000432</v>
      </c>
      <c r="BG389" s="24">
        <f t="shared" si="412"/>
        <v>0.63466822799790235</v>
      </c>
      <c r="BH389" s="25">
        <f t="shared" si="410"/>
        <v>-3.064091582550696E-8</v>
      </c>
      <c r="BI389" s="24">
        <f t="shared" si="413"/>
        <v>7.9862652620996628E-7</v>
      </c>
      <c r="BJ389" s="26">
        <f t="shared" si="411"/>
        <v>-5.6145554736893245E-7</v>
      </c>
      <c r="BK389" s="71"/>
      <c r="BL389" s="18">
        <f t="shared" si="386"/>
        <v>157.31999999999974</v>
      </c>
      <c r="BM389" s="24">
        <f t="shared" si="400"/>
        <v>1.5545726074591919</v>
      </c>
      <c r="BN389" s="25">
        <f t="shared" si="398"/>
        <v>-6.911140983636145E-17</v>
      </c>
      <c r="BO389" s="24">
        <f t="shared" si="401"/>
        <v>7.9189504690492772E-16</v>
      </c>
      <c r="BP389" s="26">
        <f t="shared" si="399"/>
        <v>-6.3569239750619349E-16</v>
      </c>
      <c r="BQ389" s="71"/>
      <c r="BR389" s="18">
        <f t="shared" si="387"/>
        <v>157.31999999999974</v>
      </c>
      <c r="BS389" s="24">
        <f t="shared" si="394"/>
        <v>0.8483508661044743</v>
      </c>
      <c r="BT389" s="25">
        <f t="shared" si="390"/>
        <v>-8.621987637909117E-4</v>
      </c>
      <c r="BU389" s="24">
        <f t="shared" si="395"/>
        <v>1.8358637783307721E-2</v>
      </c>
      <c r="BV389" s="26">
        <f t="shared" si="391"/>
        <v>-1.184055165279049E-2</v>
      </c>
      <c r="BW389" s="90"/>
      <c r="BX389" s="18">
        <f t="shared" si="388"/>
        <v>157.31999999999974</v>
      </c>
      <c r="BY389" s="24">
        <f t="shared" si="396"/>
        <v>0.8483508661044743</v>
      </c>
      <c r="BZ389" s="25">
        <f t="shared" si="392"/>
        <v>-8.621987637909117E-4</v>
      </c>
      <c r="CA389" s="24">
        <f t="shared" si="397"/>
        <v>1.8358637783307721E-2</v>
      </c>
      <c r="CB389" s="26">
        <f t="shared" si="393"/>
        <v>-1.184055165279049E-2</v>
      </c>
      <c r="CC389" s="32"/>
      <c r="CD389" s="20">
        <f t="shared" si="389"/>
        <v>307.79999999999984</v>
      </c>
      <c r="CE389" s="61">
        <f t="shared" si="367"/>
        <v>1.321908814545847E-26</v>
      </c>
      <c r="CF389" s="61">
        <f t="shared" si="368"/>
        <v>4.2692588653038986E-13</v>
      </c>
      <c r="CG389" s="61">
        <f t="shared" si="369"/>
        <v>2.6581747000637384E-8</v>
      </c>
      <c r="CH389" s="24">
        <f t="shared" si="370"/>
        <v>4.1723115705573937E-7</v>
      </c>
      <c r="CI389" s="60">
        <f t="shared" si="371"/>
        <v>5.2226605562676065E-5</v>
      </c>
      <c r="CJ389" s="60">
        <f t="shared" si="372"/>
        <v>5.3819244066065869E-7</v>
      </c>
      <c r="CK389" s="60">
        <f t="shared" si="373"/>
        <v>3.0846497011613312E-16</v>
      </c>
      <c r="CL389" s="60">
        <f t="shared" si="374"/>
        <v>1.5219745608733683E-2</v>
      </c>
      <c r="CM389" s="61">
        <f t="shared" si="375"/>
        <v>1.5272954220068311E-2</v>
      </c>
      <c r="CN389" s="35"/>
    </row>
    <row r="390" spans="2:92" x14ac:dyDescent="0.65">
      <c r="B390" s="44">
        <v>44240</v>
      </c>
      <c r="C390" s="38">
        <f t="shared" si="362"/>
        <v>1403</v>
      </c>
      <c r="D390" s="46">
        <v>413154</v>
      </c>
      <c r="E390" s="101">
        <f t="shared" si="408"/>
        <v>5.4799299095697633E-2</v>
      </c>
      <c r="F390" s="38">
        <f t="shared" si="364"/>
        <v>58026</v>
      </c>
      <c r="G390" s="46">
        <v>7539403</v>
      </c>
      <c r="H390" s="46">
        <f t="shared" si="365"/>
        <v>75</v>
      </c>
      <c r="I390" s="46">
        <v>6849</v>
      </c>
      <c r="J390" s="100">
        <f t="shared" si="409"/>
        <v>1.6577353722824904E-2</v>
      </c>
      <c r="W390" s="29"/>
      <c r="X390" s="29"/>
      <c r="Y390" s="29"/>
      <c r="Z390" s="29"/>
      <c r="AA390" s="29"/>
      <c r="AB390" s="49">
        <f t="shared" si="376"/>
        <v>308.69999999999982</v>
      </c>
      <c r="AC390" s="24">
        <f t="shared" si="377"/>
        <v>18.138706446752369</v>
      </c>
      <c r="AD390" s="25">
        <f t="shared" si="378"/>
        <v>-6.6962508806242886E-27</v>
      </c>
      <c r="AE390" s="24">
        <f t="shared" si="379"/>
        <v>2.0005831021850543E-26</v>
      </c>
      <c r="AF390" s="26">
        <f t="shared" si="380"/>
        <v>-5.1171619891971337E-27</v>
      </c>
      <c r="AG390" s="32"/>
      <c r="AH390" s="49">
        <f t="shared" si="381"/>
        <v>126.91000000000058</v>
      </c>
      <c r="AI390" s="77">
        <f t="shared" si="346"/>
        <v>6.9270656464367937</v>
      </c>
      <c r="AJ390" s="25">
        <f t="shared" si="347"/>
        <v>-9.1156288361386495E-14</v>
      </c>
      <c r="AK390" s="24">
        <f t="shared" si="348"/>
        <v>5.5139503762248949E-13</v>
      </c>
      <c r="AL390" s="26">
        <f t="shared" si="349"/>
        <v>-2.0336445868682183E-13</v>
      </c>
      <c r="AM390" s="29"/>
      <c r="AN390" s="49">
        <f t="shared" si="382"/>
        <v>171.5</v>
      </c>
      <c r="AO390" s="24">
        <f t="shared" si="356"/>
        <v>29.289001046989963</v>
      </c>
      <c r="AP390" s="25">
        <f t="shared" si="352"/>
        <v>-1.8377687937720444E-8</v>
      </c>
      <c r="AQ390" s="24">
        <f t="shared" si="357"/>
        <v>3.1847135721843999E-8</v>
      </c>
      <c r="AR390" s="26">
        <f t="shared" si="353"/>
        <v>-6.0235493347236212E-9</v>
      </c>
      <c r="AS390" s="5"/>
      <c r="AT390" s="49">
        <f t="shared" si="383"/>
        <v>82.31999999999978</v>
      </c>
      <c r="AU390" s="24">
        <f t="shared" si="324"/>
        <v>3.0403686254120559</v>
      </c>
      <c r="AV390" s="25">
        <f t="shared" si="325"/>
        <v>-4.3627605868700078E-8</v>
      </c>
      <c r="AW390" s="24">
        <f t="shared" si="326"/>
        <v>5.0276700703791271E-7</v>
      </c>
      <c r="AX390" s="26">
        <f t="shared" si="327"/>
        <v>-2.047281920385209E-7</v>
      </c>
      <c r="AY390" s="29"/>
      <c r="AZ390" s="18">
        <f t="shared" si="384"/>
        <v>82.31999999999978</v>
      </c>
      <c r="BA390" s="24">
        <f t="shared" si="406"/>
        <v>1.3136890949373209E-3</v>
      </c>
      <c r="BB390" s="25">
        <f t="shared" si="404"/>
        <v>-6.1808674120531878E-9</v>
      </c>
      <c r="BC390" s="24">
        <f t="shared" si="407"/>
        <v>6.0642893134607917E-5</v>
      </c>
      <c r="BD390" s="26">
        <f t="shared" si="405"/>
        <v>-2.613251765779215E-5</v>
      </c>
      <c r="BE390" s="35"/>
      <c r="BF390" s="18">
        <f t="shared" si="385"/>
        <v>68.600000000000435</v>
      </c>
      <c r="BG390" s="24">
        <f t="shared" si="412"/>
        <v>0.63466822262515576</v>
      </c>
      <c r="BH390" s="25">
        <f t="shared" si="410"/>
        <v>-2.6863732757755379E-8</v>
      </c>
      <c r="BI390" s="24">
        <f t="shared" si="413"/>
        <v>7.0017782435422178E-7</v>
      </c>
      <c r="BJ390" s="26">
        <f t="shared" si="411"/>
        <v>-4.9224350927872264E-7</v>
      </c>
      <c r="BK390" s="71"/>
      <c r="BL390" s="18">
        <f t="shared" si="386"/>
        <v>157.77999999999975</v>
      </c>
      <c r="BM390" s="24">
        <f t="shared" si="400"/>
        <v>1.5545726074591919</v>
      </c>
      <c r="BN390" s="25">
        <f t="shared" si="398"/>
        <v>-5.0473392263941518E-17</v>
      </c>
      <c r="BO390" s="24">
        <f t="shared" si="401"/>
        <v>5.7833618832176739E-16</v>
      </c>
      <c r="BP390" s="26">
        <f t="shared" si="399"/>
        <v>-4.6425838822426145E-16</v>
      </c>
      <c r="BQ390" s="71"/>
      <c r="BR390" s="18">
        <f t="shared" si="387"/>
        <v>157.77999999999975</v>
      </c>
      <c r="BS390" s="24">
        <f t="shared" si="394"/>
        <v>0.84826987835990164</v>
      </c>
      <c r="BT390" s="25">
        <f t="shared" si="390"/>
        <v>-8.0987744572630642E-4</v>
      </c>
      <c r="BU390" s="24">
        <f t="shared" si="395"/>
        <v>1.7246314071965349E-2</v>
      </c>
      <c r="BV390" s="26">
        <f t="shared" si="391"/>
        <v>-1.1123237113423712E-2</v>
      </c>
      <c r="BW390" s="90"/>
      <c r="BX390" s="18">
        <f t="shared" si="388"/>
        <v>157.77999999999975</v>
      </c>
      <c r="BY390" s="24">
        <f t="shared" si="396"/>
        <v>0.84826987835990164</v>
      </c>
      <c r="BZ390" s="25">
        <f t="shared" si="392"/>
        <v>-8.0987744572630642E-4</v>
      </c>
      <c r="CA390" s="24">
        <f t="shared" si="397"/>
        <v>1.7246314071965349E-2</v>
      </c>
      <c r="CB390" s="26">
        <f t="shared" si="393"/>
        <v>-1.1123237113423712E-2</v>
      </c>
      <c r="CC390" s="32"/>
      <c r="CD390" s="20">
        <f t="shared" si="389"/>
        <v>308.69999999999982</v>
      </c>
      <c r="CE390" s="61">
        <f t="shared" si="367"/>
        <v>1.0745433718037318E-26</v>
      </c>
      <c r="CF390" s="61">
        <f t="shared" si="368"/>
        <v>3.7566203496233216E-13</v>
      </c>
      <c r="CG390" s="61">
        <f t="shared" si="369"/>
        <v>2.4285110888163498E-8</v>
      </c>
      <c r="CH390" s="24">
        <f t="shared" si="370"/>
        <v>3.8008585992767273E-7</v>
      </c>
      <c r="CI390" s="60">
        <f t="shared" si="371"/>
        <v>4.8467179140223646E-5</v>
      </c>
      <c r="CJ390" s="60">
        <f t="shared" si="372"/>
        <v>4.7184810390563173E-7</v>
      </c>
      <c r="CK390" s="60">
        <f t="shared" si="373"/>
        <v>2.2527790234956478E-16</v>
      </c>
      <c r="CL390" s="60">
        <f t="shared" si="374"/>
        <v>1.4297584817262685E-2</v>
      </c>
      <c r="CM390" s="61">
        <f t="shared" si="375"/>
        <v>1.4346928215853517E-2</v>
      </c>
      <c r="CN390" s="35"/>
    </row>
    <row r="391" spans="2:92" x14ac:dyDescent="0.65">
      <c r="B391" s="44">
        <v>44241</v>
      </c>
      <c r="C391" s="38">
        <f t="shared" si="362"/>
        <v>1318</v>
      </c>
      <c r="D391" s="46">
        <v>414472</v>
      </c>
      <c r="E391" s="101">
        <f t="shared" si="408"/>
        <v>5.4743924433751742E-2</v>
      </c>
      <c r="F391" s="38">
        <f t="shared" si="364"/>
        <v>31702</v>
      </c>
      <c r="G391" s="46">
        <v>7571105</v>
      </c>
      <c r="H391" s="46">
        <f t="shared" si="365"/>
        <v>63</v>
      </c>
      <c r="I391" s="46">
        <v>6912</v>
      </c>
      <c r="J391" s="100">
        <f t="shared" si="409"/>
        <v>1.667663919396244E-2</v>
      </c>
      <c r="W391" s="29"/>
      <c r="X391" s="29"/>
      <c r="Y391" s="29"/>
      <c r="Z391" s="29"/>
      <c r="AA391" s="29"/>
      <c r="AB391" s="49">
        <f t="shared" si="376"/>
        <v>309.5999999999998</v>
      </c>
      <c r="AC391" s="24">
        <f t="shared" si="377"/>
        <v>18.138706446752369</v>
      </c>
      <c r="AD391" s="25">
        <f t="shared" si="378"/>
        <v>-5.4431984419301847E-27</v>
      </c>
      <c r="AE391" s="24">
        <f t="shared" si="379"/>
        <v>1.6262190618148276E-26</v>
      </c>
      <c r="AF391" s="26">
        <f t="shared" si="380"/>
        <v>-4.1596004485580755E-27</v>
      </c>
      <c r="AG391" s="32"/>
      <c r="AH391" s="49">
        <f t="shared" si="381"/>
        <v>127.28000000000058</v>
      </c>
      <c r="AI391" s="77">
        <f t="shared" si="346"/>
        <v>6.9270656464367644</v>
      </c>
      <c r="AJ391" s="25">
        <f t="shared" si="347"/>
        <v>-8.0210542077339882E-14</v>
      </c>
      <c r="AK391" s="24">
        <f t="shared" si="348"/>
        <v>4.8518534114855435E-13</v>
      </c>
      <c r="AL391" s="26">
        <f t="shared" si="349"/>
        <v>-1.7894512560523014E-13</v>
      </c>
      <c r="AM391" s="29"/>
      <c r="AN391" s="49">
        <f t="shared" si="382"/>
        <v>172</v>
      </c>
      <c r="AO391" s="24">
        <f t="shared" si="356"/>
        <v>29.289001038595025</v>
      </c>
      <c r="AP391" s="25">
        <f t="shared" si="352"/>
        <v>-1.6789874247012965E-8</v>
      </c>
      <c r="AQ391" s="24">
        <f t="shared" si="357"/>
        <v>2.9095575342705082E-8</v>
      </c>
      <c r="AR391" s="26">
        <f t="shared" si="353"/>
        <v>-5.5031207582778323E-9</v>
      </c>
      <c r="AS391" s="5"/>
      <c r="AT391" s="49">
        <f t="shared" si="383"/>
        <v>82.559999999999775</v>
      </c>
      <c r="AU391" s="24">
        <f t="shared" si="324"/>
        <v>3.0403686158736103</v>
      </c>
      <c r="AV391" s="25">
        <f t="shared" si="325"/>
        <v>-3.9743522886350187E-8</v>
      </c>
      <c r="AW391" s="24">
        <f t="shared" si="326"/>
        <v>4.5800661577054218E-7</v>
      </c>
      <c r="AX391" s="26">
        <f t="shared" si="327"/>
        <v>-1.8650163028071055E-7</v>
      </c>
      <c r="AY391" s="29"/>
      <c r="AZ391" s="18">
        <f t="shared" si="384"/>
        <v>82.559999999999775</v>
      </c>
      <c r="BA391" s="24">
        <f t="shared" si="406"/>
        <v>1.3136880624671609E-3</v>
      </c>
      <c r="BB391" s="25">
        <f t="shared" si="404"/>
        <v>-5.7359453325396293E-9</v>
      </c>
      <c r="BC391" s="24">
        <f t="shared" si="407"/>
        <v>5.6277637299076003E-5</v>
      </c>
      <c r="BD391" s="26">
        <f t="shared" si="405"/>
        <v>-2.425142130851063E-5</v>
      </c>
      <c r="BE391" s="35"/>
      <c r="BF391" s="18">
        <f t="shared" si="385"/>
        <v>68.800000000000438</v>
      </c>
      <c r="BG391" s="24">
        <f t="shared" si="412"/>
        <v>0.63466821791472128</v>
      </c>
      <c r="BH391" s="25">
        <f t="shared" si="410"/>
        <v>-2.3552172611135449E-8</v>
      </c>
      <c r="BI391" s="24">
        <f t="shared" si="413"/>
        <v>6.138651417104E-7</v>
      </c>
      <c r="BJ391" s="26">
        <f t="shared" si="411"/>
        <v>-4.3156341321910871E-7</v>
      </c>
      <c r="BK391" s="71"/>
      <c r="BL391" s="18">
        <f t="shared" si="386"/>
        <v>158.23999999999975</v>
      </c>
      <c r="BM391" s="24">
        <f t="shared" si="400"/>
        <v>1.5545726074591919</v>
      </c>
      <c r="BN391" s="25">
        <f t="shared" si="398"/>
        <v>-3.6861689446962592E-17</v>
      </c>
      <c r="BO391" s="24">
        <f t="shared" si="401"/>
        <v>4.2237004515916175E-16</v>
      </c>
      <c r="BP391" s="26">
        <f t="shared" si="399"/>
        <v>-3.3905683296218622E-16</v>
      </c>
      <c r="BQ391" s="71"/>
      <c r="BR391" s="18">
        <f t="shared" si="387"/>
        <v>158.23999999999975</v>
      </c>
      <c r="BS391" s="24">
        <f t="shared" si="394"/>
        <v>0.8481938048104537</v>
      </c>
      <c r="BT391" s="25">
        <f t="shared" si="390"/>
        <v>-7.6073549447910069E-4</v>
      </c>
      <c r="BU391" s="24">
        <f t="shared" si="395"/>
        <v>1.620137720673551E-2</v>
      </c>
      <c r="BV391" s="26">
        <f t="shared" si="391"/>
        <v>-1.0449368652298377E-2</v>
      </c>
      <c r="BW391" s="90"/>
      <c r="BX391" s="18">
        <f t="shared" si="388"/>
        <v>158.23999999999975</v>
      </c>
      <c r="BY391" s="24">
        <f t="shared" si="396"/>
        <v>0.8481938048104537</v>
      </c>
      <c r="BZ391" s="25">
        <f t="shared" si="392"/>
        <v>-7.6073549447910069E-4</v>
      </c>
      <c r="CA391" s="24">
        <f t="shared" si="397"/>
        <v>1.620137720673551E-2</v>
      </c>
      <c r="CB391" s="26">
        <f t="shared" si="393"/>
        <v>-1.0449368652298377E-2</v>
      </c>
      <c r="CC391" s="32"/>
      <c r="CD391" s="20">
        <f t="shared" si="389"/>
        <v>309.5999999999998</v>
      </c>
      <c r="CE391" s="61">
        <f t="shared" si="367"/>
        <v>8.7346679678811332E-27</v>
      </c>
      <c r="CF391" s="61">
        <f t="shared" si="368"/>
        <v>3.3055377751612388E-13</v>
      </c>
      <c r="CG391" s="61">
        <f t="shared" si="369"/>
        <v>2.2186901816330812E-8</v>
      </c>
      <c r="CH391" s="24">
        <f t="shared" si="370"/>
        <v>3.4624753800403689E-7</v>
      </c>
      <c r="CI391" s="60">
        <f t="shared" si="371"/>
        <v>4.4978367413947542E-5</v>
      </c>
      <c r="CJ391" s="60">
        <f t="shared" si="372"/>
        <v>4.1368220050859667E-7</v>
      </c>
      <c r="CK391" s="60">
        <f t="shared" si="373"/>
        <v>1.6452478629230822E-16</v>
      </c>
      <c r="CL391" s="60">
        <f t="shared" si="374"/>
        <v>1.3431292539930023E-2</v>
      </c>
      <c r="CM391" s="61">
        <f t="shared" si="375"/>
        <v>1.3477053024315018E-2</v>
      </c>
      <c r="CN391" s="72">
        <f>L131</f>
        <v>44648</v>
      </c>
    </row>
    <row r="392" spans="2:92" x14ac:dyDescent="0.65">
      <c r="B392" s="44">
        <v>44242</v>
      </c>
      <c r="C392" s="38">
        <f t="shared" si="362"/>
        <v>1310</v>
      </c>
      <c r="D392" s="46">
        <v>415782</v>
      </c>
      <c r="E392" s="101">
        <f t="shared" si="408"/>
        <v>5.480163795189584E-2</v>
      </c>
      <c r="F392" s="38">
        <f t="shared" si="364"/>
        <v>15931</v>
      </c>
      <c r="G392" s="46">
        <v>7587036</v>
      </c>
      <c r="H392" s="46">
        <f t="shared" si="365"/>
        <v>40</v>
      </c>
      <c r="I392" s="46">
        <v>6952</v>
      </c>
      <c r="J392" s="100">
        <f t="shared" si="409"/>
        <v>1.6720300542111009E-2</v>
      </c>
      <c r="W392" s="29"/>
      <c r="X392" s="29"/>
      <c r="Y392" s="29"/>
      <c r="Z392" s="29"/>
      <c r="AA392" s="29"/>
      <c r="AB392" s="49">
        <f t="shared" si="376"/>
        <v>310.49999999999977</v>
      </c>
      <c r="AC392" s="24">
        <f t="shared" si="377"/>
        <v>18.138706446752369</v>
      </c>
      <c r="AD392" s="25">
        <f t="shared" si="378"/>
        <v>-4.4246265270558304E-27</v>
      </c>
      <c r="AE392" s="24">
        <f t="shared" si="379"/>
        <v>1.321908814545847E-26</v>
      </c>
      <c r="AF392" s="26">
        <f t="shared" si="380"/>
        <v>-3.3812249696553411E-27</v>
      </c>
      <c r="AG392" s="32"/>
      <c r="AH392" s="49">
        <f t="shared" si="381"/>
        <v>127.65000000000059</v>
      </c>
      <c r="AI392" s="77">
        <f t="shared" si="346"/>
        <v>6.9270656464367386</v>
      </c>
      <c r="AJ392" s="25">
        <f t="shared" si="347"/>
        <v>-7.0579124885321915E-14</v>
      </c>
      <c r="AK392" s="24">
        <f t="shared" si="348"/>
        <v>4.2692588653038986E-13</v>
      </c>
      <c r="AL392" s="26">
        <f t="shared" si="349"/>
        <v>-1.5745798545449858E-13</v>
      </c>
      <c r="AM392" s="29"/>
      <c r="AN392" s="49">
        <f t="shared" si="382"/>
        <v>172.5</v>
      </c>
      <c r="AO392" s="24">
        <f t="shared" si="356"/>
        <v>29.289001030925402</v>
      </c>
      <c r="AP392" s="25">
        <f t="shared" si="352"/>
        <v>-1.5339246055758159E-8</v>
      </c>
      <c r="AQ392" s="24">
        <f t="shared" si="357"/>
        <v>2.6581747000637384E-8</v>
      </c>
      <c r="AR392" s="26">
        <f t="shared" si="353"/>
        <v>-5.0276566841353957E-9</v>
      </c>
      <c r="AS392" s="5"/>
      <c r="AT392" s="49">
        <f t="shared" si="383"/>
        <v>82.79999999999977</v>
      </c>
      <c r="AU392" s="24">
        <f t="shared" si="324"/>
        <v>3.0403686071843543</v>
      </c>
      <c r="AV392" s="25">
        <f t="shared" si="325"/>
        <v>-3.6205232451732233E-8</v>
      </c>
      <c r="AW392" s="24">
        <f t="shared" si="326"/>
        <v>4.1723115705573937E-7</v>
      </c>
      <c r="AX392" s="26">
        <f t="shared" si="327"/>
        <v>-1.6989774464501175E-7</v>
      </c>
      <c r="AY392" s="29"/>
      <c r="AZ392" s="18">
        <f t="shared" si="384"/>
        <v>82.79999999999977</v>
      </c>
      <c r="BA392" s="24">
        <f t="shared" si="406"/>
        <v>1.3136871043180273E-3</v>
      </c>
      <c r="BB392" s="25">
        <f t="shared" si="404"/>
        <v>-5.3230507418629999E-9</v>
      </c>
      <c r="BC392" s="24">
        <f t="shared" si="407"/>
        <v>5.2226605562676065E-5</v>
      </c>
      <c r="BD392" s="26">
        <f t="shared" si="405"/>
        <v>-2.250573186888854E-5</v>
      </c>
      <c r="BE392" s="35"/>
      <c r="BF392" s="18">
        <f t="shared" si="385"/>
        <v>69.000000000000441</v>
      </c>
      <c r="BG392" s="24">
        <f t="shared" si="412"/>
        <v>0.63466821378495386</v>
      </c>
      <c r="BH392" s="25">
        <f t="shared" si="410"/>
        <v>-2.0648836863053294E-8</v>
      </c>
      <c r="BI392" s="24">
        <f t="shared" si="413"/>
        <v>5.3819244066065869E-7</v>
      </c>
      <c r="BJ392" s="26">
        <f t="shared" si="411"/>
        <v>-3.7836350524870673E-7</v>
      </c>
      <c r="BK392" s="71"/>
      <c r="BL392" s="18">
        <f t="shared" si="386"/>
        <v>158.69999999999976</v>
      </c>
      <c r="BM392" s="24">
        <f t="shared" si="400"/>
        <v>1.5545726074591919</v>
      </c>
      <c r="BN392" s="25">
        <f t="shared" si="398"/>
        <v>-2.6920800999045124E-17</v>
      </c>
      <c r="BO392" s="24">
        <f t="shared" si="401"/>
        <v>3.0846497011613312E-16</v>
      </c>
      <c r="BP392" s="26">
        <f t="shared" si="399"/>
        <v>-2.4761972835441004E-16</v>
      </c>
      <c r="BQ392" s="71"/>
      <c r="BR392" s="18">
        <f t="shared" si="387"/>
        <v>158.69999999999976</v>
      </c>
      <c r="BS392" s="24">
        <f t="shared" si="394"/>
        <v>0.84812234689001775</v>
      </c>
      <c r="BT392" s="25">
        <f t="shared" si="390"/>
        <v>-7.1457920435981826E-4</v>
      </c>
      <c r="BU392" s="24">
        <f t="shared" si="395"/>
        <v>1.5219745608733683E-2</v>
      </c>
      <c r="BV392" s="26">
        <f t="shared" si="391"/>
        <v>-9.8163159800182635E-3</v>
      </c>
      <c r="BW392" s="90"/>
      <c r="BX392" s="18">
        <f t="shared" si="388"/>
        <v>158.69999999999976</v>
      </c>
      <c r="BY392" s="24">
        <f t="shared" si="396"/>
        <v>0.84812234689001775</v>
      </c>
      <c r="BZ392" s="25">
        <f t="shared" si="392"/>
        <v>-7.1457920435981826E-4</v>
      </c>
      <c r="CA392" s="24">
        <f t="shared" si="397"/>
        <v>1.5219745608733683E-2</v>
      </c>
      <c r="CB392" s="26">
        <f t="shared" si="393"/>
        <v>-9.8163159800182635E-3</v>
      </c>
      <c r="CC392" s="32"/>
      <c r="CD392" s="20">
        <f t="shared" si="389"/>
        <v>310.49999999999977</v>
      </c>
      <c r="CE392" s="61">
        <f t="shared" si="367"/>
        <v>7.1001717111763169E-27</v>
      </c>
      <c r="CF392" s="61">
        <f t="shared" si="368"/>
        <v>2.9086197076352221E-13</v>
      </c>
      <c r="CG392" s="61">
        <f t="shared" si="369"/>
        <v>2.0269975889481564E-8</v>
      </c>
      <c r="CH392" s="24">
        <f t="shared" si="370"/>
        <v>3.1542177757085959E-7</v>
      </c>
      <c r="CI392" s="60">
        <f t="shared" si="371"/>
        <v>4.1740690733160126E-5</v>
      </c>
      <c r="CJ392" s="60">
        <f t="shared" si="372"/>
        <v>3.6268655441135972E-7</v>
      </c>
      <c r="CK392" s="60">
        <f t="shared" si="373"/>
        <v>1.2015561678360942E-16</v>
      </c>
      <c r="CL392" s="60">
        <f t="shared" si="374"/>
        <v>1.2617484605793271E-2</v>
      </c>
      <c r="CM392" s="61">
        <f t="shared" si="375"/>
        <v>1.2659923675125286E-2</v>
      </c>
      <c r="CN392" s="35"/>
    </row>
    <row r="393" spans="2:92" x14ac:dyDescent="0.65">
      <c r="B393" s="44">
        <v>44243</v>
      </c>
      <c r="C393" s="38">
        <f t="shared" si="362"/>
        <v>1983</v>
      </c>
      <c r="D393" s="46">
        <v>417765</v>
      </c>
      <c r="E393" s="101">
        <f t="shared" si="408"/>
        <v>5.463029206639719E-2</v>
      </c>
      <c r="F393" s="38">
        <f t="shared" si="364"/>
        <v>60095</v>
      </c>
      <c r="G393" s="46">
        <v>7647131</v>
      </c>
      <c r="H393" s="46">
        <f t="shared" si="365"/>
        <v>63</v>
      </c>
      <c r="I393" s="46">
        <v>7015</v>
      </c>
      <c r="J393" s="100">
        <f t="shared" si="409"/>
        <v>1.6791736981317248E-2</v>
      </c>
      <c r="W393" s="29"/>
      <c r="X393" s="29"/>
      <c r="Y393" s="29"/>
      <c r="Z393" s="29"/>
      <c r="AA393" s="29"/>
      <c r="AB393" s="49">
        <f t="shared" si="376"/>
        <v>311.39999999999975</v>
      </c>
      <c r="AC393" s="24">
        <f t="shared" si="377"/>
        <v>18.138706446752369</v>
      </c>
      <c r="AD393" s="25">
        <f t="shared" si="378"/>
        <v>-3.5966573904632301E-27</v>
      </c>
      <c r="AE393" s="24">
        <f t="shared" si="379"/>
        <v>1.0745433718037318E-26</v>
      </c>
      <c r="AF393" s="26">
        <f t="shared" si="380"/>
        <v>-2.748504919356835E-27</v>
      </c>
      <c r="AG393" s="32"/>
      <c r="AH393" s="49">
        <f t="shared" si="381"/>
        <v>128.02000000000058</v>
      </c>
      <c r="AI393" s="77">
        <f t="shared" si="346"/>
        <v>6.9270656464367155</v>
      </c>
      <c r="AJ393" s="25">
        <f t="shared" si="347"/>
        <v>-6.2104216485343472E-14</v>
      </c>
      <c r="AK393" s="24">
        <f t="shared" si="348"/>
        <v>3.7566203496233216E-13</v>
      </c>
      <c r="AL393" s="26">
        <f t="shared" si="349"/>
        <v>-1.3855095018393974E-13</v>
      </c>
      <c r="AM393" s="29"/>
      <c r="AN393" s="49">
        <f t="shared" si="382"/>
        <v>173</v>
      </c>
      <c r="AO393" s="24">
        <f t="shared" si="356"/>
        <v>29.289001023918427</v>
      </c>
      <c r="AP393" s="25">
        <f t="shared" si="352"/>
        <v>-1.4013950675498396E-8</v>
      </c>
      <c r="AQ393" s="24">
        <f t="shared" si="357"/>
        <v>2.4285110888163498E-8</v>
      </c>
      <c r="AR393" s="26">
        <f t="shared" si="353"/>
        <v>-4.5932722249477715E-9</v>
      </c>
      <c r="AS393" s="5"/>
      <c r="AT393" s="49">
        <f t="shared" si="383"/>
        <v>83.039999999999765</v>
      </c>
      <c r="AU393" s="24">
        <f t="shared" ref="AU393:AU427" si="414">AU392+AV393*$AU$45</f>
        <v>3.0403685992686866</v>
      </c>
      <c r="AV393" s="25">
        <f t="shared" ref="AV393:AV427" si="415">-$AW$39*AU392*AW392</f>
        <v>-3.2981949308138348E-8</v>
      </c>
      <c r="AW393" s="24">
        <f t="shared" ref="AW393:AW427" si="416">AW392+AX393*$AU$45</f>
        <v>3.8008585992767273E-7</v>
      </c>
      <c r="AX393" s="26">
        <f t="shared" ref="AX393:AX427" si="417">$AW$39*AU392*AW392-$AW$40*AW392</f>
        <v>-1.5477207136694436E-7</v>
      </c>
      <c r="AY393" s="29"/>
      <c r="AZ393" s="18">
        <f t="shared" si="384"/>
        <v>83.039999999999765</v>
      </c>
      <c r="BA393" s="24">
        <f t="shared" si="406"/>
        <v>1.3136862151399671E-3</v>
      </c>
      <c r="BB393" s="25">
        <f t="shared" si="404"/>
        <v>-4.9398781125594016E-9</v>
      </c>
      <c r="BC393" s="24">
        <f t="shared" si="407"/>
        <v>4.8467179140223646E-5</v>
      </c>
      <c r="BD393" s="26">
        <f t="shared" si="405"/>
        <v>-2.0885702346957869E-5</v>
      </c>
      <c r="BE393" s="35"/>
      <c r="BF393" s="18">
        <f t="shared" si="385"/>
        <v>69.200000000000443</v>
      </c>
      <c r="BG393" s="24">
        <f t="shared" si="412"/>
        <v>0.63466821016427333</v>
      </c>
      <c r="BH393" s="25">
        <f t="shared" si="410"/>
        <v>-1.8103402654293246E-8</v>
      </c>
      <c r="BI393" s="24">
        <f t="shared" si="413"/>
        <v>4.7184810390563173E-7</v>
      </c>
      <c r="BJ393" s="26">
        <f t="shared" si="411"/>
        <v>-3.3172168377513491E-7</v>
      </c>
      <c r="BK393" s="71"/>
      <c r="BL393" s="18">
        <f t="shared" si="386"/>
        <v>159.15999999999977</v>
      </c>
      <c r="BM393" s="24">
        <f t="shared" si="400"/>
        <v>1.5545726074591919</v>
      </c>
      <c r="BN393" s="25">
        <f t="shared" si="398"/>
        <v>-1.9660778909033613E-17</v>
      </c>
      <c r="BO393" s="24">
        <f t="shared" si="401"/>
        <v>2.2527790234956478E-16</v>
      </c>
      <c r="BP393" s="26">
        <f t="shared" si="399"/>
        <v>-1.8084145166645292E-16</v>
      </c>
      <c r="BQ393" s="71"/>
      <c r="BR393" s="18">
        <f t="shared" si="387"/>
        <v>159.15999999999977</v>
      </c>
      <c r="BS393" s="24">
        <f t="shared" si="394"/>
        <v>0.84805522421692103</v>
      </c>
      <c r="BT393" s="25">
        <f t="shared" si="390"/>
        <v>-6.712267309669091E-4</v>
      </c>
      <c r="BU393" s="24">
        <f t="shared" si="395"/>
        <v>1.4297584817262685E-2</v>
      </c>
      <c r="BV393" s="26">
        <f t="shared" si="391"/>
        <v>-9.2216079147099846E-3</v>
      </c>
      <c r="BW393" s="90"/>
      <c r="BX393" s="18">
        <f t="shared" si="388"/>
        <v>159.15999999999977</v>
      </c>
      <c r="BY393" s="24">
        <f t="shared" si="396"/>
        <v>0.84805522421692103</v>
      </c>
      <c r="BZ393" s="25">
        <f t="shared" si="392"/>
        <v>-6.712267309669091E-4</v>
      </c>
      <c r="CA393" s="24">
        <f t="shared" si="397"/>
        <v>1.4297584817262685E-2</v>
      </c>
      <c r="CB393" s="26">
        <f t="shared" si="393"/>
        <v>-9.2216079147099846E-3</v>
      </c>
      <c r="CC393" s="32"/>
      <c r="CD393" s="20">
        <f t="shared" si="389"/>
        <v>311.39999999999975</v>
      </c>
      <c r="CE393" s="61">
        <f t="shared" si="367"/>
        <v>5.7715345922207442E-27</v>
      </c>
      <c r="CF393" s="61">
        <f t="shared" si="368"/>
        <v>2.5593622517992053E-13</v>
      </c>
      <c r="CG393" s="61">
        <f t="shared" si="369"/>
        <v>1.8518670427164684E-8</v>
      </c>
      <c r="CH393" s="24">
        <f t="shared" si="370"/>
        <v>2.8734037600672885E-7</v>
      </c>
      <c r="CI393" s="60">
        <f t="shared" si="371"/>
        <v>3.8736071650355506E-5</v>
      </c>
      <c r="CJ393" s="60">
        <f t="shared" si="372"/>
        <v>3.1797726995417228E-7</v>
      </c>
      <c r="CK393" s="60">
        <f t="shared" si="373"/>
        <v>8.7751958656241516E-17</v>
      </c>
      <c r="CL393" s="60">
        <f t="shared" si="374"/>
        <v>1.1852981767151655E-2</v>
      </c>
      <c r="CM393" s="61">
        <f t="shared" si="375"/>
        <v>1.1892341675374422E-2</v>
      </c>
      <c r="CN393" s="35"/>
    </row>
    <row r="394" spans="2:92" x14ac:dyDescent="0.65">
      <c r="B394" s="44">
        <v>44244</v>
      </c>
      <c r="C394" s="38">
        <f t="shared" si="362"/>
        <v>1250</v>
      </c>
      <c r="D394" s="46">
        <v>419015</v>
      </c>
      <c r="E394" s="101">
        <f t="shared" si="408"/>
        <v>5.4362562738508827E-2</v>
      </c>
      <c r="F394" s="38">
        <f t="shared" si="364"/>
        <v>60655</v>
      </c>
      <c r="G394" s="46">
        <v>7707786</v>
      </c>
      <c r="H394" s="46">
        <f t="shared" si="365"/>
        <v>87</v>
      </c>
      <c r="I394" s="46">
        <v>7102</v>
      </c>
      <c r="J394" s="100">
        <f t="shared" si="409"/>
        <v>1.6949273892342756E-2</v>
      </c>
      <c r="W394" s="29"/>
      <c r="X394" s="29"/>
      <c r="Y394" s="29"/>
      <c r="Z394" s="29"/>
      <c r="AA394" s="29"/>
      <c r="AB394" s="49">
        <f t="shared" si="376"/>
        <v>312.29999999999973</v>
      </c>
      <c r="AC394" s="24">
        <f t="shared" si="377"/>
        <v>18.138706446752369</v>
      </c>
      <c r="AD394" s="25">
        <f t="shared" si="378"/>
        <v>-2.9236240178177067E-27</v>
      </c>
      <c r="AE394" s="24">
        <f t="shared" si="379"/>
        <v>8.7346679678811332E-27</v>
      </c>
      <c r="AF394" s="26">
        <f t="shared" si="380"/>
        <v>-2.2341841668402056E-27</v>
      </c>
      <c r="AG394" s="32"/>
      <c r="AH394" s="49">
        <f t="shared" si="381"/>
        <v>128.39000000000058</v>
      </c>
      <c r="AI394" s="77">
        <f t="shared" si="346"/>
        <v>6.9270656464366951</v>
      </c>
      <c r="AJ394" s="25">
        <f t="shared" si="347"/>
        <v>-5.4646947118219673E-14</v>
      </c>
      <c r="AK394" s="24">
        <f t="shared" si="348"/>
        <v>3.3055377751612388E-13</v>
      </c>
      <c r="AL394" s="26">
        <f t="shared" si="349"/>
        <v>-1.2191420931407643E-13</v>
      </c>
      <c r="AM394" s="29"/>
      <c r="AN394" s="49">
        <f t="shared" si="382"/>
        <v>173.5</v>
      </c>
      <c r="AO394" s="24">
        <f t="shared" si="356"/>
        <v>29.289001017516846</v>
      </c>
      <c r="AP394" s="25">
        <f t="shared" si="352"/>
        <v>-1.2803159478049077E-8</v>
      </c>
      <c r="AQ394" s="24">
        <f t="shared" si="357"/>
        <v>2.2186901816330812E-8</v>
      </c>
      <c r="AR394" s="26">
        <f t="shared" si="353"/>
        <v>-4.1964181436653716E-9</v>
      </c>
      <c r="AS394" s="5"/>
      <c r="AT394" s="49">
        <f t="shared" si="383"/>
        <v>83.27999999999976</v>
      </c>
      <c r="AU394" s="24">
        <f t="shared" si="414"/>
        <v>3.0403685920577357</v>
      </c>
      <c r="AV394" s="25">
        <f t="shared" si="415"/>
        <v>-3.0045628952303443E-8</v>
      </c>
      <c r="AW394" s="24">
        <f t="shared" si="416"/>
        <v>3.4624753800403689E-7</v>
      </c>
      <c r="AX394" s="26">
        <f t="shared" si="417"/>
        <v>-1.4099300801514929E-7</v>
      </c>
      <c r="AY394" s="29"/>
      <c r="AZ394" s="18">
        <f t="shared" si="384"/>
        <v>83.27999999999976</v>
      </c>
      <c r="BA394" s="24">
        <f t="shared" si="406"/>
        <v>1.3136853899681472E-3</v>
      </c>
      <c r="BB394" s="25">
        <f t="shared" si="404"/>
        <v>-4.5842878888726438E-9</v>
      </c>
      <c r="BC394" s="24">
        <f t="shared" si="407"/>
        <v>4.4978367413947542E-5</v>
      </c>
      <c r="BD394" s="26">
        <f t="shared" si="405"/>
        <v>-1.9382287368200587E-5</v>
      </c>
      <c r="BE394" s="35"/>
      <c r="BF394" s="18">
        <f t="shared" si="385"/>
        <v>69.400000000000446</v>
      </c>
      <c r="BG394" s="24">
        <f t="shared" si="412"/>
        <v>0.63466820698992321</v>
      </c>
      <c r="BH394" s="25">
        <f t="shared" si="410"/>
        <v>-1.587175055348525E-8</v>
      </c>
      <c r="BI394" s="24">
        <f t="shared" si="413"/>
        <v>4.1368220050859667E-7</v>
      </c>
      <c r="BJ394" s="26">
        <f t="shared" si="411"/>
        <v>-2.908295169851754E-7</v>
      </c>
      <c r="BK394" s="71"/>
      <c r="BL394" s="18">
        <f t="shared" si="386"/>
        <v>159.61999999999978</v>
      </c>
      <c r="BM394" s="24">
        <f t="shared" si="400"/>
        <v>1.5545726074591919</v>
      </c>
      <c r="BN394" s="25">
        <f t="shared" si="398"/>
        <v>-1.4358645098398508E-17</v>
      </c>
      <c r="BO394" s="24">
        <f t="shared" si="401"/>
        <v>1.6452478629230822E-16</v>
      </c>
      <c r="BP394" s="26">
        <f t="shared" si="399"/>
        <v>-1.320719914288186E-16</v>
      </c>
      <c r="BQ394" s="71"/>
      <c r="BR394" s="18">
        <f t="shared" si="387"/>
        <v>159.61999999999978</v>
      </c>
      <c r="BS394" s="24">
        <f t="shared" si="394"/>
        <v>0.84799217348113165</v>
      </c>
      <c r="BT394" s="25">
        <f t="shared" si="390"/>
        <v>-6.3050735789413586E-4</v>
      </c>
      <c r="BU394" s="24">
        <f t="shared" si="395"/>
        <v>1.3431292539930023E-2</v>
      </c>
      <c r="BV394" s="26">
        <f t="shared" si="391"/>
        <v>-8.6629227733266111E-3</v>
      </c>
      <c r="BW394" s="90"/>
      <c r="BX394" s="18">
        <f t="shared" si="388"/>
        <v>159.61999999999978</v>
      </c>
      <c r="BY394" s="24">
        <f t="shared" si="396"/>
        <v>0.84799217348113165</v>
      </c>
      <c r="BZ394" s="25">
        <f t="shared" si="392"/>
        <v>-6.3050735789413586E-4</v>
      </c>
      <c r="CA394" s="24">
        <f t="shared" si="397"/>
        <v>1.3431292539930023E-2</v>
      </c>
      <c r="CB394" s="26">
        <f t="shared" si="393"/>
        <v>-8.6629227733266111E-3</v>
      </c>
      <c r="CC394" s="32"/>
      <c r="CD394" s="20">
        <f t="shared" si="389"/>
        <v>312.29999999999973</v>
      </c>
      <c r="CE394" s="61">
        <f t="shared" si="367"/>
        <v>4.6915219665415607E-27</v>
      </c>
      <c r="CF394" s="61">
        <f t="shared" si="368"/>
        <v>2.2520424786849422E-13</v>
      </c>
      <c r="CG394" s="61">
        <f t="shared" si="369"/>
        <v>1.6918675988650318E-8</v>
      </c>
      <c r="CH394" s="24">
        <f t="shared" si="370"/>
        <v>2.6175900825920567E-7</v>
      </c>
      <c r="CI394" s="60">
        <f t="shared" si="371"/>
        <v>3.5947733986456358E-5</v>
      </c>
      <c r="CJ394" s="60">
        <f t="shared" si="372"/>
        <v>2.7877941151865028E-7</v>
      </c>
      <c r="CK394" s="60">
        <f t="shared" si="373"/>
        <v>6.408694369964021E-17</v>
      </c>
      <c r="CL394" s="60">
        <f t="shared" si="374"/>
        <v>1.1134797298857579E-2</v>
      </c>
      <c r="CM394" s="61">
        <f t="shared" si="375"/>
        <v>1.1171302490165071E-2</v>
      </c>
      <c r="CN394" s="72">
        <f>L132</f>
        <v>44655</v>
      </c>
    </row>
    <row r="395" spans="2:92" x14ac:dyDescent="0.65">
      <c r="B395" s="44">
        <v>44245</v>
      </c>
      <c r="C395" s="38">
        <f t="shared" si="362"/>
        <v>1393</v>
      </c>
      <c r="D395" s="46">
        <v>420408</v>
      </c>
      <c r="E395" s="101">
        <f t="shared" si="408"/>
        <v>5.4105129259121316E-2</v>
      </c>
      <c r="F395" s="38">
        <f t="shared" si="364"/>
        <v>62420</v>
      </c>
      <c r="G395" s="46">
        <v>7770206</v>
      </c>
      <c r="H395" s="46">
        <f t="shared" si="365"/>
        <v>94</v>
      </c>
      <c r="I395" s="46">
        <v>7196</v>
      </c>
      <c r="J395" s="100">
        <f t="shared" si="409"/>
        <v>1.7116705676390554E-2</v>
      </c>
      <c r="W395" s="29"/>
      <c r="X395" s="29"/>
      <c r="Y395" s="29"/>
      <c r="Z395" s="29"/>
      <c r="AA395" s="29"/>
      <c r="AB395" s="49">
        <f t="shared" si="376"/>
        <v>313.1999999999997</v>
      </c>
      <c r="AC395" s="24">
        <f t="shared" si="377"/>
        <v>18.138706446752369</v>
      </c>
      <c r="AD395" s="25">
        <f t="shared" si="378"/>
        <v>-2.3765336726887039E-27</v>
      </c>
      <c r="AE395" s="24">
        <f t="shared" si="379"/>
        <v>7.1001717111763169E-27</v>
      </c>
      <c r="AF395" s="26">
        <f t="shared" si="380"/>
        <v>-1.8161069518942397E-27</v>
      </c>
      <c r="AG395" s="32"/>
      <c r="AH395" s="49">
        <f t="shared" si="381"/>
        <v>128.76000000000059</v>
      </c>
      <c r="AI395" s="77">
        <f t="shared" si="346"/>
        <v>6.9270656464366773</v>
      </c>
      <c r="AJ395" s="25">
        <f t="shared" si="347"/>
        <v>-4.8085122047168229E-14</v>
      </c>
      <c r="AK395" s="24">
        <f t="shared" si="348"/>
        <v>2.9086197076352221E-13</v>
      </c>
      <c r="AL395" s="26">
        <f t="shared" si="349"/>
        <v>-1.0727515338540998E-13</v>
      </c>
      <c r="AM395" s="29"/>
      <c r="AN395" s="49">
        <f t="shared" si="382"/>
        <v>174</v>
      </c>
      <c r="AO395" s="24">
        <f t="shared" si="356"/>
        <v>29.289001011668354</v>
      </c>
      <c r="AP395" s="25">
        <f t="shared" si="352"/>
        <v>-1.1696979417733072E-8</v>
      </c>
      <c r="AQ395" s="24">
        <f t="shared" si="357"/>
        <v>2.0269975889481564E-8</v>
      </c>
      <c r="AR395" s="26">
        <f t="shared" si="353"/>
        <v>-3.8338518536984946E-9</v>
      </c>
      <c r="AS395" s="5"/>
      <c r="AT395" s="49">
        <f t="shared" si="383"/>
        <v>83.519999999999754</v>
      </c>
      <c r="AU395" s="24">
        <f t="shared" si="414"/>
        <v>3.0403685854887619</v>
      </c>
      <c r="AV395" s="25">
        <f t="shared" si="415"/>
        <v>-2.7370723630244564E-8</v>
      </c>
      <c r="AW395" s="24">
        <f t="shared" si="416"/>
        <v>3.1542177757085959E-7</v>
      </c>
      <c r="AX395" s="26">
        <f t="shared" si="417"/>
        <v>-1.2844066847157203E-7</v>
      </c>
      <c r="AY395" s="29"/>
      <c r="AZ395" s="18">
        <f t="shared" si="384"/>
        <v>83.519999999999754</v>
      </c>
      <c r="BA395" s="24">
        <f t="shared" si="406"/>
        <v>1.3136846241951303E-3</v>
      </c>
      <c r="BB395" s="25">
        <f t="shared" si="404"/>
        <v>-4.2542945378152044E-9</v>
      </c>
      <c r="BC395" s="24">
        <f t="shared" si="407"/>
        <v>4.1740690733160126E-5</v>
      </c>
      <c r="BD395" s="26">
        <f t="shared" si="405"/>
        <v>-1.7987092671041203E-5</v>
      </c>
      <c r="BE395" s="35"/>
      <c r="BF395" s="18">
        <f t="shared" si="385"/>
        <v>69.600000000000449</v>
      </c>
      <c r="BG395" s="24">
        <f t="shared" si="412"/>
        <v>0.63466820420688319</v>
      </c>
      <c r="BH395" s="25">
        <f t="shared" si="410"/>
        <v>-1.3915199844403156E-8</v>
      </c>
      <c r="BI395" s="24">
        <f t="shared" si="413"/>
        <v>3.6268655441135972E-7</v>
      </c>
      <c r="BJ395" s="26">
        <f t="shared" si="411"/>
        <v>-2.5497823048618469E-7</v>
      </c>
      <c r="BK395" s="71"/>
      <c r="BL395" s="18">
        <f t="shared" si="386"/>
        <v>160.07999999999979</v>
      </c>
      <c r="BM395" s="24">
        <f t="shared" si="400"/>
        <v>1.5545726074591919</v>
      </c>
      <c r="BN395" s="25">
        <f t="shared" si="398"/>
        <v>-1.0486394766742097E-17</v>
      </c>
      <c r="BO395" s="24">
        <f t="shared" si="401"/>
        <v>1.2015561678360942E-16</v>
      </c>
      <c r="BP395" s="26">
        <f t="shared" si="399"/>
        <v>-9.6454716323258254E-17</v>
      </c>
      <c r="BQ395" s="71"/>
      <c r="BR395" s="18">
        <f t="shared" si="387"/>
        <v>160.07999999999979</v>
      </c>
      <c r="BS395" s="24">
        <f t="shared" si="394"/>
        <v>0.847932947400173</v>
      </c>
      <c r="BT395" s="25">
        <f t="shared" si="390"/>
        <v>-5.9226080958700079E-4</v>
      </c>
      <c r="BU395" s="24">
        <f t="shared" si="395"/>
        <v>1.2617484605793271E-2</v>
      </c>
      <c r="BV395" s="26">
        <f t="shared" si="391"/>
        <v>-8.1380793413675153E-3</v>
      </c>
      <c r="BW395" s="90"/>
      <c r="BX395" s="18">
        <f t="shared" si="388"/>
        <v>160.07999999999979</v>
      </c>
      <c r="BY395" s="24">
        <f t="shared" si="396"/>
        <v>0.847932947400173</v>
      </c>
      <c r="BZ395" s="25">
        <f t="shared" si="392"/>
        <v>-5.9226080958700079E-4</v>
      </c>
      <c r="CA395" s="24">
        <f t="shared" si="397"/>
        <v>1.2617484605793271E-2</v>
      </c>
      <c r="CB395" s="26">
        <f t="shared" si="393"/>
        <v>-8.1380793413675153E-3</v>
      </c>
      <c r="CC395" s="32"/>
      <c r="CD395" s="20">
        <f t="shared" si="389"/>
        <v>313.1999999999997</v>
      </c>
      <c r="CE395" s="61">
        <f t="shared" si="367"/>
        <v>3.8136093634800414E-27</v>
      </c>
      <c r="CF395" s="61">
        <f t="shared" si="368"/>
        <v>1.9816246497486115E-13</v>
      </c>
      <c r="CG395" s="61">
        <f t="shared" si="369"/>
        <v>1.5456919454394823E-8</v>
      </c>
      <c r="CH395" s="24">
        <f t="shared" si="370"/>
        <v>2.3845510107037599E-7</v>
      </c>
      <c r="CI395" s="60">
        <f t="shared" si="371"/>
        <v>3.3360109161644119E-5</v>
      </c>
      <c r="CJ395" s="60">
        <f t="shared" si="372"/>
        <v>2.4441357174956501E-7</v>
      </c>
      <c r="CK395" s="60">
        <f t="shared" si="373"/>
        <v>4.6803927976697372E-17</v>
      </c>
      <c r="CL395" s="60">
        <f t="shared" si="374"/>
        <v>1.0460125347084735E-2</v>
      </c>
      <c r="CM395" s="61">
        <f t="shared" si="375"/>
        <v>1.0493983782036862E-2</v>
      </c>
      <c r="CN395" s="35"/>
    </row>
    <row r="396" spans="2:92" x14ac:dyDescent="0.65">
      <c r="B396" s="44">
        <v>44246</v>
      </c>
      <c r="C396" s="38">
        <f t="shared" si="362"/>
        <v>1559</v>
      </c>
      <c r="D396" s="46">
        <v>421967</v>
      </c>
      <c r="E396" s="101">
        <f t="shared" si="408"/>
        <v>5.3919906831381439E-2</v>
      </c>
      <c r="F396" s="38">
        <f t="shared" si="364"/>
        <v>55605</v>
      </c>
      <c r="G396" s="46">
        <v>7825811</v>
      </c>
      <c r="H396" s="46">
        <f t="shared" si="365"/>
        <v>78</v>
      </c>
      <c r="I396" s="46">
        <v>7274</v>
      </c>
      <c r="J396" s="100">
        <f t="shared" si="409"/>
        <v>1.7238314844525756E-2</v>
      </c>
      <c r="W396" s="29"/>
      <c r="X396" s="29"/>
      <c r="Y396" s="29"/>
      <c r="Z396" s="29"/>
      <c r="AA396" s="29"/>
      <c r="AB396" s="49">
        <f t="shared" si="376"/>
        <v>314.09999999999968</v>
      </c>
      <c r="AC396" s="24">
        <f t="shared" si="377"/>
        <v>18.138706446752369</v>
      </c>
      <c r="AD396" s="25">
        <f t="shared" si="378"/>
        <v>-1.9318189558584398E-27</v>
      </c>
      <c r="AE396" s="24">
        <f t="shared" si="379"/>
        <v>5.7715345922207442E-27</v>
      </c>
      <c r="AF396" s="26">
        <f t="shared" si="380"/>
        <v>-1.4762634655061921E-27</v>
      </c>
      <c r="AG396" s="32"/>
      <c r="AH396" s="49">
        <f t="shared" si="381"/>
        <v>129.13000000000059</v>
      </c>
      <c r="AI396" s="77">
        <f t="shared" si="346"/>
        <v>6.9270656464366613</v>
      </c>
      <c r="AJ396" s="25">
        <f t="shared" si="347"/>
        <v>-4.2311219276148143E-14</v>
      </c>
      <c r="AK396" s="24">
        <f t="shared" si="348"/>
        <v>2.5593622517992053E-13</v>
      </c>
      <c r="AL396" s="26">
        <f t="shared" si="349"/>
        <v>-9.4393906982707297E-14</v>
      </c>
      <c r="AM396" s="29"/>
      <c r="AN396" s="49">
        <f t="shared" si="382"/>
        <v>174.5</v>
      </c>
      <c r="AO396" s="24">
        <f t="shared" si="356"/>
        <v>29.289001006325169</v>
      </c>
      <c r="AP396" s="25">
        <f t="shared" si="352"/>
        <v>-1.0686372198003335E-8</v>
      </c>
      <c r="AQ396" s="24">
        <f t="shared" si="357"/>
        <v>1.8518670427164684E-8</v>
      </c>
      <c r="AR396" s="26">
        <f t="shared" si="353"/>
        <v>-3.5026109246337596E-9</v>
      </c>
      <c r="AS396" s="5"/>
      <c r="AT396" s="49">
        <f t="shared" si="383"/>
        <v>83.759999999999749</v>
      </c>
      <c r="AU396" s="24">
        <f t="shared" si="414"/>
        <v>3.0403685795046114</v>
      </c>
      <c r="AV396" s="25">
        <f t="shared" si="415"/>
        <v>-2.4933960056342094E-8</v>
      </c>
      <c r="AW396" s="24">
        <f t="shared" si="416"/>
        <v>2.8734037600672885E-7</v>
      </c>
      <c r="AX396" s="26">
        <f t="shared" si="417"/>
        <v>-1.1700583985054471E-7</v>
      </c>
      <c r="AY396" s="29"/>
      <c r="AZ396" s="18">
        <f t="shared" si="384"/>
        <v>83.759999999999749</v>
      </c>
      <c r="BA396" s="24">
        <f t="shared" si="406"/>
        <v>1.3136839135451475E-3</v>
      </c>
      <c r="BB396" s="25">
        <f t="shared" si="404"/>
        <v>-3.9480554605994364E-9</v>
      </c>
      <c r="BC396" s="24">
        <f t="shared" si="407"/>
        <v>3.8736071650355506E-5</v>
      </c>
      <c r="BD396" s="26">
        <f t="shared" si="405"/>
        <v>-1.6692328237803452E-5</v>
      </c>
      <c r="BE396" s="35"/>
      <c r="BF396" s="18">
        <f t="shared" si="385"/>
        <v>69.800000000000452</v>
      </c>
      <c r="BG396" s="24">
        <f t="shared" si="412"/>
        <v>0.63466820176691563</v>
      </c>
      <c r="BH396" s="25">
        <f t="shared" si="410"/>
        <v>-1.2199838081446703E-8</v>
      </c>
      <c r="BI396" s="24">
        <f t="shared" si="413"/>
        <v>3.1797726995417228E-7</v>
      </c>
      <c r="BJ396" s="26">
        <f t="shared" si="411"/>
        <v>-2.2354642228593712E-7</v>
      </c>
      <c r="BK396" s="71"/>
      <c r="BL396" s="18">
        <f t="shared" si="386"/>
        <v>160.53999999999979</v>
      </c>
      <c r="BM396" s="24">
        <f t="shared" si="400"/>
        <v>1.5545726074591919</v>
      </c>
      <c r="BN396" s="25">
        <f t="shared" si="398"/>
        <v>-7.6584158498506889E-18</v>
      </c>
      <c r="BO396" s="24">
        <f t="shared" si="401"/>
        <v>8.7751958656241516E-17</v>
      </c>
      <c r="BP396" s="26">
        <f t="shared" si="399"/>
        <v>-7.0442735059495438E-17</v>
      </c>
      <c r="BQ396" s="71"/>
      <c r="BR396" s="18">
        <f t="shared" si="387"/>
        <v>160.53999999999979</v>
      </c>
      <c r="BS396" s="24">
        <f t="shared" si="394"/>
        <v>0.84787731373943809</v>
      </c>
      <c r="BT396" s="25">
        <f t="shared" si="390"/>
        <v>-5.5633660734946309E-4</v>
      </c>
      <c r="BU396" s="24">
        <f t="shared" si="395"/>
        <v>1.1852981767151655E-2</v>
      </c>
      <c r="BV396" s="26">
        <f t="shared" si="391"/>
        <v>-7.6450283864161628E-3</v>
      </c>
      <c r="BW396" s="90"/>
      <c r="BX396" s="18">
        <f t="shared" si="388"/>
        <v>160.53999999999979</v>
      </c>
      <c r="BY396" s="24">
        <f t="shared" si="396"/>
        <v>0.84787731373943809</v>
      </c>
      <c r="BZ396" s="25">
        <f t="shared" si="392"/>
        <v>-5.5633660734946309E-4</v>
      </c>
      <c r="CA396" s="24">
        <f t="shared" si="397"/>
        <v>1.1852981767151655E-2</v>
      </c>
      <c r="CB396" s="26">
        <f t="shared" si="393"/>
        <v>-7.6450283864161628E-3</v>
      </c>
      <c r="CC396" s="32"/>
      <c r="CD396" s="20">
        <f t="shared" si="389"/>
        <v>314.09999999999968</v>
      </c>
      <c r="CE396" s="61">
        <f t="shared" si="367"/>
        <v>3.0999783185377972E-27</v>
      </c>
      <c r="CF396" s="61">
        <f t="shared" si="368"/>
        <v>1.7436777013124298E-13</v>
      </c>
      <c r="CG396" s="61">
        <f t="shared" si="369"/>
        <v>1.4121457209147256E-8</v>
      </c>
      <c r="CH396" s="24">
        <f t="shared" si="370"/>
        <v>2.1722589645603651E-7</v>
      </c>
      <c r="CI396" s="60">
        <f t="shared" si="371"/>
        <v>3.0958749268774335E-5</v>
      </c>
      <c r="CJ396" s="60">
        <f t="shared" si="372"/>
        <v>2.1428409554565951E-7</v>
      </c>
      <c r="CK396" s="60">
        <f t="shared" si="373"/>
        <v>3.4181809079782552E-17</v>
      </c>
      <c r="CL396" s="60">
        <f t="shared" si="374"/>
        <v>9.8263299823708877E-3</v>
      </c>
      <c r="CM396" s="61">
        <f t="shared" si="375"/>
        <v>9.8577343632632753E-3</v>
      </c>
      <c r="CN396" s="35"/>
    </row>
    <row r="397" spans="2:92" x14ac:dyDescent="0.65">
      <c r="B397" s="44">
        <v>44247</v>
      </c>
      <c r="C397" s="38">
        <f t="shared" si="362"/>
        <v>1344</v>
      </c>
      <c r="D397" s="46">
        <v>423311</v>
      </c>
      <c r="E397" s="101">
        <f t="shared" si="408"/>
        <v>5.3570637624618417E-2</v>
      </c>
      <c r="F397" s="38">
        <f t="shared" si="364"/>
        <v>76111</v>
      </c>
      <c r="G397" s="46">
        <v>7901922</v>
      </c>
      <c r="H397" s="46">
        <f t="shared" si="365"/>
        <v>59</v>
      </c>
      <c r="I397" s="46">
        <v>7333</v>
      </c>
      <c r="J397" s="100">
        <f t="shared" si="409"/>
        <v>1.7322961132595183E-2</v>
      </c>
      <c r="W397" s="29"/>
      <c r="X397" s="29"/>
      <c r="Y397" s="29"/>
      <c r="Z397" s="29"/>
      <c r="AA397" s="29"/>
      <c r="AB397" s="49">
        <f t="shared" si="376"/>
        <v>314.99999999999966</v>
      </c>
      <c r="AC397" s="24">
        <f t="shared" si="377"/>
        <v>18.138706446752369</v>
      </c>
      <c r="AD397" s="25">
        <f t="shared" si="378"/>
        <v>-1.5703225757335307E-27</v>
      </c>
      <c r="AE397" s="24">
        <f t="shared" si="379"/>
        <v>4.6915219665415607E-27</v>
      </c>
      <c r="AF397" s="26">
        <f t="shared" si="380"/>
        <v>-1.2000140285324263E-27</v>
      </c>
      <c r="AG397" s="32"/>
      <c r="AH397" s="49">
        <f t="shared" si="381"/>
        <v>129.5000000000006</v>
      </c>
      <c r="AI397" s="77">
        <f t="shared" si="346"/>
        <v>6.9270656464366471</v>
      </c>
      <c r="AJ397" s="25">
        <f t="shared" si="347"/>
        <v>-3.723062769557261E-14</v>
      </c>
      <c r="AK397" s="24">
        <f t="shared" si="348"/>
        <v>2.2520424786849422E-13</v>
      </c>
      <c r="AL397" s="26">
        <f t="shared" si="349"/>
        <v>-8.3059398138990018E-14</v>
      </c>
      <c r="AM397" s="29"/>
      <c r="AN397" s="49">
        <f t="shared" si="382"/>
        <v>175</v>
      </c>
      <c r="AO397" s="24">
        <f t="shared" si="356"/>
        <v>29.28900100144363</v>
      </c>
      <c r="AP397" s="25">
        <f t="shared" si="352"/>
        <v>-9.7630804219865503E-9</v>
      </c>
      <c r="AQ397" s="24">
        <f t="shared" si="357"/>
        <v>1.6918675988650318E-8</v>
      </c>
      <c r="AR397" s="26">
        <f t="shared" si="353"/>
        <v>-3.1999888770287282E-9</v>
      </c>
      <c r="AS397" s="5"/>
      <c r="AT397" s="49">
        <f t="shared" si="383"/>
        <v>83.999999999999744</v>
      </c>
      <c r="AU397" s="24">
        <f t="shared" si="414"/>
        <v>3.0403685740532187</v>
      </c>
      <c r="AV397" s="25">
        <f t="shared" si="415"/>
        <v>-2.2714136921681373E-8</v>
      </c>
      <c r="AW397" s="24">
        <f t="shared" si="416"/>
        <v>2.6175900825920567E-7</v>
      </c>
      <c r="AX397" s="26">
        <f t="shared" si="417"/>
        <v>-1.0658903228134661E-7</v>
      </c>
      <c r="AY397" s="29"/>
      <c r="AZ397" s="18">
        <f t="shared" si="384"/>
        <v>83.999999999999744</v>
      </c>
      <c r="BA397" s="24">
        <f t="shared" si="406"/>
        <v>1.3136832540502209E-3</v>
      </c>
      <c r="BB397" s="25">
        <f t="shared" si="404"/>
        <v>-3.6638607024723064E-9</v>
      </c>
      <c r="BC397" s="24">
        <f t="shared" si="407"/>
        <v>3.5947733986456358E-5</v>
      </c>
      <c r="BD397" s="26">
        <f t="shared" si="405"/>
        <v>-1.549076479943973E-5</v>
      </c>
      <c r="BE397" s="35"/>
      <c r="BF397" s="18">
        <f t="shared" si="385"/>
        <v>70.000000000000455</v>
      </c>
      <c r="BG397" s="24">
        <f t="shared" si="412"/>
        <v>0.63466819962772902</v>
      </c>
      <c r="BH397" s="25">
        <f t="shared" si="410"/>
        <v>-1.0695933292602083E-8</v>
      </c>
      <c r="BI397" s="24">
        <f t="shared" si="413"/>
        <v>2.7877941151865028E-7</v>
      </c>
      <c r="BJ397" s="26">
        <f t="shared" si="411"/>
        <v>-1.9598929217760991E-7</v>
      </c>
      <c r="BK397" s="71"/>
      <c r="BL397" s="18">
        <f t="shared" si="386"/>
        <v>160.9999999999998</v>
      </c>
      <c r="BM397" s="24">
        <f t="shared" si="400"/>
        <v>1.5545726074591919</v>
      </c>
      <c r="BN397" s="25">
        <f t="shared" si="398"/>
        <v>-5.5930884382932679E-18</v>
      </c>
      <c r="BO397" s="24">
        <f t="shared" si="401"/>
        <v>6.408694369964021E-17</v>
      </c>
      <c r="BP397" s="26">
        <f t="shared" si="399"/>
        <v>-5.1445684688263719E-17</v>
      </c>
      <c r="BQ397" s="71"/>
      <c r="BR397" s="18">
        <f t="shared" si="387"/>
        <v>160.9999999999998</v>
      </c>
      <c r="BS397" s="24">
        <f t="shared" si="394"/>
        <v>0.84782505439286726</v>
      </c>
      <c r="BT397" s="25">
        <f t="shared" si="390"/>
        <v>-5.2259346570782432E-4</v>
      </c>
      <c r="BU397" s="24">
        <f t="shared" si="395"/>
        <v>1.1134797298857579E-2</v>
      </c>
      <c r="BV397" s="26">
        <f t="shared" si="391"/>
        <v>-7.1818446829407523E-3</v>
      </c>
      <c r="BW397" s="90"/>
      <c r="BX397" s="18">
        <f t="shared" si="388"/>
        <v>160.9999999999998</v>
      </c>
      <c r="BY397" s="24">
        <f t="shared" si="396"/>
        <v>0.84782505439286726</v>
      </c>
      <c r="BZ397" s="25">
        <f t="shared" si="392"/>
        <v>-5.2259346570782432E-4</v>
      </c>
      <c r="CA397" s="24">
        <f t="shared" si="397"/>
        <v>1.1134797298857579E-2</v>
      </c>
      <c r="CB397" s="26">
        <f t="shared" si="393"/>
        <v>-7.1818446829407523E-3</v>
      </c>
      <c r="CC397" s="32"/>
      <c r="CD397" s="20">
        <f t="shared" si="389"/>
        <v>314.99999999999966</v>
      </c>
      <c r="CE397" s="61">
        <f t="shared" si="367"/>
        <v>2.5198872405313993E-27</v>
      </c>
      <c r="CF397" s="61">
        <f t="shared" si="368"/>
        <v>1.5343026372022094E-13</v>
      </c>
      <c r="CG397" s="61">
        <f t="shared" si="369"/>
        <v>1.290137755392609E-8</v>
      </c>
      <c r="CH397" s="24">
        <f t="shared" si="370"/>
        <v>1.9788668758962711E-7</v>
      </c>
      <c r="CI397" s="60">
        <f t="shared" si="371"/>
        <v>2.8730246404025772E-5</v>
      </c>
      <c r="CJ397" s="60">
        <f t="shared" si="372"/>
        <v>1.878687557086944E-7</v>
      </c>
      <c r="CK397" s="60">
        <f t="shared" si="373"/>
        <v>2.4963632807665702E-17</v>
      </c>
      <c r="CL397" s="60">
        <f t="shared" si="374"/>
        <v>9.2309349144639834E-3</v>
      </c>
      <c r="CM397" s="61">
        <f t="shared" si="375"/>
        <v>9.2600638178423171E-3</v>
      </c>
      <c r="CN397" s="72">
        <f>L133</f>
        <v>44662</v>
      </c>
    </row>
    <row r="398" spans="2:92" x14ac:dyDescent="0.65">
      <c r="B398" s="44">
        <v>44248</v>
      </c>
      <c r="C398" s="38">
        <f t="shared" si="362"/>
        <v>1196</v>
      </c>
      <c r="D398" s="46">
        <v>424507</v>
      </c>
      <c r="E398" s="101">
        <f t="shared" si="408"/>
        <v>5.3495599382158067E-2</v>
      </c>
      <c r="F398" s="38">
        <f t="shared" si="364"/>
        <v>33441</v>
      </c>
      <c r="G398" s="46">
        <v>7935363</v>
      </c>
      <c r="H398" s="46">
        <f t="shared" si="365"/>
        <v>84</v>
      </c>
      <c r="I398" s="46">
        <v>7417</v>
      </c>
      <c r="J398" s="100">
        <f t="shared" si="409"/>
        <v>1.7472032263307791E-2</v>
      </c>
      <c r="W398" s="29"/>
      <c r="X398" s="29"/>
      <c r="Y398" s="29"/>
      <c r="Z398" s="29"/>
      <c r="AA398" s="29"/>
      <c r="AB398" s="49">
        <f t="shared" si="376"/>
        <v>315.89999999999964</v>
      </c>
      <c r="AC398" s="24">
        <f t="shared" si="377"/>
        <v>18.138706446752369</v>
      </c>
      <c r="AD398" s="25">
        <f t="shared" si="378"/>
        <v>-1.2764720960938164E-27</v>
      </c>
      <c r="AE398" s="24">
        <f t="shared" si="379"/>
        <v>3.8136093634800414E-27</v>
      </c>
      <c r="AF398" s="26">
        <f t="shared" si="380"/>
        <v>-9.7545844784613261E-28</v>
      </c>
      <c r="AG398" s="32"/>
      <c r="AH398" s="49">
        <f t="shared" si="381"/>
        <v>129.8700000000006</v>
      </c>
      <c r="AI398" s="77">
        <f t="shared" si="346"/>
        <v>6.9270656464366347</v>
      </c>
      <c r="AJ398" s="25">
        <f t="shared" si="347"/>
        <v>-3.2760096785670448E-14</v>
      </c>
      <c r="AK398" s="24">
        <f t="shared" si="348"/>
        <v>1.9816246497486115E-13</v>
      </c>
      <c r="AL398" s="26">
        <f t="shared" si="349"/>
        <v>-7.3085899712521833E-14</v>
      </c>
      <c r="AM398" s="29"/>
      <c r="AN398" s="49">
        <f t="shared" si="382"/>
        <v>175.5</v>
      </c>
      <c r="AO398" s="24">
        <f t="shared" si="356"/>
        <v>29.289000996983852</v>
      </c>
      <c r="AP398" s="25">
        <f t="shared" si="352"/>
        <v>-8.9195601235442306E-9</v>
      </c>
      <c r="AQ398" s="24">
        <f t="shared" si="357"/>
        <v>1.5456919454394823E-8</v>
      </c>
      <c r="AR398" s="26">
        <f t="shared" si="353"/>
        <v>-2.9235130685109916E-9</v>
      </c>
      <c r="AS398" s="5"/>
      <c r="AT398" s="49">
        <f t="shared" si="383"/>
        <v>84.239999999999739</v>
      </c>
      <c r="AU398" s="24">
        <f t="shared" si="414"/>
        <v>3.0403685690871529</v>
      </c>
      <c r="AV398" s="25">
        <f t="shared" si="415"/>
        <v>-2.0691940429852272E-8</v>
      </c>
      <c r="AW398" s="24">
        <f t="shared" si="416"/>
        <v>2.3845510107037599E-7</v>
      </c>
      <c r="AX398" s="26">
        <f t="shared" si="417"/>
        <v>-9.7099613286790283E-8</v>
      </c>
      <c r="AY398" s="29"/>
      <c r="AZ398" s="18">
        <f t="shared" si="384"/>
        <v>84.239999999999739</v>
      </c>
      <c r="BA398" s="24">
        <f t="shared" si="406"/>
        <v>1.3136826420280083E-3</v>
      </c>
      <c r="BB398" s="25">
        <f t="shared" si="404"/>
        <v>-3.4001234034522986E-9</v>
      </c>
      <c r="BC398" s="24">
        <f t="shared" si="407"/>
        <v>3.3360109161644119E-5</v>
      </c>
      <c r="BD398" s="26">
        <f t="shared" si="405"/>
        <v>-1.4375693471179092E-5</v>
      </c>
      <c r="BE398" s="35"/>
      <c r="BF398" s="18">
        <f t="shared" si="385"/>
        <v>70.200000000000458</v>
      </c>
      <c r="BG398" s="24">
        <f t="shared" si="412"/>
        <v>0.63466819775224526</v>
      </c>
      <c r="BH398" s="25">
        <f t="shared" si="410"/>
        <v>-9.3774186416964356E-9</v>
      </c>
      <c r="BI398" s="24">
        <f t="shared" si="413"/>
        <v>2.4441357174956501E-7</v>
      </c>
      <c r="BJ398" s="26">
        <f t="shared" si="411"/>
        <v>-1.7182919884542626E-7</v>
      </c>
      <c r="BK398" s="71"/>
      <c r="BL398" s="18">
        <f t="shared" si="386"/>
        <v>161.45999999999981</v>
      </c>
      <c r="BM398" s="24">
        <f t="shared" si="400"/>
        <v>1.5545726074591919</v>
      </c>
      <c r="BN398" s="25">
        <f t="shared" si="398"/>
        <v>-4.0847400940208446E-18</v>
      </c>
      <c r="BO398" s="24">
        <f t="shared" si="401"/>
        <v>4.6803927976697372E-17</v>
      </c>
      <c r="BP398" s="26">
        <f t="shared" si="399"/>
        <v>-3.7571773310745294E-17</v>
      </c>
      <c r="BQ398" s="71"/>
      <c r="BR398" s="18">
        <f t="shared" si="387"/>
        <v>161.45999999999981</v>
      </c>
      <c r="BS398" s="24">
        <f t="shared" si="394"/>
        <v>0.84777596452021431</v>
      </c>
      <c r="BT398" s="25">
        <f t="shared" si="390"/>
        <v>-4.908987265289888E-4</v>
      </c>
      <c r="BU398" s="24">
        <f t="shared" si="395"/>
        <v>1.0460125347084735E-2</v>
      </c>
      <c r="BV398" s="26">
        <f t="shared" si="391"/>
        <v>-6.7467195177284382E-3</v>
      </c>
      <c r="BW398" s="90"/>
      <c r="BX398" s="18">
        <f t="shared" si="388"/>
        <v>161.45999999999981</v>
      </c>
      <c r="BY398" s="24">
        <f t="shared" si="396"/>
        <v>0.84777596452021431</v>
      </c>
      <c r="BZ398" s="25">
        <f t="shared" si="392"/>
        <v>-4.908987265289888E-4</v>
      </c>
      <c r="CA398" s="24">
        <f t="shared" si="397"/>
        <v>1.0460125347084735E-2</v>
      </c>
      <c r="CB398" s="26">
        <f t="shared" si="393"/>
        <v>-6.7467195177284382E-3</v>
      </c>
      <c r="CC398" s="32"/>
      <c r="CD398" s="20">
        <f t="shared" si="389"/>
        <v>315.89999999999964</v>
      </c>
      <c r="CE398" s="61">
        <f t="shared" si="367"/>
        <v>2.0483471342431998E-27</v>
      </c>
      <c r="CF398" s="61">
        <f t="shared" si="368"/>
        <v>1.3500686398373872E-13</v>
      </c>
      <c r="CG398" s="61">
        <f t="shared" si="369"/>
        <v>1.1786711549501299E-8</v>
      </c>
      <c r="CH398" s="24">
        <f t="shared" si="370"/>
        <v>1.8026921174204706E-7</v>
      </c>
      <c r="CI398" s="60">
        <f t="shared" si="371"/>
        <v>2.6662157804369171E-5</v>
      </c>
      <c r="CJ398" s="60">
        <f t="shared" si="372"/>
        <v>1.6470970130117455E-7</v>
      </c>
      <c r="CK398" s="60">
        <f t="shared" si="373"/>
        <v>1.8231421324173157E-17</v>
      </c>
      <c r="CL398" s="60">
        <f t="shared" si="374"/>
        <v>8.6716138290496864E-3</v>
      </c>
      <c r="CM398" s="61">
        <f t="shared" si="375"/>
        <v>8.6986327526136741E-3</v>
      </c>
      <c r="CN398" s="35"/>
    </row>
    <row r="399" spans="2:92" x14ac:dyDescent="0.65">
      <c r="B399" s="44">
        <v>44249</v>
      </c>
      <c r="C399" s="38">
        <f t="shared" si="362"/>
        <v>1090</v>
      </c>
      <c r="D399" s="46">
        <v>425597</v>
      </c>
      <c r="E399" s="101">
        <f t="shared" si="408"/>
        <v>5.3523596640012418E-2</v>
      </c>
      <c r="F399" s="38">
        <f t="shared" si="364"/>
        <v>16214</v>
      </c>
      <c r="G399" s="46">
        <v>7951577</v>
      </c>
      <c r="H399" s="46">
        <f t="shared" si="365"/>
        <v>57</v>
      </c>
      <c r="I399" s="46">
        <v>7474</v>
      </c>
      <c r="J399" s="100">
        <f t="shared" si="409"/>
        <v>1.7561214012316816E-2</v>
      </c>
      <c r="W399" s="29"/>
      <c r="X399" s="29"/>
      <c r="Y399" s="29"/>
      <c r="Z399" s="29"/>
      <c r="AA399" s="29"/>
      <c r="AB399" s="49">
        <f t="shared" si="376"/>
        <v>316.79999999999961</v>
      </c>
      <c r="AC399" s="24">
        <f t="shared" si="377"/>
        <v>18.138706446752369</v>
      </c>
      <c r="AD399" s="25">
        <f t="shared" si="378"/>
        <v>-1.0376091112012594E-27</v>
      </c>
      <c r="AE399" s="24">
        <f t="shared" si="379"/>
        <v>3.0999783185377972E-27</v>
      </c>
      <c r="AF399" s="26">
        <f t="shared" si="380"/>
        <v>-7.9292338326916032E-28</v>
      </c>
      <c r="AG399" s="32"/>
      <c r="AH399" s="49">
        <f t="shared" si="381"/>
        <v>130.24000000000061</v>
      </c>
      <c r="AI399" s="77">
        <f t="shared" si="346"/>
        <v>6.927065646436624</v>
      </c>
      <c r="AJ399" s="25">
        <f t="shared" si="347"/>
        <v>-2.8826372474351837E-14</v>
      </c>
      <c r="AK399" s="24">
        <f t="shared" si="348"/>
        <v>1.7436777013124298E-13</v>
      </c>
      <c r="AL399" s="26">
        <f t="shared" si="349"/>
        <v>-6.4309986063832903E-14</v>
      </c>
      <c r="AM399" s="29"/>
      <c r="AN399" s="49">
        <f t="shared" si="382"/>
        <v>176</v>
      </c>
      <c r="AO399" s="24">
        <f t="shared" si="356"/>
        <v>29.289000992909394</v>
      </c>
      <c r="AP399" s="25">
        <f t="shared" si="352"/>
        <v>-8.1489191275812421E-9</v>
      </c>
      <c r="AQ399" s="24">
        <f t="shared" si="357"/>
        <v>1.4121457209147256E-8</v>
      </c>
      <c r="AR399" s="26">
        <f t="shared" si="353"/>
        <v>-2.6709244904951326E-9</v>
      </c>
      <c r="AS399" s="5"/>
      <c r="AT399" s="49">
        <f t="shared" si="383"/>
        <v>84.479999999999734</v>
      </c>
      <c r="AU399" s="24">
        <f t="shared" si="414"/>
        <v>3.0403685645632068</v>
      </c>
      <c r="AV399" s="25">
        <f t="shared" si="415"/>
        <v>-1.8849776255254657E-8</v>
      </c>
      <c r="AW399" s="24">
        <f t="shared" si="416"/>
        <v>2.1722589645603651E-7</v>
      </c>
      <c r="AX399" s="26">
        <f t="shared" si="417"/>
        <v>-8.8455019226414537E-8</v>
      </c>
      <c r="AY399" s="29"/>
      <c r="AZ399" s="18">
        <f t="shared" si="384"/>
        <v>84.479999999999734</v>
      </c>
      <c r="BA399" s="24">
        <f t="shared" si="406"/>
        <v>1.3136820740612396E-3</v>
      </c>
      <c r="BB399" s="25">
        <f t="shared" si="404"/>
        <v>-3.1553709366104216E-9</v>
      </c>
      <c r="BC399" s="24">
        <f t="shared" si="407"/>
        <v>3.0958749268774335E-5</v>
      </c>
      <c r="BD399" s="26">
        <f t="shared" si="405"/>
        <v>-1.3340888293721038E-5</v>
      </c>
      <c r="BE399" s="35"/>
      <c r="BF399" s="18">
        <f t="shared" si="385"/>
        <v>70.40000000000046</v>
      </c>
      <c r="BG399" s="24">
        <f t="shared" si="412"/>
        <v>0.63466819610795711</v>
      </c>
      <c r="BH399" s="25">
        <f t="shared" si="410"/>
        <v>-8.2214406176897317E-9</v>
      </c>
      <c r="BI399" s="24">
        <f t="shared" si="413"/>
        <v>2.1428409554565951E-7</v>
      </c>
      <c r="BJ399" s="26">
        <f t="shared" si="411"/>
        <v>-1.5064738101952752E-7</v>
      </c>
      <c r="BK399" s="71"/>
      <c r="BL399" s="18">
        <f t="shared" si="386"/>
        <v>161.91999999999982</v>
      </c>
      <c r="BM399" s="24">
        <f t="shared" si="400"/>
        <v>1.5545726074591919</v>
      </c>
      <c r="BN399" s="25">
        <f t="shared" si="398"/>
        <v>-2.9831642785167329E-18</v>
      </c>
      <c r="BO399" s="24">
        <f t="shared" si="401"/>
        <v>3.4181809079782552E-17</v>
      </c>
      <c r="BP399" s="26">
        <f t="shared" si="399"/>
        <v>-2.743938890633656E-17</v>
      </c>
      <c r="BQ399" s="71"/>
      <c r="BR399" s="18">
        <f t="shared" si="387"/>
        <v>161.91999999999982</v>
      </c>
      <c r="BS399" s="24">
        <f t="shared" si="394"/>
        <v>0.8477298517373677</v>
      </c>
      <c r="BT399" s="25">
        <f t="shared" si="390"/>
        <v>-4.6112782846660931E-4</v>
      </c>
      <c r="BU399" s="24">
        <f t="shared" si="395"/>
        <v>9.8263299823708877E-3</v>
      </c>
      <c r="BV399" s="26">
        <f t="shared" si="391"/>
        <v>-6.337953647138469E-3</v>
      </c>
      <c r="BW399" s="90"/>
      <c r="BX399" s="18">
        <f t="shared" si="388"/>
        <v>161.91999999999982</v>
      </c>
      <c r="BY399" s="24">
        <f t="shared" si="396"/>
        <v>0.8477298517373677</v>
      </c>
      <c r="BZ399" s="25">
        <f t="shared" si="392"/>
        <v>-4.6112782846660931E-4</v>
      </c>
      <c r="CA399" s="24">
        <f t="shared" si="397"/>
        <v>9.8263299823708877E-3</v>
      </c>
      <c r="CB399" s="26">
        <f t="shared" si="393"/>
        <v>-6.337953647138469E-3</v>
      </c>
      <c r="CC399" s="32"/>
      <c r="CD399" s="20">
        <f t="shared" si="389"/>
        <v>316.79999999999961</v>
      </c>
      <c r="CE399" s="61">
        <f t="shared" si="367"/>
        <v>1.6650451317327697E-27</v>
      </c>
      <c r="CF399" s="61">
        <f t="shared" si="368"/>
        <v>1.1879568528905269E-13</v>
      </c>
      <c r="CG399" s="61">
        <f t="shared" si="369"/>
        <v>1.0768351562908529E-8</v>
      </c>
      <c r="CH399" s="24">
        <f t="shared" si="370"/>
        <v>1.6422018629497106E-7</v>
      </c>
      <c r="CI399" s="60">
        <f t="shared" si="371"/>
        <v>2.4742936373863418E-5</v>
      </c>
      <c r="CJ399" s="60">
        <f t="shared" si="372"/>
        <v>1.4440552182276504E-7</v>
      </c>
      <c r="CK399" s="60">
        <f t="shared" si="373"/>
        <v>1.3314757754225931E-17</v>
      </c>
      <c r="CL399" s="60">
        <f t="shared" si="374"/>
        <v>8.1461813088362974E-3</v>
      </c>
      <c r="CM399" s="61">
        <f t="shared" si="375"/>
        <v>8.1712436393886513E-3</v>
      </c>
      <c r="CN399" s="35"/>
    </row>
    <row r="400" spans="2:92" x14ac:dyDescent="0.65">
      <c r="B400" s="44">
        <v>44250</v>
      </c>
      <c r="C400" s="38">
        <f t="shared" si="362"/>
        <v>859</v>
      </c>
      <c r="D400" s="46">
        <v>426456</v>
      </c>
      <c r="E400" s="101">
        <f t="shared" si="408"/>
        <v>5.3254816936254584E-2</v>
      </c>
      <c r="F400" s="38">
        <f t="shared" si="364"/>
        <v>56262</v>
      </c>
      <c r="G400" s="46">
        <v>8007839</v>
      </c>
      <c r="H400" s="46">
        <f t="shared" si="365"/>
        <v>55</v>
      </c>
      <c r="I400" s="46">
        <v>7529</v>
      </c>
      <c r="J400" s="100">
        <f t="shared" si="409"/>
        <v>1.7654810812838838E-2</v>
      </c>
      <c r="W400" s="29"/>
      <c r="X400" s="29"/>
      <c r="Y400" s="29"/>
      <c r="Z400" s="29"/>
      <c r="AA400" s="29"/>
      <c r="AB400" s="49">
        <f t="shared" si="376"/>
        <v>317.69999999999959</v>
      </c>
      <c r="AC400" s="24">
        <f t="shared" si="377"/>
        <v>18.138706446752369</v>
      </c>
      <c r="AD400" s="25">
        <f t="shared" si="378"/>
        <v>-8.434439506688116E-28</v>
      </c>
      <c r="AE400" s="24">
        <f t="shared" si="379"/>
        <v>2.5198872405313993E-27</v>
      </c>
      <c r="AF400" s="26">
        <f t="shared" si="380"/>
        <v>-6.4454564222933108E-28</v>
      </c>
      <c r="AG400" s="32"/>
      <c r="AH400" s="49">
        <f t="shared" si="381"/>
        <v>130.61000000000061</v>
      </c>
      <c r="AI400" s="77">
        <f t="shared" si="346"/>
        <v>6.9270656464366143</v>
      </c>
      <c r="AJ400" s="25">
        <f t="shared" si="347"/>
        <v>-2.5364996796759721E-14</v>
      </c>
      <c r="AK400" s="24">
        <f t="shared" si="348"/>
        <v>1.5343026372022094E-13</v>
      </c>
      <c r="AL400" s="26">
        <f t="shared" si="349"/>
        <v>-5.658785516492447E-14</v>
      </c>
      <c r="AM400" s="29"/>
      <c r="AN400" s="49">
        <f t="shared" si="382"/>
        <v>176.5</v>
      </c>
      <c r="AO400" s="24">
        <f t="shared" si="356"/>
        <v>29.289000989186963</v>
      </c>
      <c r="AP400" s="25">
        <f t="shared" si="352"/>
        <v>-7.4448607359607466E-9</v>
      </c>
      <c r="AQ400" s="24">
        <f t="shared" si="357"/>
        <v>1.290137755392609E-8</v>
      </c>
      <c r="AR400" s="26">
        <f t="shared" si="353"/>
        <v>-2.4401593104423324E-9</v>
      </c>
      <c r="AS400" s="5"/>
      <c r="AT400" s="49">
        <f t="shared" si="383"/>
        <v>84.719999999999729</v>
      </c>
      <c r="AU400" s="24">
        <f t="shared" si="414"/>
        <v>3.040368560442019</v>
      </c>
      <c r="AV400" s="25">
        <f t="shared" si="415"/>
        <v>-1.7171616461843884E-8</v>
      </c>
      <c r="AW400" s="24">
        <f t="shared" si="416"/>
        <v>1.9788668758962711E-7</v>
      </c>
      <c r="AX400" s="26">
        <f t="shared" si="417"/>
        <v>-8.0580036943372551E-8</v>
      </c>
      <c r="AY400" s="29"/>
      <c r="AZ400" s="18">
        <f t="shared" si="384"/>
        <v>84.719999999999729</v>
      </c>
      <c r="BA400" s="24">
        <f t="shared" si="406"/>
        <v>1.3136815469786363E-3</v>
      </c>
      <c r="BB400" s="25">
        <f t="shared" si="404"/>
        <v>-2.9282366843816654E-9</v>
      </c>
      <c r="BC400" s="24">
        <f t="shared" si="407"/>
        <v>2.8730246404025772E-5</v>
      </c>
      <c r="BD400" s="26">
        <f t="shared" si="405"/>
        <v>-1.2380571470825353E-5</v>
      </c>
      <c r="BE400" s="35"/>
      <c r="BF400" s="18">
        <f t="shared" si="385"/>
        <v>70.600000000000463</v>
      </c>
      <c r="BG400" s="24">
        <f t="shared" si="412"/>
        <v>0.63466819466636448</v>
      </c>
      <c r="BH400" s="25">
        <f t="shared" si="410"/>
        <v>-7.2079629198532087E-9</v>
      </c>
      <c r="BI400" s="24">
        <f t="shared" si="413"/>
        <v>1.878687557086944E-7</v>
      </c>
      <c r="BJ400" s="26">
        <f t="shared" si="411"/>
        <v>-1.3207669918482549E-7</v>
      </c>
      <c r="BK400" s="71"/>
      <c r="BL400" s="18">
        <f t="shared" si="386"/>
        <v>162.37999999999982</v>
      </c>
      <c r="BM400" s="24">
        <f t="shared" si="400"/>
        <v>1.5545726074591919</v>
      </c>
      <c r="BN400" s="25">
        <f t="shared" si="398"/>
        <v>-2.1786622668220237E-18</v>
      </c>
      <c r="BO400" s="24">
        <f t="shared" si="401"/>
        <v>2.4963632807665702E-17</v>
      </c>
      <c r="BP400" s="26">
        <f t="shared" si="399"/>
        <v>-2.0039513635036634E-17</v>
      </c>
      <c r="BQ400" s="71"/>
      <c r="BR400" s="18">
        <f t="shared" si="387"/>
        <v>162.37999999999982</v>
      </c>
      <c r="BS400" s="24">
        <f t="shared" si="394"/>
        <v>0.84768653535642047</v>
      </c>
      <c r="BT400" s="25">
        <f t="shared" si="390"/>
        <v>-4.3316380947204161E-4</v>
      </c>
      <c r="BU400" s="24">
        <f t="shared" si="395"/>
        <v>9.2309349144639834E-3</v>
      </c>
      <c r="BV400" s="26">
        <f t="shared" si="391"/>
        <v>-5.9539506790690358E-3</v>
      </c>
      <c r="BW400" s="90"/>
      <c r="BX400" s="18">
        <f t="shared" si="388"/>
        <v>162.37999999999982</v>
      </c>
      <c r="BY400" s="24">
        <f t="shared" si="396"/>
        <v>0.84768653535642047</v>
      </c>
      <c r="BZ400" s="25">
        <f t="shared" si="392"/>
        <v>-4.3316380947204161E-4</v>
      </c>
      <c r="CA400" s="24">
        <f t="shared" si="397"/>
        <v>9.2309349144639834E-3</v>
      </c>
      <c r="CB400" s="26">
        <f t="shared" si="393"/>
        <v>-5.9539506790690358E-3</v>
      </c>
      <c r="CC400" s="32"/>
      <c r="CD400" s="20">
        <f t="shared" si="389"/>
        <v>317.69999999999959</v>
      </c>
      <c r="CE400" s="61">
        <f t="shared" si="367"/>
        <v>1.3534694605029934E-27</v>
      </c>
      <c r="CF400" s="61">
        <f t="shared" si="368"/>
        <v>1.045310914339545E-13</v>
      </c>
      <c r="CG400" s="61">
        <f t="shared" si="369"/>
        <v>9.8379768514613058E-9</v>
      </c>
      <c r="CH400" s="24">
        <f t="shared" si="370"/>
        <v>1.4959997509010565E-7</v>
      </c>
      <c r="CI400" s="60">
        <f t="shared" si="371"/>
        <v>2.2961866210875403E-5</v>
      </c>
      <c r="CJ400" s="60">
        <f t="shared" si="372"/>
        <v>1.2660428965562698E-7</v>
      </c>
      <c r="CK400" s="60">
        <f t="shared" si="373"/>
        <v>9.7240237555510389E-18</v>
      </c>
      <c r="CL400" s="60">
        <f t="shared" si="374"/>
        <v>7.6525843037280709E-3</v>
      </c>
      <c r="CM400" s="61">
        <f t="shared" si="375"/>
        <v>7.6758322122850841E-3</v>
      </c>
      <c r="CN400" s="72">
        <f>L134</f>
        <v>44669</v>
      </c>
    </row>
    <row r="401" spans="2:92" x14ac:dyDescent="0.65">
      <c r="B401" s="44">
        <v>44251</v>
      </c>
      <c r="C401" s="38">
        <f t="shared" si="362"/>
        <v>1011</v>
      </c>
      <c r="D401" s="46">
        <v>427467</v>
      </c>
      <c r="E401" s="101">
        <f t="shared" si="408"/>
        <v>5.3253650585978647E-2</v>
      </c>
      <c r="F401" s="38">
        <f t="shared" si="364"/>
        <v>19160</v>
      </c>
      <c r="G401" s="46">
        <v>8026999</v>
      </c>
      <c r="H401" s="46">
        <f t="shared" si="365"/>
        <v>55</v>
      </c>
      <c r="I401" s="46">
        <v>7584</v>
      </c>
      <c r="J401" s="100">
        <f t="shared" si="409"/>
        <v>1.7741720413505604E-2</v>
      </c>
      <c r="W401" s="29"/>
      <c r="X401" s="29"/>
      <c r="Y401" s="29"/>
      <c r="Z401" s="29"/>
      <c r="AA401" s="29"/>
      <c r="AB401" s="49">
        <f t="shared" si="376"/>
        <v>318.59999999999957</v>
      </c>
      <c r="AC401" s="24">
        <f t="shared" si="377"/>
        <v>18.138706446752369</v>
      </c>
      <c r="AD401" s="25">
        <f t="shared" si="378"/>
        <v>-6.8561242402373895E-28</v>
      </c>
      <c r="AE401" s="24">
        <f t="shared" si="379"/>
        <v>2.0483471342431998E-27</v>
      </c>
      <c r="AF401" s="26">
        <f t="shared" si="380"/>
        <v>-5.2393345143133269E-28</v>
      </c>
      <c r="AG401" s="32"/>
      <c r="AH401" s="49">
        <f t="shared" si="381"/>
        <v>130.98000000000062</v>
      </c>
      <c r="AI401" s="77">
        <f t="shared" si="346"/>
        <v>6.9270656464366063</v>
      </c>
      <c r="AJ401" s="25">
        <f t="shared" si="347"/>
        <v>-2.2319251687741104E-14</v>
      </c>
      <c r="AK401" s="24">
        <f t="shared" si="348"/>
        <v>1.3500686398373872E-13</v>
      </c>
      <c r="AL401" s="26">
        <f t="shared" si="349"/>
        <v>-4.9792972260762734E-14</v>
      </c>
      <c r="AM401" s="29"/>
      <c r="AN401" s="49">
        <f t="shared" si="382"/>
        <v>177</v>
      </c>
      <c r="AO401" s="24">
        <f t="shared" si="356"/>
        <v>29.289000985786146</v>
      </c>
      <c r="AP401" s="25">
        <f t="shared" si="352"/>
        <v>-6.8016322788986818E-9</v>
      </c>
      <c r="AQ401" s="24">
        <f t="shared" si="357"/>
        <v>1.1786711549501299E-8</v>
      </c>
      <c r="AR401" s="26">
        <f t="shared" si="353"/>
        <v>-2.2293320088495806E-9</v>
      </c>
      <c r="AS401" s="5"/>
      <c r="AT401" s="49">
        <f t="shared" si="383"/>
        <v>84.959999999999724</v>
      </c>
      <c r="AU401" s="24">
        <f t="shared" si="414"/>
        <v>3.0403685566877328</v>
      </c>
      <c r="AV401" s="25">
        <f t="shared" si="415"/>
        <v>-1.5642860050415366E-8</v>
      </c>
      <c r="AW401" s="24">
        <f t="shared" si="416"/>
        <v>1.8026921174204706E-7</v>
      </c>
      <c r="AX401" s="26">
        <f t="shared" si="417"/>
        <v>-7.3406149364916829E-8</v>
      </c>
      <c r="AY401" s="29"/>
      <c r="AZ401" s="18">
        <f t="shared" si="384"/>
        <v>84.959999999999724</v>
      </c>
      <c r="BA401" s="24">
        <f t="shared" si="406"/>
        <v>1.313681057837203E-3</v>
      </c>
      <c r="BB401" s="25">
        <f t="shared" si="404"/>
        <v>-2.7174524069604944E-9</v>
      </c>
      <c r="BC401" s="24">
        <f t="shared" si="407"/>
        <v>2.6662157804369171E-5</v>
      </c>
      <c r="BD401" s="26">
        <f t="shared" si="405"/>
        <v>-1.1489381109203349E-5</v>
      </c>
      <c r="BE401" s="35"/>
      <c r="BF401" s="18">
        <f t="shared" si="385"/>
        <v>70.800000000000466</v>
      </c>
      <c r="BG401" s="24">
        <f t="shared" si="412"/>
        <v>0.6346681934024806</v>
      </c>
      <c r="BH401" s="25">
        <f t="shared" si="410"/>
        <v>-6.3194191730522265E-9</v>
      </c>
      <c r="BI401" s="24">
        <f t="shared" si="413"/>
        <v>1.6470970130117455E-7</v>
      </c>
      <c r="BJ401" s="26">
        <f t="shared" si="411"/>
        <v>-1.1579527203759915E-7</v>
      </c>
      <c r="BK401" s="71"/>
      <c r="BL401" s="18">
        <f t="shared" si="386"/>
        <v>162.83999999999983</v>
      </c>
      <c r="BM401" s="24">
        <f t="shared" si="400"/>
        <v>1.5545726074591919</v>
      </c>
      <c r="BN401" s="25">
        <f t="shared" si="398"/>
        <v>-1.5911189695641348E-18</v>
      </c>
      <c r="BO401" s="24">
        <f t="shared" si="401"/>
        <v>1.8231421324173157E-17</v>
      </c>
      <c r="BP401" s="26">
        <f t="shared" si="399"/>
        <v>-1.4635242355418574E-17</v>
      </c>
      <c r="BQ401" s="71"/>
      <c r="BR401" s="18">
        <f t="shared" si="387"/>
        <v>162.83999999999983</v>
      </c>
      <c r="BS401" s="24">
        <f t="shared" si="394"/>
        <v>0.84764584567239465</v>
      </c>
      <c r="BT401" s="25">
        <f t="shared" si="390"/>
        <v>-4.068968402586146E-4</v>
      </c>
      <c r="BU401" s="24">
        <f t="shared" si="395"/>
        <v>8.6716138290496864E-3</v>
      </c>
      <c r="BV401" s="26">
        <f t="shared" si="391"/>
        <v>-5.5932108541429746E-3</v>
      </c>
      <c r="BW401" s="90"/>
      <c r="BX401" s="18">
        <f t="shared" si="388"/>
        <v>162.83999999999983</v>
      </c>
      <c r="BY401" s="24">
        <f t="shared" si="396"/>
        <v>0.84764584567239465</v>
      </c>
      <c r="BZ401" s="25">
        <f t="shared" si="392"/>
        <v>-4.068968402586146E-4</v>
      </c>
      <c r="CA401" s="24">
        <f t="shared" si="397"/>
        <v>8.6716138290496864E-3</v>
      </c>
      <c r="CB401" s="26">
        <f t="shared" si="393"/>
        <v>-5.5932108541429746E-3</v>
      </c>
      <c r="CC401" s="32"/>
      <c r="CD401" s="20">
        <f t="shared" si="389"/>
        <v>318.59999999999957</v>
      </c>
      <c r="CE401" s="61">
        <f t="shared" si="367"/>
        <v>1.1001981541532597E-27</v>
      </c>
      <c r="CF401" s="61">
        <f t="shared" si="368"/>
        <v>9.197934293477813E-14</v>
      </c>
      <c r="CG401" s="61">
        <f t="shared" si="369"/>
        <v>8.9879855762287445E-9</v>
      </c>
      <c r="CH401" s="24">
        <f t="shared" si="370"/>
        <v>1.3628137351082742E-7</v>
      </c>
      <c r="CI401" s="60">
        <f t="shared" si="371"/>
        <v>2.1309002776242204E-5</v>
      </c>
      <c r="CJ401" s="60">
        <f t="shared" si="372"/>
        <v>1.1099746018500774E-7</v>
      </c>
      <c r="CK401" s="60">
        <f t="shared" si="373"/>
        <v>7.1016416328348054E-18</v>
      </c>
      <c r="CL401" s="60">
        <f t="shared" si="374"/>
        <v>7.1888941169385339E-3</v>
      </c>
      <c r="CM401" s="61">
        <f t="shared" si="375"/>
        <v>7.2104593866260348E-3</v>
      </c>
      <c r="CN401" s="35"/>
    </row>
    <row r="402" spans="2:92" x14ac:dyDescent="0.65">
      <c r="B402" s="44">
        <v>44252</v>
      </c>
      <c r="C402" s="38">
        <f t="shared" si="362"/>
        <v>1086</v>
      </c>
      <c r="D402" s="46">
        <v>428553</v>
      </c>
      <c r="E402" s="101">
        <f t="shared" si="408"/>
        <v>5.3017543729424993E-2</v>
      </c>
      <c r="F402" s="38">
        <f t="shared" si="364"/>
        <v>56231</v>
      </c>
      <c r="G402" s="46">
        <v>8083230</v>
      </c>
      <c r="H402" s="46">
        <f t="shared" si="365"/>
        <v>63</v>
      </c>
      <c r="I402" s="46">
        <v>7647</v>
      </c>
      <c r="J402" s="100">
        <f t="shared" si="409"/>
        <v>1.7843767281993127E-2</v>
      </c>
      <c r="W402" s="29"/>
      <c r="X402" s="29"/>
      <c r="Y402" s="29"/>
      <c r="Z402" s="29"/>
      <c r="AA402" s="29"/>
      <c r="AB402" s="49">
        <f t="shared" si="376"/>
        <v>319.49999999999955</v>
      </c>
      <c r="AC402" s="24">
        <f t="shared" si="377"/>
        <v>18.138706446752369</v>
      </c>
      <c r="AD402" s="25">
        <f t="shared" si="378"/>
        <v>-5.5731551053625807E-28</v>
      </c>
      <c r="AE402" s="24">
        <f t="shared" si="379"/>
        <v>1.6650451317327697E-27</v>
      </c>
      <c r="AF402" s="26">
        <f t="shared" si="380"/>
        <v>-4.2589111390047784E-28</v>
      </c>
      <c r="AG402" s="32"/>
      <c r="AH402" s="49">
        <f t="shared" si="381"/>
        <v>131.35000000000062</v>
      </c>
      <c r="AI402" s="77">
        <f t="shared" si="346"/>
        <v>6.9270656464365992</v>
      </c>
      <c r="AJ402" s="25">
        <f t="shared" si="347"/>
        <v>-1.9639229600232817E-14</v>
      </c>
      <c r="AK402" s="24">
        <f t="shared" si="348"/>
        <v>1.1879568528905269E-13</v>
      </c>
      <c r="AL402" s="26">
        <f t="shared" si="349"/>
        <v>-4.3813996472124383E-14</v>
      </c>
      <c r="AM402" s="29"/>
      <c r="AN402" s="49">
        <f t="shared" si="382"/>
        <v>177.5</v>
      </c>
      <c r="AO402" s="24">
        <f t="shared" si="356"/>
        <v>29.289000982679156</v>
      </c>
      <c r="AP402" s="25">
        <f t="shared" si="352"/>
        <v>-6.2139781114653684E-9</v>
      </c>
      <c r="AQ402" s="24">
        <f t="shared" si="357"/>
        <v>1.0768351562908529E-8</v>
      </c>
      <c r="AR402" s="26">
        <f t="shared" si="353"/>
        <v>-2.0367199731855412E-9</v>
      </c>
      <c r="AS402" s="5"/>
      <c r="AT402" s="49">
        <f t="shared" si="383"/>
        <v>85.199999999999719</v>
      </c>
      <c r="AU402" s="24">
        <f t="shared" si="414"/>
        <v>3.0403685532676832</v>
      </c>
      <c r="AV402" s="25">
        <f t="shared" si="415"/>
        <v>-1.4250205921104476E-8</v>
      </c>
      <c r="AW402" s="24">
        <f t="shared" si="416"/>
        <v>1.6422018629497106E-7</v>
      </c>
      <c r="AX402" s="26">
        <f t="shared" si="417"/>
        <v>-6.687093936281671E-8</v>
      </c>
      <c r="AY402" s="29"/>
      <c r="AZ402" s="18">
        <f t="shared" si="384"/>
        <v>85.199999999999719</v>
      </c>
      <c r="BA402" s="24">
        <f t="shared" si="406"/>
        <v>1.3136806039057943E-3</v>
      </c>
      <c r="BB402" s="25">
        <f t="shared" si="404"/>
        <v>-2.5218411601439611E-9</v>
      </c>
      <c r="BC402" s="24">
        <f t="shared" si="407"/>
        <v>2.4742936373863418E-5</v>
      </c>
      <c r="BD402" s="26">
        <f t="shared" si="405"/>
        <v>-1.0662341280587526E-5</v>
      </c>
      <c r="BE402" s="35"/>
      <c r="BF402" s="18">
        <f t="shared" si="385"/>
        <v>71.000000000000469</v>
      </c>
      <c r="BG402" s="24">
        <f t="shared" si="412"/>
        <v>0.63466819229439886</v>
      </c>
      <c r="BH402" s="25">
        <f t="shared" si="410"/>
        <v>-5.5404084537159681E-9</v>
      </c>
      <c r="BI402" s="24">
        <f t="shared" si="413"/>
        <v>1.4440552182276504E-7</v>
      </c>
      <c r="BJ402" s="26">
        <f t="shared" si="411"/>
        <v>-1.0152089739204749E-7</v>
      </c>
      <c r="BK402" s="71"/>
      <c r="BL402" s="18">
        <f t="shared" si="386"/>
        <v>163.29999999999984</v>
      </c>
      <c r="BM402" s="24">
        <f t="shared" si="400"/>
        <v>1.5545726074591919</v>
      </c>
      <c r="BN402" s="25">
        <f t="shared" si="398"/>
        <v>-1.1620247956098861E-18</v>
      </c>
      <c r="BO402" s="24">
        <f t="shared" si="401"/>
        <v>1.3314757754225931E-17</v>
      </c>
      <c r="BP402" s="26">
        <f t="shared" si="399"/>
        <v>-1.0688399065102667E-17</v>
      </c>
      <c r="BQ402" s="71"/>
      <c r="BR402" s="18">
        <f t="shared" si="387"/>
        <v>163.29999999999984</v>
      </c>
      <c r="BS402" s="24">
        <f t="shared" si="394"/>
        <v>0.84760762329371986</v>
      </c>
      <c r="BT402" s="25">
        <f t="shared" si="390"/>
        <v>-3.8222378674840118E-4</v>
      </c>
      <c r="BU402" s="24">
        <f t="shared" si="395"/>
        <v>8.1461813088362974E-3</v>
      </c>
      <c r="BV402" s="26">
        <f t="shared" si="391"/>
        <v>-5.2543252021338954E-3</v>
      </c>
      <c r="BW402" s="90"/>
      <c r="BX402" s="18">
        <f t="shared" si="388"/>
        <v>163.29999999999984</v>
      </c>
      <c r="BY402" s="24">
        <f t="shared" si="396"/>
        <v>0.84760762329371986</v>
      </c>
      <c r="BZ402" s="25">
        <f t="shared" si="392"/>
        <v>-3.8222378674840118E-4</v>
      </c>
      <c r="CA402" s="24">
        <f t="shared" si="397"/>
        <v>8.1461813088362974E-3</v>
      </c>
      <c r="CB402" s="26">
        <f t="shared" si="393"/>
        <v>-5.2543252021338954E-3</v>
      </c>
      <c r="CC402" s="32"/>
      <c r="CD402" s="20">
        <f t="shared" si="389"/>
        <v>319.49999999999955</v>
      </c>
      <c r="CE402" s="61">
        <f t="shared" si="367"/>
        <v>8.9432086480355618E-28</v>
      </c>
      <c r="CF402" s="61">
        <f t="shared" si="368"/>
        <v>8.0934766973698881E-14</v>
      </c>
      <c r="CG402" s="61">
        <f t="shared" si="369"/>
        <v>8.2114326894795188E-9</v>
      </c>
      <c r="CH402" s="24">
        <f t="shared" si="370"/>
        <v>1.2414850172568611E-7</v>
      </c>
      <c r="CI402" s="60">
        <f t="shared" si="371"/>
        <v>1.9775117368306788E-5</v>
      </c>
      <c r="CJ402" s="60">
        <f t="shared" si="372"/>
        <v>9.731452386730341E-8</v>
      </c>
      <c r="CK402" s="60">
        <f t="shared" si="373"/>
        <v>5.186465515617681E-18</v>
      </c>
      <c r="CL402" s="60">
        <f t="shared" si="374"/>
        <v>6.7532988758894777E-3</v>
      </c>
      <c r="CM402" s="61">
        <f t="shared" si="375"/>
        <v>6.7733036677970065E-3</v>
      </c>
      <c r="CN402" s="35"/>
    </row>
    <row r="403" spans="2:92" x14ac:dyDescent="0.65">
      <c r="B403" s="44">
        <v>44253</v>
      </c>
      <c r="C403" s="38">
        <f t="shared" si="362"/>
        <v>919</v>
      </c>
      <c r="D403" s="46">
        <v>429472</v>
      </c>
      <c r="E403" s="101">
        <f t="shared" si="408"/>
        <v>5.273526619354503E-2</v>
      </c>
      <c r="F403" s="38">
        <f t="shared" si="364"/>
        <v>60694</v>
      </c>
      <c r="G403" s="46">
        <v>8143924</v>
      </c>
      <c r="H403" s="46">
        <f t="shared" si="365"/>
        <v>75</v>
      </c>
      <c r="I403" s="46">
        <v>7722</v>
      </c>
      <c r="J403" s="100">
        <f t="shared" si="409"/>
        <v>1.7980217569480664E-2</v>
      </c>
      <c r="W403" s="29"/>
      <c r="X403" s="29"/>
      <c r="Y403" s="29"/>
      <c r="Z403" s="29"/>
      <c r="AA403" s="29"/>
      <c r="AB403" s="49">
        <f t="shared" si="376"/>
        <v>320.39999999999952</v>
      </c>
      <c r="AC403" s="24">
        <f t="shared" si="377"/>
        <v>18.138706446752369</v>
      </c>
      <c r="AD403" s="25">
        <f t="shared" si="378"/>
        <v>-4.5302647297642254E-28</v>
      </c>
      <c r="AE403" s="24">
        <f t="shared" si="379"/>
        <v>1.3534694605029934E-27</v>
      </c>
      <c r="AF403" s="26">
        <f t="shared" si="380"/>
        <v>-3.4619519025530686E-28</v>
      </c>
      <c r="AG403" s="32"/>
      <c r="AH403" s="49">
        <f t="shared" si="381"/>
        <v>131.72000000000062</v>
      </c>
      <c r="AI403" s="77">
        <f t="shared" si="346"/>
        <v>6.9270656464365929</v>
      </c>
      <c r="AJ403" s="25">
        <f t="shared" si="347"/>
        <v>-1.7281015720724503E-14</v>
      </c>
      <c r="AK403" s="24">
        <f t="shared" si="348"/>
        <v>1.045310914339545E-13</v>
      </c>
      <c r="AL403" s="26">
        <f t="shared" si="349"/>
        <v>-3.8552956365130261E-14</v>
      </c>
      <c r="AM403" s="29"/>
      <c r="AN403" s="49">
        <f t="shared" si="382"/>
        <v>178</v>
      </c>
      <c r="AO403" s="24">
        <f t="shared" si="356"/>
        <v>29.289000979840608</v>
      </c>
      <c r="AP403" s="25">
        <f t="shared" si="352"/>
        <v>-5.6770966711415242E-9</v>
      </c>
      <c r="AQ403" s="24">
        <f t="shared" si="357"/>
        <v>9.8379768514613058E-9</v>
      </c>
      <c r="AR403" s="26">
        <f t="shared" si="353"/>
        <v>-1.8607494228944457E-9</v>
      </c>
      <c r="AS403" s="5"/>
      <c r="AT403" s="49">
        <f t="shared" si="383"/>
        <v>85.439999999999714</v>
      </c>
      <c r="AU403" s="24">
        <f t="shared" si="414"/>
        <v>3.040368550152114</v>
      </c>
      <c r="AV403" s="25">
        <f t="shared" si="415"/>
        <v>-1.2981537145797754E-8</v>
      </c>
      <c r="AW403" s="24">
        <f t="shared" si="416"/>
        <v>1.4959997509010565E-7</v>
      </c>
      <c r="AX403" s="26">
        <f t="shared" si="417"/>
        <v>-6.0917546686939231E-8</v>
      </c>
      <c r="AY403" s="29"/>
      <c r="AZ403" s="18">
        <f t="shared" si="384"/>
        <v>85.439999999999714</v>
      </c>
      <c r="BA403" s="24">
        <f t="shared" si="406"/>
        <v>1.3136801826498642E-3</v>
      </c>
      <c r="BB403" s="25">
        <f t="shared" si="404"/>
        <v>-2.3403107230574068E-9</v>
      </c>
      <c r="BC403" s="24">
        <f t="shared" si="407"/>
        <v>2.2961866210875403E-5</v>
      </c>
      <c r="BD403" s="26">
        <f t="shared" si="405"/>
        <v>-9.8948342388223102E-6</v>
      </c>
      <c r="BE403" s="35"/>
      <c r="BF403" s="18">
        <f t="shared" si="385"/>
        <v>71.200000000000472</v>
      </c>
      <c r="BG403" s="24">
        <f t="shared" si="412"/>
        <v>0.63466819132291319</v>
      </c>
      <c r="BH403" s="25">
        <f t="shared" si="410"/>
        <v>-4.8574283491069338E-9</v>
      </c>
      <c r="BI403" s="24">
        <f t="shared" si="413"/>
        <v>1.2660428965562698E-7</v>
      </c>
      <c r="BJ403" s="26">
        <f t="shared" si="411"/>
        <v>-8.9006160835690337E-8</v>
      </c>
      <c r="BK403" s="71"/>
      <c r="BL403" s="18">
        <f t="shared" si="386"/>
        <v>163.75999999999985</v>
      </c>
      <c r="BM403" s="24">
        <f t="shared" si="400"/>
        <v>1.5545726074591919</v>
      </c>
      <c r="BN403" s="25">
        <f t="shared" si="398"/>
        <v>-8.4864906486665454E-19</v>
      </c>
      <c r="BO403" s="24">
        <f t="shared" si="401"/>
        <v>9.7240237555510389E-18</v>
      </c>
      <c r="BP403" s="26">
        <f t="shared" si="399"/>
        <v>-7.8059434753802002E-18</v>
      </c>
      <c r="BQ403" s="71"/>
      <c r="BR403" s="18">
        <f t="shared" si="387"/>
        <v>163.75999999999985</v>
      </c>
      <c r="BS403" s="24">
        <f t="shared" si="394"/>
        <v>0.84757171851375368</v>
      </c>
      <c r="BT403" s="25">
        <f t="shared" si="390"/>
        <v>-3.5904779966132786E-4</v>
      </c>
      <c r="BU403" s="24">
        <f t="shared" si="395"/>
        <v>7.6525843037280709E-3</v>
      </c>
      <c r="BV403" s="26">
        <f t="shared" si="391"/>
        <v>-4.9359700510822656E-3</v>
      </c>
      <c r="BW403" s="90"/>
      <c r="BX403" s="18">
        <f t="shared" si="388"/>
        <v>163.75999999999985</v>
      </c>
      <c r="BY403" s="24">
        <f t="shared" si="396"/>
        <v>0.84757171851375368</v>
      </c>
      <c r="BZ403" s="25">
        <f t="shared" si="392"/>
        <v>-3.5904779966132786E-4</v>
      </c>
      <c r="CA403" s="24">
        <f t="shared" si="397"/>
        <v>7.6525843037280709E-3</v>
      </c>
      <c r="CB403" s="26">
        <f t="shared" si="393"/>
        <v>-4.9359700510822656E-3</v>
      </c>
      <c r="CC403" s="32"/>
      <c r="CD403" s="20">
        <f t="shared" si="389"/>
        <v>320.39999999999952</v>
      </c>
      <c r="CE403" s="61">
        <f t="shared" si="367"/>
        <v>7.2696887029276507E-28</v>
      </c>
      <c r="CF403" s="61">
        <f t="shared" si="368"/>
        <v>7.1216387246121168E-14</v>
      </c>
      <c r="CG403" s="61">
        <f t="shared" si="369"/>
        <v>7.501973188587488E-9</v>
      </c>
      <c r="CH403" s="24">
        <f t="shared" si="370"/>
        <v>1.1309579646432889E-7</v>
      </c>
      <c r="CI403" s="60">
        <f t="shared" si="371"/>
        <v>1.8351645594805691E-5</v>
      </c>
      <c r="CJ403" s="60">
        <f t="shared" si="372"/>
        <v>8.5318317551139598E-8</v>
      </c>
      <c r="CK403" s="60">
        <f t="shared" si="373"/>
        <v>3.7877755504192871E-18</v>
      </c>
      <c r="CL403" s="60">
        <f t="shared" si="374"/>
        <v>6.3440964586162453E-3</v>
      </c>
      <c r="CM403" s="61">
        <f t="shared" si="375"/>
        <v>6.3626540203694749E-3</v>
      </c>
      <c r="CN403" s="72">
        <f>L135</f>
        <v>44676</v>
      </c>
    </row>
    <row r="404" spans="2:92" x14ac:dyDescent="0.65">
      <c r="B404" s="44">
        <v>44254</v>
      </c>
      <c r="C404" s="38">
        <f t="shared" si="362"/>
        <v>1067</v>
      </c>
      <c r="D404" s="46">
        <v>430539</v>
      </c>
      <c r="E404" s="101">
        <f t="shared" si="408"/>
        <v>5.2483730603045002E-2</v>
      </c>
      <c r="F404" s="38">
        <f t="shared" si="364"/>
        <v>59361</v>
      </c>
      <c r="G404" s="46">
        <v>8203285</v>
      </c>
      <c r="H404" s="46">
        <f t="shared" si="365"/>
        <v>85</v>
      </c>
      <c r="I404" s="46">
        <v>7807</v>
      </c>
      <c r="J404" s="100">
        <f t="shared" si="409"/>
        <v>1.8133084343114097E-2</v>
      </c>
      <c r="W404" s="29"/>
      <c r="X404" s="29"/>
      <c r="Y404" s="29"/>
      <c r="Z404" s="29"/>
      <c r="AA404" s="29"/>
      <c r="AB404" s="49">
        <f t="shared" si="376"/>
        <v>321.2999999999995</v>
      </c>
      <c r="AC404" s="24">
        <f t="shared" si="377"/>
        <v>18.138706446752369</v>
      </c>
      <c r="AD404" s="25">
        <f t="shared" si="378"/>
        <v>-3.6825277843062146E-28</v>
      </c>
      <c r="AE404" s="24">
        <f t="shared" si="379"/>
        <v>1.1001981541532597E-27</v>
      </c>
      <c r="AF404" s="26">
        <f t="shared" si="380"/>
        <v>-2.8141256261081536E-28</v>
      </c>
      <c r="AG404" s="32"/>
      <c r="AH404" s="49">
        <f t="shared" si="381"/>
        <v>132.09000000000063</v>
      </c>
      <c r="AI404" s="77">
        <f t="shared" si="346"/>
        <v>6.9270656464365876</v>
      </c>
      <c r="AJ404" s="25">
        <f t="shared" si="347"/>
        <v>-1.520596838159004E-14</v>
      </c>
      <c r="AK404" s="24">
        <f t="shared" si="348"/>
        <v>9.197934293477813E-14</v>
      </c>
      <c r="AL404" s="26">
        <f t="shared" si="349"/>
        <v>-3.3923644592368575E-14</v>
      </c>
      <c r="AM404" s="29"/>
      <c r="AN404" s="49">
        <f t="shared" si="382"/>
        <v>178.5</v>
      </c>
      <c r="AO404" s="24">
        <f t="shared" si="356"/>
        <v>29.289000977247309</v>
      </c>
      <c r="AP404" s="25">
        <f t="shared" si="352"/>
        <v>-5.1866012455577893E-9</v>
      </c>
      <c r="AQ404" s="24">
        <f t="shared" si="357"/>
        <v>8.9879855762287445E-9</v>
      </c>
      <c r="AR404" s="26">
        <f t="shared" si="353"/>
        <v>-1.6999825504651242E-9</v>
      </c>
      <c r="AS404" s="5"/>
      <c r="AT404" s="49">
        <f t="shared" si="383"/>
        <v>85.679999999999708</v>
      </c>
      <c r="AU404" s="24">
        <f t="shared" si="414"/>
        <v>3.0403685473139181</v>
      </c>
      <c r="AV404" s="25">
        <f t="shared" si="415"/>
        <v>-1.1825815543554919E-8</v>
      </c>
      <c r="AW404" s="24">
        <f t="shared" si="416"/>
        <v>1.3628137351082742E-7</v>
      </c>
      <c r="AX404" s="26">
        <f t="shared" si="417"/>
        <v>-5.5494173246992623E-8</v>
      </c>
      <c r="AY404" s="29"/>
      <c r="AZ404" s="18">
        <f t="shared" si="384"/>
        <v>85.679999999999708</v>
      </c>
      <c r="BA404" s="24">
        <f t="shared" si="406"/>
        <v>1.3136797917173144E-3</v>
      </c>
      <c r="BB404" s="25">
        <f t="shared" si="404"/>
        <v>-2.1718474990476869E-9</v>
      </c>
      <c r="BC404" s="24">
        <f t="shared" si="407"/>
        <v>2.1309002776242204E-5</v>
      </c>
      <c r="BD404" s="26">
        <f t="shared" si="405"/>
        <v>-9.1825746368511147E-6</v>
      </c>
      <c r="BE404" s="35"/>
      <c r="BF404" s="18">
        <f t="shared" si="385"/>
        <v>71.400000000000475</v>
      </c>
      <c r="BG404" s="24">
        <f t="shared" si="412"/>
        <v>0.63466819047118506</v>
      </c>
      <c r="BH404" s="25">
        <f t="shared" si="410"/>
        <v>-4.2586409230613256E-9</v>
      </c>
      <c r="BI404" s="24">
        <f t="shared" si="413"/>
        <v>1.1099746018500774E-7</v>
      </c>
      <c r="BJ404" s="26">
        <f t="shared" si="411"/>
        <v>-7.8034147353096205E-8</v>
      </c>
      <c r="BK404" s="71"/>
      <c r="BL404" s="18">
        <f t="shared" si="386"/>
        <v>164.21999999999986</v>
      </c>
      <c r="BM404" s="24">
        <f t="shared" si="400"/>
        <v>1.5545726074591919</v>
      </c>
      <c r="BN404" s="25">
        <f t="shared" si="398"/>
        <v>-6.1978473955114625E-19</v>
      </c>
      <c r="BO404" s="24">
        <f t="shared" si="401"/>
        <v>7.1016416328348054E-18</v>
      </c>
      <c r="BP404" s="26">
        <f t="shared" si="399"/>
        <v>-5.7008307015570292E-18</v>
      </c>
      <c r="BQ404" s="71"/>
      <c r="BR404" s="18">
        <f t="shared" si="387"/>
        <v>164.21999999999986</v>
      </c>
      <c r="BS404" s="24">
        <f t="shared" si="394"/>
        <v>0.84753799072080094</v>
      </c>
      <c r="BT404" s="25">
        <f t="shared" si="390"/>
        <v>-3.3727792952787327E-4</v>
      </c>
      <c r="BU404" s="24">
        <f t="shared" si="395"/>
        <v>7.1888941169385339E-3</v>
      </c>
      <c r="BV404" s="26">
        <f t="shared" si="391"/>
        <v>-4.6369018678953725E-3</v>
      </c>
      <c r="BW404" s="90"/>
      <c r="BX404" s="18">
        <f t="shared" si="388"/>
        <v>164.21999999999986</v>
      </c>
      <c r="BY404" s="24">
        <f t="shared" si="396"/>
        <v>0.84753799072080094</v>
      </c>
      <c r="BZ404" s="25">
        <f t="shared" si="392"/>
        <v>-3.3727792952787327E-4</v>
      </c>
      <c r="CA404" s="24">
        <f t="shared" si="397"/>
        <v>7.1888941169385339E-3</v>
      </c>
      <c r="CB404" s="26">
        <f t="shared" si="393"/>
        <v>-4.6369018678953725E-3</v>
      </c>
      <c r="CC404" s="32"/>
      <c r="CD404" s="20">
        <f t="shared" si="389"/>
        <v>321.2999999999995</v>
      </c>
      <c r="CE404" s="61">
        <f t="shared" si="367"/>
        <v>5.9093302993755407E-28</v>
      </c>
      <c r="CF404" s="61">
        <f t="shared" si="368"/>
        <v>6.2664958484870274E-14</v>
      </c>
      <c r="CG404" s="61">
        <f t="shared" si="369"/>
        <v>6.8538102727421543E-9</v>
      </c>
      <c r="CH404" s="24">
        <f t="shared" si="370"/>
        <v>1.0302709255369275E-7</v>
      </c>
      <c r="CI404" s="60">
        <f t="shared" si="371"/>
        <v>1.7030639553903399E-5</v>
      </c>
      <c r="CJ404" s="60">
        <f t="shared" si="372"/>
        <v>7.4800913783694852E-8</v>
      </c>
      <c r="CK404" s="60">
        <f t="shared" si="373"/>
        <v>2.7662853589118005E-18</v>
      </c>
      <c r="CL404" s="60">
        <f t="shared" si="374"/>
        <v>5.9596878481627752E-3</v>
      </c>
      <c r="CM404" s="61">
        <f t="shared" si="375"/>
        <v>5.9769031695959566E-3</v>
      </c>
      <c r="CN404" s="35"/>
    </row>
    <row r="405" spans="2:92" x14ac:dyDescent="0.65">
      <c r="B405" s="44">
        <v>44255</v>
      </c>
      <c r="C405" s="38">
        <f t="shared" si="362"/>
        <v>1201</v>
      </c>
      <c r="D405" s="46">
        <v>431740</v>
      </c>
      <c r="E405" s="101">
        <f t="shared" si="408"/>
        <v>5.2427558433036044E-2</v>
      </c>
      <c r="F405" s="38">
        <f t="shared" si="364"/>
        <v>31697</v>
      </c>
      <c r="G405" s="46">
        <v>8234982</v>
      </c>
      <c r="H405" s="46">
        <f t="shared" si="365"/>
        <v>53</v>
      </c>
      <c r="I405" s="46">
        <v>7860</v>
      </c>
      <c r="J405" s="100">
        <f t="shared" si="409"/>
        <v>1.8205401398990132E-2</v>
      </c>
      <c r="W405" s="29"/>
      <c r="X405" s="29"/>
      <c r="Y405" s="29"/>
      <c r="Z405" s="29"/>
      <c r="AA405" s="29"/>
      <c r="AB405" s="49">
        <f t="shared" si="376"/>
        <v>322.19999999999948</v>
      </c>
      <c r="AC405" s="24">
        <f t="shared" si="377"/>
        <v>18.138706446752369</v>
      </c>
      <c r="AD405" s="25">
        <f t="shared" si="378"/>
        <v>-2.9934257027167182E-28</v>
      </c>
      <c r="AE405" s="24">
        <f t="shared" si="379"/>
        <v>8.9432086480355618E-28</v>
      </c>
      <c r="AF405" s="26">
        <f t="shared" si="380"/>
        <v>-2.2875254372189279E-28</v>
      </c>
      <c r="AG405" s="32"/>
      <c r="AH405" s="49">
        <f t="shared" si="381"/>
        <v>132.46000000000063</v>
      </c>
      <c r="AI405" s="77">
        <f t="shared" si="346"/>
        <v>6.9270656464365823</v>
      </c>
      <c r="AJ405" s="25">
        <f t="shared" si="347"/>
        <v>-1.3380085879131541E-14</v>
      </c>
      <c r="AK405" s="24">
        <f t="shared" si="348"/>
        <v>8.0934766973698881E-14</v>
      </c>
      <c r="AL405" s="26">
        <f t="shared" si="349"/>
        <v>-2.9850205300214177E-14</v>
      </c>
      <c r="AM405" s="29"/>
      <c r="AN405" s="49">
        <f t="shared" si="382"/>
        <v>179</v>
      </c>
      <c r="AO405" s="24">
        <f t="shared" si="356"/>
        <v>29.289000974878068</v>
      </c>
      <c r="AP405" s="25">
        <f t="shared" si="352"/>
        <v>-4.7384841298616705E-9</v>
      </c>
      <c r="AQ405" s="24">
        <f t="shared" si="357"/>
        <v>8.2114326894795188E-9</v>
      </c>
      <c r="AR405" s="26">
        <f t="shared" si="353"/>
        <v>-1.5531057734984506E-9</v>
      </c>
      <c r="AS405" s="5"/>
      <c r="AT405" s="49">
        <f t="shared" si="383"/>
        <v>85.919999999999703</v>
      </c>
      <c r="AU405" s="24">
        <f t="shared" si="414"/>
        <v>3.0403685447284015</v>
      </c>
      <c r="AV405" s="25">
        <f t="shared" si="415"/>
        <v>-1.0772985641783555E-8</v>
      </c>
      <c r="AW405" s="24">
        <f t="shared" si="416"/>
        <v>1.2414850172568611E-7</v>
      </c>
      <c r="AX405" s="26">
        <f t="shared" si="417"/>
        <v>-5.0553632438088788E-8</v>
      </c>
      <c r="AY405" s="29"/>
      <c r="AZ405" s="18">
        <f t="shared" si="384"/>
        <v>85.919999999999703</v>
      </c>
      <c r="BA405" s="24">
        <f t="shared" si="406"/>
        <v>1.3136794289253604E-3</v>
      </c>
      <c r="BB405" s="25">
        <f t="shared" si="404"/>
        <v>-2.0155108556734222E-9</v>
      </c>
      <c r="BC405" s="24">
        <f t="shared" si="407"/>
        <v>1.9775117368306788E-5</v>
      </c>
      <c r="BD405" s="26">
        <f t="shared" si="405"/>
        <v>-8.5215855996412071E-6</v>
      </c>
      <c r="BE405" s="35"/>
      <c r="BF405" s="18">
        <f t="shared" si="385"/>
        <v>71.600000000000477</v>
      </c>
      <c r="BG405" s="24">
        <f t="shared" si="412"/>
        <v>0.6346681897244516</v>
      </c>
      <c r="BH405" s="25">
        <f t="shared" si="410"/>
        <v>-3.7336675317333619E-9</v>
      </c>
      <c r="BI405" s="24">
        <f t="shared" si="413"/>
        <v>9.731452386730341E-8</v>
      </c>
      <c r="BJ405" s="26">
        <f t="shared" si="411"/>
        <v>-6.8414681588521683E-8</v>
      </c>
      <c r="BK405" s="71"/>
      <c r="BL405" s="18">
        <f t="shared" si="386"/>
        <v>164.67999999999986</v>
      </c>
      <c r="BM405" s="24">
        <f t="shared" si="400"/>
        <v>1.5545726074591919</v>
      </c>
      <c r="BN405" s="25">
        <f t="shared" si="398"/>
        <v>-4.5264071956626709E-19</v>
      </c>
      <c r="BO405" s="24">
        <f t="shared" si="401"/>
        <v>5.186465515617681E-18</v>
      </c>
      <c r="BP405" s="26">
        <f t="shared" si="399"/>
        <v>-4.163426341776357E-18</v>
      </c>
      <c r="BQ405" s="71"/>
      <c r="BR405" s="18">
        <f t="shared" si="387"/>
        <v>164.67999999999986</v>
      </c>
      <c r="BS405" s="24">
        <f t="shared" si="394"/>
        <v>0.84750630784424896</v>
      </c>
      <c r="BT405" s="25">
        <f t="shared" si="390"/>
        <v>-3.1682876551948294E-4</v>
      </c>
      <c r="BU405" s="24">
        <f t="shared" si="395"/>
        <v>6.7532988758894777E-3</v>
      </c>
      <c r="BV405" s="26">
        <f t="shared" si="391"/>
        <v>-4.355952410490564E-3</v>
      </c>
      <c r="BW405" s="90"/>
      <c r="BX405" s="18">
        <f t="shared" si="388"/>
        <v>164.67999999999986</v>
      </c>
      <c r="BY405" s="24">
        <f t="shared" si="396"/>
        <v>0.84750630784424896</v>
      </c>
      <c r="BZ405" s="25">
        <f t="shared" si="392"/>
        <v>-3.1682876551948294E-4</v>
      </c>
      <c r="CA405" s="24">
        <f t="shared" si="397"/>
        <v>6.7532988758894777E-3</v>
      </c>
      <c r="CB405" s="26">
        <f t="shared" si="393"/>
        <v>-4.355952410490564E-3</v>
      </c>
      <c r="CC405" s="32"/>
      <c r="CD405" s="20">
        <f t="shared" si="389"/>
        <v>322.19999999999948</v>
      </c>
      <c r="CE405" s="61">
        <f t="shared" si="367"/>
        <v>4.8035323126084827E-28</v>
      </c>
      <c r="CF405" s="61">
        <f t="shared" si="368"/>
        <v>5.5140357068932822E-14</v>
      </c>
      <c r="CG405" s="61">
        <f t="shared" si="369"/>
        <v>6.2616479788666681E-9</v>
      </c>
      <c r="CH405" s="24">
        <f t="shared" si="370"/>
        <v>9.385478622327993E-8</v>
      </c>
      <c r="CI405" s="60">
        <f t="shared" si="371"/>
        <v>1.5804723457378013E-5</v>
      </c>
      <c r="CJ405" s="60">
        <f t="shared" si="372"/>
        <v>6.5580016852573152E-8</v>
      </c>
      <c r="CK405" s="60">
        <f t="shared" si="373"/>
        <v>2.0202714192193133E-18</v>
      </c>
      <c r="CL405" s="60">
        <f t="shared" si="374"/>
        <v>5.598570889107226E-3</v>
      </c>
      <c r="CM405" s="61">
        <f t="shared" si="375"/>
        <v>5.6145413090708009E-3</v>
      </c>
      <c r="CN405" s="35"/>
    </row>
    <row r="406" spans="2:92" x14ac:dyDescent="0.65">
      <c r="B406" s="44">
        <v>44256</v>
      </c>
      <c r="C406" s="38">
        <f t="shared" si="362"/>
        <v>1033</v>
      </c>
      <c r="D406" s="46">
        <v>432773</v>
      </c>
      <c r="E406" s="101">
        <f t="shared" si="408"/>
        <v>5.2415388315919791E-2</v>
      </c>
      <c r="F406" s="38">
        <f t="shared" si="364"/>
        <v>21620</v>
      </c>
      <c r="G406" s="46">
        <v>8256602</v>
      </c>
      <c r="H406" s="46">
        <f t="shared" si="365"/>
        <v>27</v>
      </c>
      <c r="I406" s="46">
        <v>7887</v>
      </c>
      <c r="J406" s="100">
        <f t="shared" si="409"/>
        <v>1.8224334697404875E-2</v>
      </c>
      <c r="W406" s="29"/>
      <c r="X406" s="29"/>
      <c r="Y406" s="29"/>
      <c r="Z406" s="29"/>
      <c r="AA406" s="29"/>
      <c r="AB406" s="49">
        <f t="shared" si="376"/>
        <v>323.09999999999945</v>
      </c>
      <c r="AC406" s="24">
        <f t="shared" si="377"/>
        <v>18.138706446752369</v>
      </c>
      <c r="AD406" s="25">
        <f t="shared" si="378"/>
        <v>-2.4332735453816129E-28</v>
      </c>
      <c r="AE406" s="24">
        <f t="shared" si="379"/>
        <v>7.2696887029276507E-28</v>
      </c>
      <c r="AF406" s="26">
        <f t="shared" si="380"/>
        <v>-1.8594666056754564E-28</v>
      </c>
      <c r="AG406" s="32"/>
      <c r="AH406" s="49">
        <f t="shared" si="381"/>
        <v>132.83000000000064</v>
      </c>
      <c r="AI406" s="77">
        <f t="shared" si="346"/>
        <v>6.9270656464365779</v>
      </c>
      <c r="AJ406" s="25">
        <f t="shared" si="347"/>
        <v>-1.1773449322023052E-14</v>
      </c>
      <c r="AK406" s="24">
        <f t="shared" si="348"/>
        <v>7.1216387246121168E-14</v>
      </c>
      <c r="AL406" s="26">
        <f t="shared" si="349"/>
        <v>-2.6265891155615422E-14</v>
      </c>
      <c r="AM406" s="29"/>
      <c r="AN406" s="49">
        <f t="shared" si="382"/>
        <v>179.5</v>
      </c>
      <c r="AO406" s="24">
        <f t="shared" si="356"/>
        <v>29.289000972713527</v>
      </c>
      <c r="AP406" s="25">
        <f t="shared" si="352"/>
        <v>-4.3290838808516023E-9</v>
      </c>
      <c r="AQ406" s="24">
        <f t="shared" si="357"/>
        <v>7.501973188587488E-9</v>
      </c>
      <c r="AR406" s="26">
        <f t="shared" si="353"/>
        <v>-1.4189190017840607E-9</v>
      </c>
      <c r="AS406" s="5"/>
      <c r="AT406" s="49">
        <f t="shared" si="383"/>
        <v>86.159999999999698</v>
      </c>
      <c r="AU406" s="24">
        <f t="shared" si="414"/>
        <v>3.0403685423730686</v>
      </c>
      <c r="AV406" s="25">
        <f t="shared" si="415"/>
        <v>-9.8138871875703274E-9</v>
      </c>
      <c r="AW406" s="24">
        <f t="shared" si="416"/>
        <v>1.1309579646432889E-7</v>
      </c>
      <c r="AX406" s="26">
        <f t="shared" si="417"/>
        <v>-4.6052938588988419E-8</v>
      </c>
      <c r="AY406" s="29"/>
      <c r="AZ406" s="18">
        <f t="shared" si="384"/>
        <v>86.159999999999698</v>
      </c>
      <c r="BA406" s="24">
        <f t="shared" si="406"/>
        <v>1.3136790922483434E-3</v>
      </c>
      <c r="BB406" s="25">
        <f t="shared" si="404"/>
        <v>-1.870427872175705E-9</v>
      </c>
      <c r="BC406" s="24">
        <f t="shared" si="407"/>
        <v>1.8351645594805691E-5</v>
      </c>
      <c r="BD406" s="26">
        <f t="shared" si="405"/>
        <v>-7.9081765194505402E-6</v>
      </c>
      <c r="BE406" s="35"/>
      <c r="BF406" s="18">
        <f t="shared" si="385"/>
        <v>71.80000000000048</v>
      </c>
      <c r="BG406" s="24">
        <f t="shared" si="412"/>
        <v>0.63466818906976985</v>
      </c>
      <c r="BH406" s="25">
        <f t="shared" si="410"/>
        <v>-3.2734089329281951E-9</v>
      </c>
      <c r="BI406" s="24">
        <f t="shared" si="413"/>
        <v>8.5318317551139598E-8</v>
      </c>
      <c r="BJ406" s="26">
        <f t="shared" si="411"/>
        <v>-5.9981031580819021E-8</v>
      </c>
      <c r="BK406" s="71"/>
      <c r="BL406" s="18">
        <f t="shared" si="386"/>
        <v>165.13999999999987</v>
      </c>
      <c r="BM406" s="24">
        <f t="shared" si="400"/>
        <v>1.5545726074591919</v>
      </c>
      <c r="BN406" s="25">
        <f t="shared" si="398"/>
        <v>-3.3057222602454943E-19</v>
      </c>
      <c r="BO406" s="24">
        <f t="shared" si="401"/>
        <v>3.7877755504192871E-18</v>
      </c>
      <c r="BP406" s="26">
        <f t="shared" si="399"/>
        <v>-3.0406303591269432E-18</v>
      </c>
      <c r="BQ406" s="71"/>
      <c r="BR406" s="18">
        <f t="shared" si="387"/>
        <v>165.13999999999987</v>
      </c>
      <c r="BS406" s="24">
        <f t="shared" si="394"/>
        <v>0.84747654583458942</v>
      </c>
      <c r="BT406" s="25">
        <f t="shared" ref="BT406:BT411" si="418">-$BU$39*BS405*BU405</f>
        <v>-2.97620096595838E-4</v>
      </c>
      <c r="BU406" s="24">
        <f t="shared" si="395"/>
        <v>6.3440964586162453E-3</v>
      </c>
      <c r="BV406" s="26">
        <f t="shared" ref="BV406:BV411" si="419">$BU$39*BS405*BU405-$BU$40*BU405</f>
        <v>-4.092024172732322E-3</v>
      </c>
      <c r="BW406" s="90"/>
      <c r="BX406" s="18">
        <f t="shared" si="388"/>
        <v>165.13999999999987</v>
      </c>
      <c r="BY406" s="24">
        <f t="shared" si="396"/>
        <v>0.84747654583458942</v>
      </c>
      <c r="BZ406" s="25">
        <f t="shared" ref="BZ406:BZ411" si="420">-$BU$39*BY405*CA405</f>
        <v>-2.97620096595838E-4</v>
      </c>
      <c r="CA406" s="24">
        <f t="shared" si="397"/>
        <v>6.3440964586162453E-3</v>
      </c>
      <c r="CB406" s="26">
        <f t="shared" ref="CB406:CB411" si="421">$BU$39*BY405*CA405-$BU$40*CA405</f>
        <v>-4.092024172732322E-3</v>
      </c>
      <c r="CC406" s="32"/>
      <c r="CD406" s="20">
        <f t="shared" si="389"/>
        <v>323.09999999999945</v>
      </c>
      <c r="CE406" s="61">
        <f t="shared" si="367"/>
        <v>3.9046594976611982E-28</v>
      </c>
      <c r="CF406" s="61">
        <f t="shared" si="368"/>
        <v>4.8519284959288587E-14</v>
      </c>
      <c r="CG406" s="61">
        <f t="shared" si="369"/>
        <v>5.7206479097444158E-9</v>
      </c>
      <c r="CH406" s="24">
        <f t="shared" si="370"/>
        <v>8.5499072899771085E-8</v>
      </c>
      <c r="CI406" s="60">
        <f t="shared" si="371"/>
        <v>1.4667052448181959E-5</v>
      </c>
      <c r="CJ406" s="60">
        <f t="shared" si="372"/>
        <v>5.7495803096660701E-8</v>
      </c>
      <c r="CK406" s="60">
        <f t="shared" si="373"/>
        <v>1.4754430862186954E-18</v>
      </c>
      <c r="CL406" s="60">
        <f t="shared" si="374"/>
        <v>5.2593344219171324E-3</v>
      </c>
      <c r="CM406" s="61">
        <f t="shared" si="375"/>
        <v>5.2741501899377409E-3</v>
      </c>
      <c r="CN406" s="72">
        <f>L136</f>
        <v>44683</v>
      </c>
    </row>
    <row r="407" spans="2:92" x14ac:dyDescent="0.65">
      <c r="B407" s="44">
        <v>44257</v>
      </c>
      <c r="C407" s="38">
        <f t="shared" si="362"/>
        <v>731</v>
      </c>
      <c r="D407" s="46">
        <v>433504</v>
      </c>
      <c r="E407" s="101">
        <f t="shared" si="408"/>
        <v>5.2105775069557866E-2</v>
      </c>
      <c r="F407" s="38">
        <f t="shared" si="364"/>
        <v>63090</v>
      </c>
      <c r="G407" s="46">
        <v>8319692</v>
      </c>
      <c r="H407" s="46">
        <f t="shared" si="365"/>
        <v>46</v>
      </c>
      <c r="I407" s="46">
        <v>7933</v>
      </c>
      <c r="J407" s="100">
        <f t="shared" si="409"/>
        <v>1.8299715804237102E-2</v>
      </c>
      <c r="W407" s="29"/>
      <c r="X407" s="29"/>
      <c r="Y407" s="29"/>
      <c r="Z407" s="29"/>
      <c r="AA407" s="29"/>
      <c r="AB407" s="49">
        <f t="shared" si="376"/>
        <v>323.99999999999943</v>
      </c>
      <c r="AC407" s="24">
        <f t="shared" si="377"/>
        <v>18.138706446752369</v>
      </c>
      <c r="AD407" s="25">
        <f t="shared" si="378"/>
        <v>-1.9779412401251498E-28</v>
      </c>
      <c r="AE407" s="24">
        <f t="shared" si="379"/>
        <v>5.9093302993755407E-28</v>
      </c>
      <c r="AF407" s="26">
        <f t="shared" si="380"/>
        <v>-1.5115093372801222E-28</v>
      </c>
      <c r="AG407" s="32"/>
      <c r="AH407" s="49">
        <f t="shared" si="381"/>
        <v>133.20000000000064</v>
      </c>
      <c r="AI407" s="77">
        <f t="shared" si="346"/>
        <v>6.9270656464365743</v>
      </c>
      <c r="AJ407" s="25">
        <f t="shared" si="347"/>
        <v>-1.035973238067453E-14</v>
      </c>
      <c r="AK407" s="24">
        <f t="shared" si="348"/>
        <v>6.2664958484870274E-14</v>
      </c>
      <c r="AL407" s="26">
        <f t="shared" si="349"/>
        <v>-2.3111969625002414E-14</v>
      </c>
      <c r="AM407" s="29"/>
      <c r="AN407" s="49">
        <f t="shared" si="382"/>
        <v>180</v>
      </c>
      <c r="AO407" s="24">
        <f t="shared" si="356"/>
        <v>29.289000970735998</v>
      </c>
      <c r="AP407" s="25">
        <f t="shared" si="352"/>
        <v>-3.9550554003205746E-9</v>
      </c>
      <c r="AQ407" s="24">
        <f t="shared" si="357"/>
        <v>6.8538102727421543E-9</v>
      </c>
      <c r="AR407" s="26">
        <f t="shared" si="353"/>
        <v>-1.2963258316906666E-9</v>
      </c>
      <c r="AS407" s="5"/>
      <c r="AT407" s="49">
        <f t="shared" si="383"/>
        <v>86.399999999999693</v>
      </c>
      <c r="AU407" s="24">
        <f t="shared" si="414"/>
        <v>3.0403685402274268</v>
      </c>
      <c r="AV407" s="25">
        <f t="shared" si="415"/>
        <v>-8.9401754479640949E-9</v>
      </c>
      <c r="AW407" s="24">
        <f t="shared" si="416"/>
        <v>1.0302709255369275E-7</v>
      </c>
      <c r="AX407" s="26">
        <f t="shared" si="417"/>
        <v>-4.1952932960983909E-8</v>
      </c>
      <c r="AY407" s="29"/>
      <c r="AZ407" s="18">
        <f t="shared" si="384"/>
        <v>86.399999999999693</v>
      </c>
      <c r="BA407" s="24">
        <f t="shared" si="406"/>
        <v>1.3136787798064197E-3</v>
      </c>
      <c r="BB407" s="25">
        <f t="shared" si="404"/>
        <v>-1.7357884650898307E-9</v>
      </c>
      <c r="BC407" s="24">
        <f t="shared" si="407"/>
        <v>1.7030639553903399E-5</v>
      </c>
      <c r="BD407" s="26">
        <f t="shared" si="405"/>
        <v>-7.3389224494571866E-6</v>
      </c>
      <c r="BE407" s="35"/>
      <c r="BF407" s="18">
        <f t="shared" si="385"/>
        <v>72.000000000000483</v>
      </c>
      <c r="BG407" s="24">
        <f t="shared" si="412"/>
        <v>0.63466818849579232</v>
      </c>
      <c r="BH407" s="25">
        <f t="shared" si="410"/>
        <v>-2.8698875710170504E-9</v>
      </c>
      <c r="BI407" s="24">
        <f t="shared" si="413"/>
        <v>7.4800913783694852E-8</v>
      </c>
      <c r="BJ407" s="26">
        <f t="shared" si="411"/>
        <v>-5.2587018837223689E-8</v>
      </c>
      <c r="BK407" s="71"/>
      <c r="BL407" s="18">
        <f t="shared" si="386"/>
        <v>165.59999999999988</v>
      </c>
      <c r="BM407" s="24">
        <f t="shared" si="400"/>
        <v>1.5545726074591919</v>
      </c>
      <c r="BN407" s="25">
        <f t="shared" si="398"/>
        <v>-2.41423256669305E-19</v>
      </c>
      <c r="BO407" s="24">
        <f t="shared" si="401"/>
        <v>2.7662853589118005E-18</v>
      </c>
      <c r="BP407" s="26">
        <f t="shared" si="399"/>
        <v>-2.2206308511032316E-18</v>
      </c>
      <c r="BQ407" s="71"/>
      <c r="BR407" s="18">
        <f t="shared" si="387"/>
        <v>165.59999999999988</v>
      </c>
      <c r="BS407" s="24">
        <f t="shared" ref="BS407:BS411" si="422">BS406+BT407*$BS$45</f>
        <v>0.84744858817523283</v>
      </c>
      <c r="BT407" s="25">
        <f t="shared" si="418"/>
        <v>-2.7957659356585643E-4</v>
      </c>
      <c r="BU407" s="24">
        <f t="shared" ref="BU407:BU411" si="423">BU406+BV407*$BS$45</f>
        <v>5.9596878481627752E-3</v>
      </c>
      <c r="BV407" s="26">
        <f t="shared" si="419"/>
        <v>-3.844086104534703E-3</v>
      </c>
      <c r="BW407" s="90"/>
      <c r="BX407" s="18">
        <f t="shared" si="388"/>
        <v>165.59999999999988</v>
      </c>
      <c r="BY407" s="24">
        <f t="shared" ref="BY407:BY411" si="424">BY406+BZ407*$BS$45</f>
        <v>0.84744858817523283</v>
      </c>
      <c r="BZ407" s="25">
        <f t="shared" si="420"/>
        <v>-2.7957659356585643E-4</v>
      </c>
      <c r="CA407" s="24">
        <f t="shared" ref="CA407:CA411" si="425">CA406+CB407*$BS$45</f>
        <v>5.9596878481627752E-3</v>
      </c>
      <c r="CB407" s="26">
        <f t="shared" si="421"/>
        <v>-3.844086104534703E-3</v>
      </c>
      <c r="CC407" s="32"/>
      <c r="CD407" s="20">
        <f t="shared" si="389"/>
        <v>323.99999999999943</v>
      </c>
      <c r="CE407" s="61">
        <f t="shared" si="367"/>
        <v>3.1739904721066612E-28</v>
      </c>
      <c r="CF407" s="61">
        <f t="shared" si="368"/>
        <v>4.2693249338550374E-14</v>
      </c>
      <c r="CG407" s="61">
        <f t="shared" si="369"/>
        <v>5.2263897007915582E-9</v>
      </c>
      <c r="CH407" s="24">
        <f t="shared" si="370"/>
        <v>7.7887252859332609E-8</v>
      </c>
      <c r="CI407" s="60">
        <f t="shared" si="371"/>
        <v>1.3611274382437097E-5</v>
      </c>
      <c r="CJ407" s="60">
        <f t="shared" si="372"/>
        <v>5.0408150719812396E-8</v>
      </c>
      <c r="CK407" s="60">
        <f t="shared" si="373"/>
        <v>1.0775444724708195E-18</v>
      </c>
      <c r="CL407" s="60">
        <f t="shared" si="374"/>
        <v>4.940652772297765E-3</v>
      </c>
      <c r="CM407" s="61">
        <f t="shared" si="375"/>
        <v>4.9543975685161761E-3</v>
      </c>
      <c r="CN407" s="35"/>
    </row>
    <row r="408" spans="2:92" x14ac:dyDescent="0.65">
      <c r="B408" s="44">
        <v>44258</v>
      </c>
      <c r="C408" s="38">
        <f t="shared" si="362"/>
        <v>852</v>
      </c>
      <c r="D408" s="46">
        <v>434356</v>
      </c>
      <c r="E408" s="101">
        <f t="shared" si="408"/>
        <v>5.1688273855650398E-2</v>
      </c>
      <c r="F408" s="38">
        <f t="shared" si="364"/>
        <v>83684</v>
      </c>
      <c r="G408" s="46">
        <v>8403376</v>
      </c>
      <c r="H408" s="46">
        <f t="shared" si="365"/>
        <v>51</v>
      </c>
      <c r="I408" s="46">
        <v>7984</v>
      </c>
      <c r="J408" s="100">
        <f t="shared" si="409"/>
        <v>1.838123566843787E-2</v>
      </c>
      <c r="W408" s="29"/>
      <c r="X408" s="29"/>
      <c r="Y408" s="29"/>
      <c r="Z408" s="29"/>
      <c r="AA408" s="29"/>
      <c r="AB408" s="49">
        <f t="shared" si="376"/>
        <v>324.89999999999941</v>
      </c>
      <c r="AC408" s="24">
        <f t="shared" si="377"/>
        <v>18.138706446752369</v>
      </c>
      <c r="AD408" s="25">
        <f t="shared" si="378"/>
        <v>-1.6078141139590835E-28</v>
      </c>
      <c r="AE408" s="24">
        <f t="shared" si="379"/>
        <v>4.8035323126084827E-28</v>
      </c>
      <c r="AF408" s="26">
        <f t="shared" si="380"/>
        <v>-1.2286644297411761E-28</v>
      </c>
      <c r="AG408" s="32"/>
      <c r="AH408" s="49">
        <f t="shared" si="381"/>
        <v>133.57000000000065</v>
      </c>
      <c r="AI408" s="77">
        <f t="shared" si="346"/>
        <v>6.9270656464365707</v>
      </c>
      <c r="AJ408" s="25">
        <f t="shared" si="347"/>
        <v>-9.1157699042742987E-15</v>
      </c>
      <c r="AK408" s="24">
        <f t="shared" si="348"/>
        <v>5.5140357068932822E-14</v>
      </c>
      <c r="AL408" s="26">
        <f t="shared" si="349"/>
        <v>-2.0336760583614729E-14</v>
      </c>
      <c r="AM408" s="29"/>
      <c r="AN408" s="49">
        <f t="shared" si="382"/>
        <v>180.5</v>
      </c>
      <c r="AO408" s="24">
        <f t="shared" si="356"/>
        <v>29.289000968929326</v>
      </c>
      <c r="AP408" s="25">
        <f t="shared" si="352"/>
        <v>-3.613342603168535E-9</v>
      </c>
      <c r="AQ408" s="24">
        <f t="shared" si="357"/>
        <v>6.2616479788666681E-9</v>
      </c>
      <c r="AR408" s="26">
        <f t="shared" si="353"/>
        <v>-1.1843245877509723E-9</v>
      </c>
      <c r="AS408" s="5"/>
      <c r="AT408" s="49">
        <f t="shared" si="383"/>
        <v>86.639999999999688</v>
      </c>
      <c r="AU408" s="24">
        <f t="shared" si="414"/>
        <v>3.0403685382728072</v>
      </c>
      <c r="AV408" s="25">
        <f t="shared" si="415"/>
        <v>-8.1442486057750159E-9</v>
      </c>
      <c r="AW408" s="24">
        <f t="shared" si="416"/>
        <v>9.385478622327993E-8</v>
      </c>
      <c r="AX408" s="26">
        <f t="shared" si="417"/>
        <v>-3.8217943043386719E-8</v>
      </c>
      <c r="AY408" s="29"/>
      <c r="AZ408" s="18">
        <f t="shared" si="384"/>
        <v>86.639999999999688</v>
      </c>
      <c r="BA408" s="24">
        <f t="shared" si="406"/>
        <v>1.313678489855064E-3</v>
      </c>
      <c r="BB408" s="25">
        <f t="shared" si="404"/>
        <v>-1.6108408647716229E-9</v>
      </c>
      <c r="BC408" s="24">
        <f t="shared" si="407"/>
        <v>1.5804723457378013E-5</v>
      </c>
      <c r="BD408" s="26">
        <f t="shared" si="405"/>
        <v>-6.8106449806965878E-6</v>
      </c>
      <c r="BE408" s="35"/>
      <c r="BF408" s="18">
        <f t="shared" si="385"/>
        <v>72.200000000000486</v>
      </c>
      <c r="BG408" s="24">
        <f t="shared" si="412"/>
        <v>0.63466818799257041</v>
      </c>
      <c r="BH408" s="25">
        <f t="shared" si="410"/>
        <v>-2.51610930379316E-9</v>
      </c>
      <c r="BI408" s="24">
        <f t="shared" si="413"/>
        <v>6.5580016852573152E-8</v>
      </c>
      <c r="BJ408" s="26">
        <f t="shared" si="411"/>
        <v>-4.61044846556085E-8</v>
      </c>
      <c r="BK408" s="71"/>
      <c r="BL408" s="18">
        <f t="shared" si="386"/>
        <v>166.05999999999989</v>
      </c>
      <c r="BM408" s="24">
        <f t="shared" si="400"/>
        <v>1.5545726074591919</v>
      </c>
      <c r="BN408" s="25">
        <f t="shared" si="398"/>
        <v>-1.7631604917856789E-19</v>
      </c>
      <c r="BO408" s="24">
        <f t="shared" si="401"/>
        <v>2.0202714192193133E-18</v>
      </c>
      <c r="BP408" s="26">
        <f t="shared" si="399"/>
        <v>-1.6217694341141026E-18</v>
      </c>
      <c r="BQ408" s="71"/>
      <c r="BR408" s="18">
        <f t="shared" si="387"/>
        <v>166.05999999999989</v>
      </c>
      <c r="BS408" s="24">
        <f t="shared" si="422"/>
        <v>0.84742232542415785</v>
      </c>
      <c r="BT408" s="25">
        <f t="shared" si="418"/>
        <v>-2.6262751075031306E-4</v>
      </c>
      <c r="BU408" s="24">
        <f t="shared" si="423"/>
        <v>5.598570889107226E-3</v>
      </c>
      <c r="BV408" s="26">
        <f t="shared" si="419"/>
        <v>-3.6111695905554908E-3</v>
      </c>
      <c r="BW408" s="90"/>
      <c r="BX408" s="18">
        <f t="shared" si="388"/>
        <v>166.05999999999989</v>
      </c>
      <c r="BY408" s="24">
        <f t="shared" si="424"/>
        <v>0.84742232542415785</v>
      </c>
      <c r="BZ408" s="25">
        <f t="shared" si="420"/>
        <v>-2.6262751075031306E-4</v>
      </c>
      <c r="CA408" s="24">
        <f t="shared" si="425"/>
        <v>5.598570889107226E-3</v>
      </c>
      <c r="CB408" s="26">
        <f t="shared" si="421"/>
        <v>-3.6111695905554908E-3</v>
      </c>
      <c r="CC408" s="32"/>
      <c r="CD408" s="20">
        <f t="shared" si="389"/>
        <v>324.89999999999941</v>
      </c>
      <c r="CE408" s="61">
        <f t="shared" si="367"/>
        <v>2.5800496875740617E-28</v>
      </c>
      <c r="CF408" s="61">
        <f t="shared" si="368"/>
        <v>3.7566784848808651E-14</v>
      </c>
      <c r="CG408" s="61">
        <f t="shared" si="369"/>
        <v>4.7748349024603189E-9</v>
      </c>
      <c r="CH408" s="24">
        <f t="shared" si="370"/>
        <v>7.0953098696377257E-8</v>
      </c>
      <c r="CI408" s="60">
        <f t="shared" si="371"/>
        <v>1.2631494362475461E-5</v>
      </c>
      <c r="CJ408" s="60">
        <f t="shared" si="372"/>
        <v>4.4194211092374802E-8</v>
      </c>
      <c r="CK408" s="60">
        <f t="shared" si="373"/>
        <v>7.8695145952943521E-19</v>
      </c>
      <c r="CL408" s="60">
        <f t="shared" si="374"/>
        <v>4.6412805740742831E-3</v>
      </c>
      <c r="CM408" s="61">
        <f t="shared" si="375"/>
        <v>4.6540319906190177E-3</v>
      </c>
      <c r="CN408" s="35"/>
    </row>
    <row r="409" spans="2:92" x14ac:dyDescent="0.65">
      <c r="B409" s="44">
        <v>44259</v>
      </c>
      <c r="C409" s="38">
        <f t="shared" si="362"/>
        <v>1192</v>
      </c>
      <c r="D409" s="46">
        <v>435548</v>
      </c>
      <c r="E409" s="101">
        <f t="shared" si="408"/>
        <v>5.1633917813078078E-2</v>
      </c>
      <c r="F409" s="38">
        <f t="shared" si="364"/>
        <v>31932</v>
      </c>
      <c r="G409" s="46">
        <v>8435308</v>
      </c>
      <c r="H409" s="46">
        <f t="shared" si="365"/>
        <v>68</v>
      </c>
      <c r="I409" s="46">
        <v>8052</v>
      </c>
      <c r="J409" s="100">
        <f t="shared" si="409"/>
        <v>1.8487055387695499E-2</v>
      </c>
      <c r="W409" s="29"/>
      <c r="X409" s="29"/>
      <c r="Y409" s="29"/>
      <c r="Z409" s="29"/>
      <c r="AA409" s="29"/>
      <c r="AB409" s="49">
        <f t="shared" si="376"/>
        <v>325.79999999999939</v>
      </c>
      <c r="AC409" s="24">
        <f t="shared" si="377"/>
        <v>18.138706446752369</v>
      </c>
      <c r="AD409" s="25">
        <f t="shared" si="378"/>
        <v>-1.306947937888422E-28</v>
      </c>
      <c r="AE409" s="24">
        <f t="shared" si="379"/>
        <v>3.9046594976611982E-28</v>
      </c>
      <c r="AF409" s="26">
        <f t="shared" si="380"/>
        <v>-9.9874757216364956E-29</v>
      </c>
      <c r="AG409" s="32"/>
      <c r="AH409" s="49">
        <f t="shared" si="381"/>
        <v>133.94000000000065</v>
      </c>
      <c r="AI409" s="77">
        <f t="shared" ref="AI409:AI427" si="426">AI408+AJ409*$AI$45</f>
        <v>6.9270656464365681</v>
      </c>
      <c r="AJ409" s="25">
        <f t="shared" ref="AJ409:AJ427" si="427">-$AK$39*AI408*AK408</f>
        <v>-8.0211783368734612E-15</v>
      </c>
      <c r="AK409" s="24">
        <f t="shared" ref="AK409:AK427" si="428">AK408+AL409*$AI$45</f>
        <v>4.8519284959288587E-14</v>
      </c>
      <c r="AL409" s="26">
        <f t="shared" ref="AL409:AL427" si="429">$AK$39*AI408*AK408-$AK$40*AK408</f>
        <v>-1.7894789485524963E-14</v>
      </c>
      <c r="AM409" s="29"/>
      <c r="AN409" s="49">
        <f t="shared" si="382"/>
        <v>181</v>
      </c>
      <c r="AO409" s="24">
        <f t="shared" si="356"/>
        <v>29.289000967278749</v>
      </c>
      <c r="AP409" s="25">
        <f t="shared" si="352"/>
        <v>-3.3011534469621633E-9</v>
      </c>
      <c r="AQ409" s="24">
        <f t="shared" si="357"/>
        <v>5.7206479097444158E-9</v>
      </c>
      <c r="AR409" s="26">
        <f t="shared" si="353"/>
        <v>-1.0820001382445044E-9</v>
      </c>
      <c r="AS409" s="5"/>
      <c r="AT409" s="49">
        <f t="shared" si="383"/>
        <v>86.879999999999683</v>
      </c>
      <c r="AU409" s="24">
        <f t="shared" si="414"/>
        <v>3.0403685364922035</v>
      </c>
      <c r="AV409" s="25">
        <f t="shared" si="415"/>
        <v>-7.4191816191890906E-9</v>
      </c>
      <c r="AW409" s="24">
        <f t="shared" si="416"/>
        <v>8.5499072899771085E-8</v>
      </c>
      <c r="AX409" s="26">
        <f t="shared" si="417"/>
        <v>-3.4815472181286884E-8</v>
      </c>
      <c r="AY409" s="29"/>
      <c r="AZ409" s="18">
        <f t="shared" si="384"/>
        <v>86.879999999999683</v>
      </c>
      <c r="BA409" s="24">
        <f t="shared" si="406"/>
        <v>1.313678220775329E-3</v>
      </c>
      <c r="BB409" s="25">
        <f t="shared" si="404"/>
        <v>-1.4948874175726981E-9</v>
      </c>
      <c r="BC409" s="24">
        <f t="shared" si="407"/>
        <v>1.4667052448181959E-5</v>
      </c>
      <c r="BD409" s="26">
        <f t="shared" si="405"/>
        <v>-6.320394495533633E-6</v>
      </c>
      <c r="BE409" s="35"/>
      <c r="BF409" s="18">
        <f t="shared" si="385"/>
        <v>72.400000000000489</v>
      </c>
      <c r="BG409" s="24">
        <f t="shared" si="412"/>
        <v>0.63466818755138199</v>
      </c>
      <c r="BH409" s="25">
        <f t="shared" si="410"/>
        <v>-2.2059421746102757E-9</v>
      </c>
      <c r="BI409" s="24">
        <f t="shared" si="413"/>
        <v>5.7495803096660701E-8</v>
      </c>
      <c r="BJ409" s="26">
        <f t="shared" si="411"/>
        <v>-4.042106877956227E-8</v>
      </c>
      <c r="BK409" s="71"/>
      <c r="BL409" s="18">
        <f t="shared" si="386"/>
        <v>166.5199999999999</v>
      </c>
      <c r="BM409" s="24">
        <f t="shared" si="400"/>
        <v>1.5545726074591919</v>
      </c>
      <c r="BN409" s="25">
        <f t="shared" si="398"/>
        <v>-1.2876700292599307E-19</v>
      </c>
      <c r="BO409" s="24">
        <f t="shared" si="401"/>
        <v>1.4754430862186954E-18</v>
      </c>
      <c r="BP409" s="26">
        <f t="shared" si="399"/>
        <v>-1.1844094195665606E-18</v>
      </c>
      <c r="BQ409" s="71"/>
      <c r="BR409" s="18">
        <f t="shared" si="387"/>
        <v>166.5199999999999</v>
      </c>
      <c r="BS409" s="24">
        <f t="shared" si="422"/>
        <v>0.847397654783556</v>
      </c>
      <c r="BT409" s="25">
        <f t="shared" si="418"/>
        <v>-2.4670640601876046E-4</v>
      </c>
      <c r="BU409" s="24">
        <f t="shared" si="423"/>
        <v>5.2593344219171324E-3</v>
      </c>
      <c r="BV409" s="26">
        <f t="shared" si="419"/>
        <v>-3.3923646719009365E-3</v>
      </c>
      <c r="BW409" s="90"/>
      <c r="BX409" s="18">
        <f t="shared" si="388"/>
        <v>166.5199999999999</v>
      </c>
      <c r="BY409" s="24">
        <f t="shared" si="424"/>
        <v>0.847397654783556</v>
      </c>
      <c r="BZ409" s="25">
        <f t="shared" si="420"/>
        <v>-2.4670640601876046E-4</v>
      </c>
      <c r="CA409" s="24">
        <f t="shared" si="425"/>
        <v>5.2593344219171324E-3</v>
      </c>
      <c r="CB409" s="26">
        <f t="shared" si="421"/>
        <v>-3.3923646719009365E-3</v>
      </c>
      <c r="CC409" s="32"/>
      <c r="CD409" s="20">
        <f t="shared" si="389"/>
        <v>325.79999999999939</v>
      </c>
      <c r="CE409" s="61">
        <f t="shared" si="367"/>
        <v>2.0972515352047717E-28</v>
      </c>
      <c r="CF409" s="61">
        <f t="shared" si="368"/>
        <v>3.3055889297289024E-14</v>
      </c>
      <c r="CG409" s="61">
        <f t="shared" si="369"/>
        <v>4.36229398316601E-9</v>
      </c>
      <c r="CH409" s="24">
        <f t="shared" ref="CH409:CH419" si="430">AW401</f>
        <v>1.8026921174204706E-7</v>
      </c>
      <c r="CI409" s="60">
        <f t="shared" si="371"/>
        <v>0</v>
      </c>
      <c r="CJ409" s="60">
        <f t="shared" si="372"/>
        <v>0</v>
      </c>
      <c r="CK409" s="60">
        <f t="shared" si="373"/>
        <v>0</v>
      </c>
      <c r="CL409" s="60">
        <f t="shared" si="374"/>
        <v>0</v>
      </c>
      <c r="CM409" s="61">
        <f t="shared" si="375"/>
        <v>1.8463153878110236E-7</v>
      </c>
      <c r="CN409" s="72">
        <f>L137</f>
        <v>44690</v>
      </c>
    </row>
    <row r="410" spans="2:92" x14ac:dyDescent="0.65">
      <c r="B410" s="44">
        <v>44260</v>
      </c>
      <c r="C410" s="38">
        <f t="shared" si="362"/>
        <v>1180</v>
      </c>
      <c r="D410" s="46">
        <v>436728</v>
      </c>
      <c r="E410" s="101">
        <f t="shared" si="408"/>
        <v>5.1344276749893454E-2</v>
      </c>
      <c r="F410" s="38">
        <f t="shared" si="364"/>
        <v>70567</v>
      </c>
      <c r="G410" s="46">
        <v>8505875</v>
      </c>
      <c r="H410" s="46">
        <f t="shared" si="365"/>
        <v>67</v>
      </c>
      <c r="I410" s="46">
        <v>8119</v>
      </c>
      <c r="J410" s="100">
        <f t="shared" si="409"/>
        <v>1.859051858364932E-2</v>
      </c>
      <c r="W410" s="29"/>
      <c r="X410" s="29"/>
      <c r="Y410" s="29"/>
      <c r="Z410" s="29"/>
      <c r="AA410" s="29"/>
      <c r="AB410" s="49">
        <f t="shared" si="376"/>
        <v>326.69999999999936</v>
      </c>
      <c r="AC410" s="24">
        <f t="shared" si="377"/>
        <v>18.138706446752369</v>
      </c>
      <c r="AD410" s="25">
        <f t="shared" si="378"/>
        <v>-1.0623820860390006E-28</v>
      </c>
      <c r="AE410" s="24">
        <f t="shared" si="379"/>
        <v>3.1739904721066612E-28</v>
      </c>
      <c r="AF410" s="26">
        <f t="shared" si="380"/>
        <v>-8.1185447283837449E-29</v>
      </c>
      <c r="AG410" s="32"/>
      <c r="AH410" s="49">
        <f t="shared" si="381"/>
        <v>134.31000000000066</v>
      </c>
      <c r="AI410" s="77">
        <f t="shared" si="426"/>
        <v>6.9270656464365654</v>
      </c>
      <c r="AJ410" s="25">
        <f t="shared" si="427"/>
        <v>-7.0580217126542447E-15</v>
      </c>
      <c r="AK410" s="24">
        <f t="shared" si="428"/>
        <v>4.2693249338550374E-14</v>
      </c>
      <c r="AL410" s="26">
        <f t="shared" si="429"/>
        <v>-1.5746042218211389E-14</v>
      </c>
      <c r="AM410" s="29"/>
      <c r="AN410" s="49">
        <f t="shared" si="382"/>
        <v>181.5</v>
      </c>
      <c r="AO410" s="24">
        <f t="shared" si="356"/>
        <v>29.289000965770782</v>
      </c>
      <c r="AP410" s="25">
        <f t="shared" ref="AP410:AP427" si="431">-$AQ$39*AO409*AQ409</f>
        <v>-3.0159371189153762E-9</v>
      </c>
      <c r="AQ410" s="24">
        <f t="shared" si="357"/>
        <v>5.2263897007915582E-9</v>
      </c>
      <c r="AR410" s="26">
        <f t="shared" ref="AR410:AR427" si="432">$AQ$39*AO409*AQ409-$AQ$40*AQ409</f>
        <v>-9.8851641790571475E-10</v>
      </c>
      <c r="AS410" s="5"/>
      <c r="AT410" s="49">
        <f t="shared" si="383"/>
        <v>87.119999999999678</v>
      </c>
      <c r="AU410" s="24">
        <f t="shared" si="414"/>
        <v>3.0403685348701237</v>
      </c>
      <c r="AV410" s="25">
        <f t="shared" si="415"/>
        <v>-6.7586659697366474E-9</v>
      </c>
      <c r="AW410" s="24">
        <f t="shared" si="416"/>
        <v>7.7887252859332609E-8</v>
      </c>
      <c r="AX410" s="26">
        <f t="shared" si="417"/>
        <v>-3.1715916835160342E-8</v>
      </c>
      <c r="AY410" s="29"/>
      <c r="AZ410" s="18">
        <f t="shared" si="384"/>
        <v>87.119999999999678</v>
      </c>
      <c r="BA410" s="24">
        <f t="shared" si="406"/>
        <v>1.3136779710648048E-3</v>
      </c>
      <c r="BB410" s="25">
        <f t="shared" si="404"/>
        <v>-1.3872806902185198E-9</v>
      </c>
      <c r="BC410" s="24">
        <f t="shared" si="407"/>
        <v>1.3611274382437097E-5</v>
      </c>
      <c r="BD410" s="26">
        <f t="shared" si="405"/>
        <v>-5.8654336985825654E-6</v>
      </c>
      <c r="BE410" s="35"/>
      <c r="BF410" s="18">
        <f t="shared" si="385"/>
        <v>72.600000000000492</v>
      </c>
      <c r="BG410" s="24">
        <f t="shared" si="412"/>
        <v>0.63466818716457996</v>
      </c>
      <c r="BH410" s="25">
        <f t="shared" si="410"/>
        <v>-1.9340101285879456E-9</v>
      </c>
      <c r="BI410" s="24">
        <f t="shared" si="413"/>
        <v>5.0408150719812396E-8</v>
      </c>
      <c r="BJ410" s="26">
        <f t="shared" si="411"/>
        <v>-3.5438261884241513E-8</v>
      </c>
      <c r="BK410" s="71"/>
      <c r="BL410" s="18">
        <f t="shared" si="386"/>
        <v>166.9799999999999</v>
      </c>
      <c r="BM410" s="24">
        <f t="shared" ref="BM410:BM411" si="433">BM409+BN410*$BM$45</f>
        <v>1.5545726074591919</v>
      </c>
      <c r="BN410" s="25">
        <f t="shared" si="398"/>
        <v>-9.4041019633726025E-20</v>
      </c>
      <c r="BO410" s="24">
        <f t="shared" ref="BO410:BO411" si="434">BO409+BP410*$BM$45</f>
        <v>1.0775444724708195E-18</v>
      </c>
      <c r="BP410" s="26">
        <f t="shared" si="399"/>
        <v>-8.6499698640842604E-19</v>
      </c>
      <c r="BQ410" s="71"/>
      <c r="BR410" s="18">
        <f t="shared" si="387"/>
        <v>166.9799999999999</v>
      </c>
      <c r="BS410" s="24">
        <f t="shared" si="422"/>
        <v>0.84737447969575075</v>
      </c>
      <c r="BT410" s="25">
        <f t="shared" si="418"/>
        <v>-2.3175087805246035E-4</v>
      </c>
      <c r="BU410" s="24">
        <f t="shared" si="423"/>
        <v>4.940652772297765E-3</v>
      </c>
      <c r="BV410" s="26">
        <f t="shared" si="419"/>
        <v>-3.1868164961936759E-3</v>
      </c>
      <c r="BW410" s="90"/>
      <c r="BX410" s="18">
        <f t="shared" si="388"/>
        <v>166.9799999999999</v>
      </c>
      <c r="BY410" s="24">
        <f t="shared" si="424"/>
        <v>0.84737447969575075</v>
      </c>
      <c r="BZ410" s="25">
        <f t="shared" si="420"/>
        <v>-2.3175087805246035E-4</v>
      </c>
      <c r="CA410" s="24">
        <f t="shared" si="425"/>
        <v>4.940652772297765E-3</v>
      </c>
      <c r="CB410" s="26">
        <f t="shared" si="421"/>
        <v>-3.1868164961936759E-3</v>
      </c>
      <c r="CC410" s="32"/>
      <c r="CD410" s="20">
        <f t="shared" si="389"/>
        <v>326.69999999999936</v>
      </c>
      <c r="CE410" s="61">
        <f t="shared" si="367"/>
        <v>1.7047981762143917E-28</v>
      </c>
      <c r="CF410" s="61">
        <f t="shared" si="368"/>
        <v>2.9086647197312108E-14</v>
      </c>
      <c r="CG410" s="61">
        <f t="shared" si="369"/>
        <v>3.9853961831277302E-9</v>
      </c>
      <c r="CH410" s="24">
        <f t="shared" si="430"/>
        <v>1.6422018629497106E-7</v>
      </c>
      <c r="CI410" s="60">
        <f t="shared" si="371"/>
        <v>0</v>
      </c>
      <c r="CJ410" s="60">
        <f t="shared" si="372"/>
        <v>0</v>
      </c>
      <c r="CK410" s="60">
        <f t="shared" si="373"/>
        <v>0</v>
      </c>
      <c r="CL410" s="60">
        <f t="shared" si="374"/>
        <v>0</v>
      </c>
      <c r="CM410" s="61">
        <f t="shared" si="375"/>
        <v>1.6820561156474599E-7</v>
      </c>
      <c r="CN410" s="35"/>
    </row>
    <row r="411" spans="2:92" x14ac:dyDescent="0.65">
      <c r="B411" s="44">
        <v>44261</v>
      </c>
      <c r="C411" s="38">
        <f t="shared" si="362"/>
        <v>1164</v>
      </c>
      <c r="D411" s="46">
        <v>437892</v>
      </c>
      <c r="E411" s="101">
        <f t="shared" si="408"/>
        <v>5.1198593959671516E-2</v>
      </c>
      <c r="F411" s="38">
        <f t="shared" si="364"/>
        <v>46938</v>
      </c>
      <c r="G411" s="46">
        <v>8552813</v>
      </c>
      <c r="H411" s="46">
        <f t="shared" si="365"/>
        <v>59</v>
      </c>
      <c r="I411" s="46">
        <v>8178</v>
      </c>
      <c r="J411" s="100">
        <f t="shared" si="409"/>
        <v>1.867583787783289E-2</v>
      </c>
      <c r="W411" s="29"/>
      <c r="X411" s="29"/>
      <c r="Y411" s="29"/>
      <c r="Z411" s="29"/>
      <c r="AA411" s="29"/>
      <c r="AB411" s="49">
        <f t="shared" si="376"/>
        <v>327.59999999999934</v>
      </c>
      <c r="AC411" s="24">
        <f t="shared" si="377"/>
        <v>18.138706446752369</v>
      </c>
      <c r="AD411" s="25">
        <f t="shared" si="378"/>
        <v>-8.6358122157497539E-29</v>
      </c>
      <c r="AE411" s="24">
        <f t="shared" si="379"/>
        <v>2.5800496875740617E-28</v>
      </c>
      <c r="AF411" s="26">
        <f t="shared" si="380"/>
        <v>-6.5993420503622182E-29</v>
      </c>
      <c r="AG411" s="32"/>
      <c r="AH411" s="49">
        <f t="shared" si="381"/>
        <v>134.68000000000066</v>
      </c>
      <c r="AI411" s="77">
        <f t="shared" si="426"/>
        <v>6.9270656464365628</v>
      </c>
      <c r="AJ411" s="25">
        <f t="shared" si="427"/>
        <v>-6.2105177573842818E-15</v>
      </c>
      <c r="AK411" s="24">
        <f t="shared" si="428"/>
        <v>3.7566784848808651E-14</v>
      </c>
      <c r="AL411" s="26">
        <f t="shared" si="429"/>
        <v>-1.3855309431734392E-14</v>
      </c>
      <c r="AM411" s="29"/>
      <c r="AN411" s="49">
        <f t="shared" si="382"/>
        <v>182</v>
      </c>
      <c r="AO411" s="24">
        <f t="shared" ref="AO411:AO427" si="435">AO410+AP411*$AO$45</f>
        <v>29.2890009643931</v>
      </c>
      <c r="AP411" s="25">
        <f t="shared" si="431"/>
        <v>-2.7553631938916116E-9</v>
      </c>
      <c r="AQ411" s="24">
        <f t="shared" ref="AQ411:AQ427" si="436">AQ410+AR411*$AO$45</f>
        <v>4.7748349024603189E-9</v>
      </c>
      <c r="AR411" s="26">
        <f t="shared" si="432"/>
        <v>-9.0310959666247892E-10</v>
      </c>
      <c r="AS411" s="5"/>
      <c r="AT411" s="49">
        <f t="shared" si="383"/>
        <v>87.359999999999673</v>
      </c>
      <c r="AU411" s="24">
        <f t="shared" si="414"/>
        <v>3.0403685333924546</v>
      </c>
      <c r="AV411" s="25">
        <f t="shared" si="415"/>
        <v>-6.1569547743856862E-9</v>
      </c>
      <c r="AW411" s="24">
        <f t="shared" si="416"/>
        <v>7.0953098696377257E-8</v>
      </c>
      <c r="AX411" s="26">
        <f t="shared" si="417"/>
        <v>-2.889230901231399E-8</v>
      </c>
      <c r="AY411" s="29"/>
      <c r="AZ411" s="18">
        <f t="shared" si="384"/>
        <v>87.359999999999673</v>
      </c>
      <c r="BA411" s="24">
        <f t="shared" si="406"/>
        <v>1.3136777393292309E-3</v>
      </c>
      <c r="BB411" s="25">
        <f t="shared" si="404"/>
        <v>-1.2874198546314949E-9</v>
      </c>
      <c r="BC411" s="24">
        <f t="shared" si="407"/>
        <v>1.2631494362475461E-5</v>
      </c>
      <c r="BD411" s="26">
        <f t="shared" si="405"/>
        <v>-5.4432223331202078E-6</v>
      </c>
      <c r="BE411" s="35"/>
      <c r="BF411" s="18">
        <f t="shared" si="385"/>
        <v>72.800000000000495</v>
      </c>
      <c r="BG411" s="24">
        <f t="shared" si="412"/>
        <v>0.63466818682546</v>
      </c>
      <c r="BH411" s="25">
        <f t="shared" si="410"/>
        <v>-1.6955998306900991E-9</v>
      </c>
      <c r="BI411" s="24">
        <f t="shared" si="413"/>
        <v>4.4194211092374802E-8</v>
      </c>
      <c r="BJ411" s="26">
        <f t="shared" si="411"/>
        <v>-3.106969813718796E-8</v>
      </c>
      <c r="BK411" s="71"/>
      <c r="BL411" s="18">
        <f t="shared" si="386"/>
        <v>167.43999999999991</v>
      </c>
      <c r="BM411" s="24">
        <f t="shared" si="433"/>
        <v>1.5545726074591919</v>
      </c>
      <c r="BN411" s="25">
        <f t="shared" si="398"/>
        <v>-6.8679965929110258E-20</v>
      </c>
      <c r="BO411" s="24">
        <f t="shared" si="434"/>
        <v>7.8695145952943521E-19</v>
      </c>
      <c r="BP411" s="26">
        <f t="shared" si="399"/>
        <v>-6.3172394117692242E-19</v>
      </c>
      <c r="BQ411" s="71"/>
      <c r="BR411" s="18">
        <f t="shared" si="387"/>
        <v>167.43999999999991</v>
      </c>
      <c r="BS411" s="24">
        <f t="shared" si="422"/>
        <v>0.84735270946377483</v>
      </c>
      <c r="BT411" s="25">
        <f t="shared" si="418"/>
        <v>-2.1770231975872575E-4</v>
      </c>
      <c r="BU411" s="24">
        <f t="shared" si="423"/>
        <v>4.6412805740742831E-3</v>
      </c>
      <c r="BV411" s="26">
        <f t="shared" si="419"/>
        <v>-2.9937219822348217E-3</v>
      </c>
      <c r="BW411" s="90"/>
      <c r="BX411" s="18">
        <f t="shared" si="388"/>
        <v>167.43999999999991</v>
      </c>
      <c r="BY411" s="24">
        <f t="shared" si="424"/>
        <v>0.84735270946377483</v>
      </c>
      <c r="BZ411" s="25">
        <f t="shared" si="420"/>
        <v>-2.1770231975872575E-4</v>
      </c>
      <c r="CA411" s="24">
        <f t="shared" si="425"/>
        <v>4.6412805740742831E-3</v>
      </c>
      <c r="CB411" s="26">
        <f t="shared" si="421"/>
        <v>-2.9937219822348217E-3</v>
      </c>
      <c r="CC411" s="32"/>
      <c r="CD411" s="20">
        <f t="shared" si="389"/>
        <v>327.59999999999934</v>
      </c>
      <c r="CE411" s="61">
        <f t="shared" si="367"/>
        <v>1.385783618625482E-28</v>
      </c>
      <c r="CF411" s="61">
        <f t="shared" si="368"/>
        <v>2.5594018589912479E-14</v>
      </c>
      <c r="CG411" s="61">
        <f t="shared" si="369"/>
        <v>3.6410619728066831E-9</v>
      </c>
      <c r="CH411" s="24">
        <f t="shared" si="430"/>
        <v>1.4959997509010565E-7</v>
      </c>
      <c r="CI411" s="60">
        <f t="shared" si="371"/>
        <v>0</v>
      </c>
      <c r="CJ411" s="60">
        <f t="shared" si="372"/>
        <v>0</v>
      </c>
      <c r="CK411" s="60">
        <f t="shared" si="373"/>
        <v>0</v>
      </c>
      <c r="CL411" s="60">
        <f t="shared" si="374"/>
        <v>0</v>
      </c>
      <c r="CM411" s="61">
        <f t="shared" si="375"/>
        <v>1.5324106265693091E-7</v>
      </c>
      <c r="CN411" s="35"/>
    </row>
    <row r="412" spans="2:92" x14ac:dyDescent="0.65">
      <c r="B412" s="44">
        <v>44262</v>
      </c>
      <c r="C412" s="38">
        <f t="shared" si="362"/>
        <v>1064</v>
      </c>
      <c r="D412" s="46">
        <v>438956</v>
      </c>
      <c r="E412" s="101">
        <f t="shared" si="408"/>
        <v>5.1123722375718758E-2</v>
      </c>
      <c r="F412" s="38">
        <f t="shared" si="364"/>
        <v>33338</v>
      </c>
      <c r="G412" s="46">
        <v>8586151</v>
      </c>
      <c r="H412" s="46">
        <f t="shared" si="365"/>
        <v>49</v>
      </c>
      <c r="I412" s="46">
        <v>8227</v>
      </c>
      <c r="J412" s="100">
        <f t="shared" si="409"/>
        <v>1.8742197395638743E-2</v>
      </c>
      <c r="W412" s="29"/>
      <c r="X412" s="29"/>
      <c r="Y412" s="29"/>
      <c r="Z412" s="29"/>
      <c r="AA412" s="29"/>
      <c r="AB412" s="49">
        <f t="shared" si="376"/>
        <v>328.49999999999932</v>
      </c>
      <c r="AC412" s="24">
        <f t="shared" si="377"/>
        <v>18.138706446752369</v>
      </c>
      <c r="AD412" s="25">
        <f t="shared" si="378"/>
        <v>-7.0198145851411606E-29</v>
      </c>
      <c r="AE412" s="24">
        <f t="shared" si="379"/>
        <v>2.0972515352047717E-28</v>
      </c>
      <c r="AF412" s="26">
        <f t="shared" si="380"/>
        <v>-5.3644239152143349E-29</v>
      </c>
      <c r="AG412" s="32"/>
      <c r="AH412" s="49">
        <f t="shared" si="381"/>
        <v>135.05000000000067</v>
      </c>
      <c r="AI412" s="77">
        <f t="shared" si="426"/>
        <v>6.927065646436561</v>
      </c>
      <c r="AJ412" s="25">
        <f t="shared" si="427"/>
        <v>-5.4647792802383762E-15</v>
      </c>
      <c r="AK412" s="24">
        <f t="shared" si="428"/>
        <v>3.3055889297289024E-14</v>
      </c>
      <c r="AL412" s="26">
        <f t="shared" si="429"/>
        <v>-1.219160959870169E-14</v>
      </c>
      <c r="AM412" s="29"/>
      <c r="AN412" s="49">
        <f t="shared" si="382"/>
        <v>182.5</v>
      </c>
      <c r="AO412" s="24">
        <f t="shared" si="435"/>
        <v>29.289000963134448</v>
      </c>
      <c r="AP412" s="25">
        <f t="shared" si="431"/>
        <v>-2.517302593133606E-9</v>
      </c>
      <c r="AQ412" s="24">
        <f t="shared" si="436"/>
        <v>4.36229398316601E-9</v>
      </c>
      <c r="AR412" s="26">
        <f t="shared" si="432"/>
        <v>-8.2508183858861702E-10</v>
      </c>
      <c r="AS412" s="5"/>
      <c r="AT412" s="49">
        <f t="shared" si="383"/>
        <v>87.599999999999667</v>
      </c>
      <c r="AU412" s="24">
        <f t="shared" si="414"/>
        <v>3.0403685320463394</v>
      </c>
      <c r="AV412" s="25">
        <f t="shared" si="415"/>
        <v>-5.6088127842020198E-9</v>
      </c>
      <c r="AW412" s="24">
        <f t="shared" si="416"/>
        <v>6.4636279105377003E-8</v>
      </c>
      <c r="AX412" s="26">
        <f t="shared" si="417"/>
        <v>-2.6320081629167748E-8</v>
      </c>
      <c r="AY412" s="29"/>
      <c r="AZ412" s="29"/>
      <c r="BA412" s="29"/>
      <c r="BB412" s="29"/>
      <c r="BC412" s="29"/>
      <c r="BD412" s="29"/>
      <c r="BE412" s="35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0">
        <f t="shared" si="389"/>
        <v>328.49999999999932</v>
      </c>
      <c r="CE412" s="61">
        <f t="shared" si="367"/>
        <v>1.1264654458483128E-28</v>
      </c>
      <c r="CF412" s="61">
        <f t="shared" si="368"/>
        <v>2.2520773299760689E-14</v>
      </c>
      <c r="CG412" s="61">
        <f t="shared" si="369"/>
        <v>3.3264778909075402E-9</v>
      </c>
      <c r="CH412" s="24">
        <f t="shared" si="430"/>
        <v>1.3628137351082742E-7</v>
      </c>
      <c r="CI412" s="60">
        <f t="shared" si="371"/>
        <v>0</v>
      </c>
      <c r="CJ412" s="60">
        <f t="shared" si="372"/>
        <v>0</v>
      </c>
      <c r="CK412" s="60">
        <f t="shared" si="373"/>
        <v>0</v>
      </c>
      <c r="CL412" s="60">
        <f t="shared" si="374"/>
        <v>0</v>
      </c>
      <c r="CM412" s="61">
        <f t="shared" si="375"/>
        <v>1.3960787392250825E-7</v>
      </c>
      <c r="CN412" s="72">
        <f>L138</f>
        <v>44697</v>
      </c>
    </row>
    <row r="413" spans="2:92" x14ac:dyDescent="0.65">
      <c r="B413" s="44">
        <v>44263</v>
      </c>
      <c r="C413" s="38">
        <f t="shared" si="362"/>
        <v>1036</v>
      </c>
      <c r="D413" s="46">
        <v>439992</v>
      </c>
      <c r="E413" s="101">
        <f t="shared" si="408"/>
        <v>5.1146581910589732E-2</v>
      </c>
      <c r="F413" s="38">
        <f t="shared" si="364"/>
        <v>16418</v>
      </c>
      <c r="G413" s="46">
        <v>8602569</v>
      </c>
      <c r="H413" s="46">
        <f t="shared" si="365"/>
        <v>26</v>
      </c>
      <c r="I413" s="46">
        <v>8253</v>
      </c>
      <c r="J413" s="100">
        <f t="shared" si="409"/>
        <v>1.8757159221076746E-2</v>
      </c>
      <c r="W413" s="29"/>
      <c r="X413" s="29"/>
      <c r="Y413" s="29"/>
      <c r="Z413" s="29"/>
      <c r="AA413" s="29"/>
      <c r="AB413" s="49">
        <f t="shared" si="376"/>
        <v>329.3999999999993</v>
      </c>
      <c r="AC413" s="24">
        <f t="shared" si="377"/>
        <v>18.138706446752369</v>
      </c>
      <c r="AD413" s="25">
        <f t="shared" si="378"/>
        <v>-5.7062144913120147E-29</v>
      </c>
      <c r="AE413" s="24">
        <f t="shared" si="379"/>
        <v>1.7047981762143917E-28</v>
      </c>
      <c r="AF413" s="26">
        <f t="shared" si="380"/>
        <v>-4.3605928776708885E-29</v>
      </c>
      <c r="AG413" s="32"/>
      <c r="AH413" s="49">
        <f t="shared" si="381"/>
        <v>135.42000000000067</v>
      </c>
      <c r="AI413" s="77">
        <f t="shared" si="426"/>
        <v>6.9270656464365592</v>
      </c>
      <c r="AJ413" s="25">
        <f t="shared" si="427"/>
        <v>-4.808586618436877E-15</v>
      </c>
      <c r="AK413" s="24">
        <f t="shared" si="428"/>
        <v>2.9086647197312108E-14</v>
      </c>
      <c r="AL413" s="26">
        <f t="shared" si="429"/>
        <v>-1.0727681351288962E-14</v>
      </c>
      <c r="AM413" s="29"/>
      <c r="AN413" s="49">
        <f t="shared" si="382"/>
        <v>183</v>
      </c>
      <c r="AO413" s="24">
        <f t="shared" si="435"/>
        <v>29.289000961984542</v>
      </c>
      <c r="AP413" s="25">
        <f t="shared" si="431"/>
        <v>-2.2998101881396476E-9</v>
      </c>
      <c r="AQ413" s="24">
        <f t="shared" si="436"/>
        <v>3.9853961831277302E-9</v>
      </c>
      <c r="AR413" s="26">
        <f t="shared" si="432"/>
        <v>-7.5379560007655915E-10</v>
      </c>
      <c r="AS413" s="5"/>
      <c r="AT413" s="49">
        <f t="shared" si="383"/>
        <v>87.839999999999662</v>
      </c>
      <c r="AU413" s="24">
        <f t="shared" si="414"/>
        <v>3.0403685308200665</v>
      </c>
      <c r="AV413" s="25">
        <f t="shared" si="415"/>
        <v>-5.1094708345343662E-9</v>
      </c>
      <c r="AW413" s="24">
        <f t="shared" si="416"/>
        <v>5.8881833962284539E-8</v>
      </c>
      <c r="AX413" s="26">
        <f t="shared" si="417"/>
        <v>-2.3976854762885283E-8</v>
      </c>
      <c r="AY413" s="29"/>
      <c r="AZ413" s="29"/>
      <c r="BA413" s="29"/>
      <c r="BB413" s="29"/>
      <c r="BC413" s="29"/>
      <c r="BD413" s="29"/>
      <c r="BE413" s="35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0">
        <f t="shared" si="389"/>
        <v>329.3999999999993</v>
      </c>
      <c r="CE413" s="61">
        <f t="shared" si="367"/>
        <v>9.1567282484465153E-29</v>
      </c>
      <c r="CF413" s="61">
        <f t="shared" si="368"/>
        <v>1.9816553162117098E-14</v>
      </c>
      <c r="CG413" s="61">
        <f t="shared" si="369"/>
        <v>3.039073556351016E-9</v>
      </c>
      <c r="CH413" s="24">
        <f t="shared" si="430"/>
        <v>1.2414850172568611E-7</v>
      </c>
      <c r="CI413" s="60">
        <f t="shared" si="371"/>
        <v>0</v>
      </c>
      <c r="CJ413" s="60">
        <f t="shared" si="372"/>
        <v>0</v>
      </c>
      <c r="CK413" s="60">
        <f t="shared" si="373"/>
        <v>0</v>
      </c>
      <c r="CL413" s="60">
        <f t="shared" si="374"/>
        <v>0</v>
      </c>
      <c r="CM413" s="61">
        <f t="shared" si="375"/>
        <v>1.2718759509859029E-7</v>
      </c>
      <c r="CN413" s="35"/>
    </row>
    <row r="414" spans="2:92" x14ac:dyDescent="0.65">
      <c r="B414" s="44">
        <v>44264</v>
      </c>
      <c r="C414" s="38">
        <f t="shared" si="362"/>
        <v>679</v>
      </c>
      <c r="D414" s="46">
        <v>440671</v>
      </c>
      <c r="E414" s="101">
        <f t="shared" si="408"/>
        <v>5.0809465226028798E-2</v>
      </c>
      <c r="F414" s="38">
        <f t="shared" si="364"/>
        <v>70441</v>
      </c>
      <c r="G414" s="46">
        <v>8673010</v>
      </c>
      <c r="H414" s="46">
        <f t="shared" si="365"/>
        <v>46</v>
      </c>
      <c r="I414" s="46">
        <v>8299</v>
      </c>
      <c r="J414" s="100">
        <f t="shared" si="409"/>
        <v>1.8832643854485544E-2</v>
      </c>
      <c r="W414" s="29"/>
      <c r="X414" s="29"/>
      <c r="Y414" s="29"/>
      <c r="Z414" s="29"/>
      <c r="AA414" s="29"/>
      <c r="AB414" s="49">
        <f t="shared" si="376"/>
        <v>330.29999999999927</v>
      </c>
      <c r="AC414" s="24">
        <f t="shared" si="377"/>
        <v>18.138706446752369</v>
      </c>
      <c r="AD414" s="25">
        <f t="shared" si="378"/>
        <v>-4.6384250503967506E-29</v>
      </c>
      <c r="AE414" s="24">
        <f t="shared" si="379"/>
        <v>1.385783618625482E-28</v>
      </c>
      <c r="AF414" s="26">
        <f t="shared" si="380"/>
        <v>-3.5446061954323296E-29</v>
      </c>
      <c r="AG414" s="32"/>
      <c r="AH414" s="49">
        <f t="shared" si="381"/>
        <v>135.79000000000067</v>
      </c>
      <c r="AI414" s="77">
        <f t="shared" si="426"/>
        <v>6.9270656464365574</v>
      </c>
      <c r="AJ414" s="25">
        <f t="shared" si="427"/>
        <v>-4.2311874059809396E-15</v>
      </c>
      <c r="AK414" s="24">
        <f t="shared" si="428"/>
        <v>2.5594018589912479E-14</v>
      </c>
      <c r="AL414" s="26">
        <f t="shared" si="429"/>
        <v>-9.4395367767557497E-15</v>
      </c>
      <c r="AM414" s="29"/>
      <c r="AN414" s="49">
        <f t="shared" si="382"/>
        <v>183.5</v>
      </c>
      <c r="AO414" s="24">
        <f t="shared" si="435"/>
        <v>29.289000960933986</v>
      </c>
      <c r="AP414" s="25">
        <f t="shared" si="431"/>
        <v>-2.1011089075473167E-9</v>
      </c>
      <c r="AQ414" s="24">
        <f t="shared" si="436"/>
        <v>3.6410619728066831E-9</v>
      </c>
      <c r="AR414" s="26">
        <f t="shared" si="432"/>
        <v>-6.8866842064209425E-10</v>
      </c>
      <c r="AS414" s="5"/>
      <c r="AT414" s="49">
        <f t="shared" si="383"/>
        <v>88.079999999999657</v>
      </c>
      <c r="AU414" s="24">
        <f t="shared" si="414"/>
        <v>3.0403685297029663</v>
      </c>
      <c r="AV414" s="25">
        <f t="shared" si="415"/>
        <v>-4.6545843504134555E-9</v>
      </c>
      <c r="AW414" s="24">
        <f t="shared" si="416"/>
        <v>5.3639696138457036E-8</v>
      </c>
      <c r="AX414" s="26">
        <f t="shared" si="417"/>
        <v>-2.1842240932614587E-8</v>
      </c>
      <c r="AY414" s="29"/>
      <c r="AZ414" s="29"/>
      <c r="BA414" s="29"/>
      <c r="BB414" s="29"/>
      <c r="BC414" s="29"/>
      <c r="BD414" s="29"/>
      <c r="BE414" s="35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0">
        <f t="shared" si="389"/>
        <v>330.29999999999927</v>
      </c>
      <c r="CE414" s="61">
        <f t="shared" si="367"/>
        <v>7.443252922219581E-29</v>
      </c>
      <c r="CF414" s="61">
        <f t="shared" si="368"/>
        <v>1.7437046854478394E-14</v>
      </c>
      <c r="CG414" s="61">
        <f t="shared" si="369"/>
        <v>2.7765006663887507E-9</v>
      </c>
      <c r="CH414" s="24">
        <f t="shared" si="430"/>
        <v>1.1309579646432889E-7</v>
      </c>
      <c r="CI414" s="60">
        <f t="shared" si="371"/>
        <v>0</v>
      </c>
      <c r="CJ414" s="60">
        <f t="shared" si="372"/>
        <v>0</v>
      </c>
      <c r="CK414" s="60">
        <f t="shared" si="373"/>
        <v>0</v>
      </c>
      <c r="CL414" s="60">
        <f t="shared" si="374"/>
        <v>0</v>
      </c>
      <c r="CM414" s="61">
        <f t="shared" si="375"/>
        <v>1.158723145677645E-7</v>
      </c>
      <c r="CN414" s="35"/>
    </row>
    <row r="415" spans="2:92" x14ac:dyDescent="0.65">
      <c r="B415" s="44">
        <v>44265</v>
      </c>
      <c r="C415" s="38">
        <f t="shared" si="362"/>
        <v>1058</v>
      </c>
      <c r="D415" s="46">
        <v>441729</v>
      </c>
      <c r="E415" s="101">
        <f t="shared" si="408"/>
        <v>5.068829776186326E-2</v>
      </c>
      <c r="F415" s="38">
        <f t="shared" si="364"/>
        <v>41605</v>
      </c>
      <c r="G415" s="46">
        <v>8714615</v>
      </c>
      <c r="H415" s="46">
        <f t="shared" si="365"/>
        <v>54</v>
      </c>
      <c r="I415" s="46">
        <v>8353</v>
      </c>
      <c r="J415" s="100">
        <f t="shared" si="409"/>
        <v>1.890978405311854E-2</v>
      </c>
      <c r="W415" s="29"/>
      <c r="X415" s="29"/>
      <c r="Y415" s="29"/>
      <c r="Z415" s="29"/>
      <c r="AA415" s="29"/>
      <c r="AB415" s="49">
        <f t="shared" si="376"/>
        <v>331.19999999999925</v>
      </c>
      <c r="AC415" s="24">
        <f t="shared" si="377"/>
        <v>18.138706446752369</v>
      </c>
      <c r="AD415" s="25">
        <f t="shared" si="378"/>
        <v>-3.7704483385448784E-29</v>
      </c>
      <c r="AE415" s="24">
        <f t="shared" si="379"/>
        <v>1.1264654458483128E-28</v>
      </c>
      <c r="AF415" s="26">
        <f t="shared" si="380"/>
        <v>-2.8813130308574351E-29</v>
      </c>
      <c r="AG415" s="32"/>
      <c r="AH415" s="49">
        <f t="shared" si="381"/>
        <v>136.16000000000068</v>
      </c>
      <c r="AI415" s="77">
        <f t="shared" si="426"/>
        <v>6.9270656464365556</v>
      </c>
      <c r="AJ415" s="25">
        <f t="shared" si="427"/>
        <v>-3.7231203854972691E-15</v>
      </c>
      <c r="AK415" s="24">
        <f t="shared" si="428"/>
        <v>2.2520773299760689E-14</v>
      </c>
      <c r="AL415" s="26">
        <f t="shared" si="429"/>
        <v>-8.306068351761595E-15</v>
      </c>
      <c r="AM415" s="29"/>
      <c r="AN415" s="49">
        <f t="shared" si="382"/>
        <v>184</v>
      </c>
      <c r="AO415" s="24">
        <f t="shared" si="435"/>
        <v>29.289000959974199</v>
      </c>
      <c r="AP415" s="25">
        <f t="shared" si="431"/>
        <v>-1.9195752171663922E-9</v>
      </c>
      <c r="AQ415" s="24">
        <f t="shared" si="436"/>
        <v>3.3264778909075402E-9</v>
      </c>
      <c r="AR415" s="26">
        <f t="shared" si="432"/>
        <v>-6.2916816379828587E-10</v>
      </c>
      <c r="AS415" s="5"/>
      <c r="AT415" s="49">
        <f t="shared" si="383"/>
        <v>88.319999999999652</v>
      </c>
      <c r="AU415" s="24">
        <f t="shared" si="414"/>
        <v>3.0403685286853195</v>
      </c>
      <c r="AV415" s="25">
        <f t="shared" si="415"/>
        <v>-4.2401955461370572E-9</v>
      </c>
      <c r="AW415" s="24">
        <f t="shared" si="416"/>
        <v>4.8864255886576573E-8</v>
      </c>
      <c r="AX415" s="26">
        <f t="shared" si="417"/>
        <v>-1.9897667716168607E-8</v>
      </c>
      <c r="AY415" s="29"/>
      <c r="AZ415" s="29"/>
      <c r="BA415" s="29"/>
      <c r="BB415" s="29"/>
      <c r="BC415" s="29"/>
      <c r="BD415" s="29"/>
      <c r="BE415" s="35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0">
        <f t="shared" si="389"/>
        <v>331.19999999999925</v>
      </c>
      <c r="CE415" s="61">
        <f t="shared" si="367"/>
        <v>6.0504158866492045E-29</v>
      </c>
      <c r="CF415" s="61">
        <f t="shared" si="368"/>
        <v>1.5343263811716875E-14</v>
      </c>
      <c r="CG415" s="61">
        <f t="shared" si="369"/>
        <v>2.5366138092598204E-9</v>
      </c>
      <c r="CH415" s="24">
        <f t="shared" si="430"/>
        <v>1.0302709255369275E-7</v>
      </c>
      <c r="CI415" s="60">
        <f t="shared" si="371"/>
        <v>0</v>
      </c>
      <c r="CJ415" s="60">
        <f t="shared" si="372"/>
        <v>0</v>
      </c>
      <c r="CK415" s="60">
        <f t="shared" si="373"/>
        <v>0</v>
      </c>
      <c r="CL415" s="60">
        <f t="shared" si="374"/>
        <v>0</v>
      </c>
      <c r="CM415" s="61">
        <f t="shared" si="375"/>
        <v>1.0556372170621638E-7</v>
      </c>
      <c r="CN415" s="72">
        <f>L139</f>
        <v>44704</v>
      </c>
    </row>
    <row r="416" spans="2:92" x14ac:dyDescent="0.65">
      <c r="B416" s="44">
        <v>44266</v>
      </c>
      <c r="C416" s="38">
        <f t="shared" si="362"/>
        <v>1272</v>
      </c>
      <c r="D416" s="46">
        <v>443001</v>
      </c>
      <c r="E416" s="101">
        <f t="shared" si="408"/>
        <v>5.0477305716650218E-2</v>
      </c>
      <c r="F416" s="38">
        <f t="shared" si="364"/>
        <v>61626</v>
      </c>
      <c r="G416" s="46">
        <v>8776241</v>
      </c>
      <c r="H416" s="46">
        <f t="shared" si="365"/>
        <v>49</v>
      </c>
      <c r="I416" s="46">
        <v>8402</v>
      </c>
      <c r="J416" s="100">
        <f t="shared" si="409"/>
        <v>1.8966097141992908E-2</v>
      </c>
      <c r="W416" s="29"/>
      <c r="X416" s="29"/>
      <c r="Y416" s="29"/>
      <c r="Z416" s="29"/>
      <c r="AA416" s="29"/>
      <c r="AB416" s="49">
        <f t="shared" si="376"/>
        <v>332.09999999999923</v>
      </c>
      <c r="AC416" s="24">
        <f t="shared" si="377"/>
        <v>18.138706446752369</v>
      </c>
      <c r="AD416" s="25">
        <f t="shared" si="378"/>
        <v>-3.0648939066978862E-29</v>
      </c>
      <c r="AE416" s="24">
        <f t="shared" si="379"/>
        <v>9.1567282484465153E-29</v>
      </c>
      <c r="AF416" s="26">
        <f t="shared" si="380"/>
        <v>-2.3421402333740146E-29</v>
      </c>
      <c r="AG416" s="32"/>
      <c r="AH416" s="49">
        <f t="shared" si="381"/>
        <v>136.53000000000068</v>
      </c>
      <c r="AI416" s="77">
        <f t="shared" si="426"/>
        <v>6.9270656464365548</v>
      </c>
      <c r="AJ416" s="25">
        <f t="shared" si="427"/>
        <v>-3.2760603761751162E-15</v>
      </c>
      <c r="AK416" s="24">
        <f t="shared" si="428"/>
        <v>1.9816553162117098E-14</v>
      </c>
      <c r="AL416" s="26">
        <f t="shared" si="429"/>
        <v>-7.3087030747124066E-15</v>
      </c>
      <c r="AM416" s="29"/>
      <c r="AN416" s="49">
        <f t="shared" si="382"/>
        <v>184.5</v>
      </c>
      <c r="AO416" s="24">
        <f t="shared" si="435"/>
        <v>29.289000959097336</v>
      </c>
      <c r="AP416" s="25">
        <f t="shared" si="431"/>
        <v>-1.7537258545222299E-9</v>
      </c>
      <c r="AQ416" s="24">
        <f t="shared" si="436"/>
        <v>3.039073556351016E-9</v>
      </c>
      <c r="AR416" s="26">
        <f t="shared" si="432"/>
        <v>-5.7480866911304801E-10</v>
      </c>
      <c r="AS416" s="5"/>
      <c r="AT416" s="49">
        <f t="shared" si="383"/>
        <v>88.559999999999647</v>
      </c>
      <c r="AU416" s="24">
        <f t="shared" si="414"/>
        <v>3.0403685277582717</v>
      </c>
      <c r="AV416" s="25">
        <f t="shared" si="415"/>
        <v>-3.8626989901545179E-9</v>
      </c>
      <c r="AW416" s="24">
        <f t="shared" si="416"/>
        <v>4.4513964008463387E-8</v>
      </c>
      <c r="AX416" s="26">
        <f t="shared" si="417"/>
        <v>-1.8126216158804939E-8</v>
      </c>
      <c r="AY416" s="29"/>
      <c r="AZ416" s="29"/>
      <c r="BA416" s="29"/>
      <c r="BB416" s="29"/>
      <c r="BC416" s="29"/>
      <c r="BD416" s="29"/>
      <c r="BE416" s="35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0">
        <f t="shared" si="389"/>
        <v>332.09999999999923</v>
      </c>
      <c r="CE416" s="61">
        <f t="shared" si="367"/>
        <v>4.9182169118741563E-29</v>
      </c>
      <c r="CF416" s="61">
        <f t="shared" si="368"/>
        <v>1.3500895327093667E-14</v>
      </c>
      <c r="CG416" s="61">
        <f t="shared" si="369"/>
        <v>2.3174529346143196E-9</v>
      </c>
      <c r="CH416" s="24">
        <f t="shared" si="430"/>
        <v>9.385478622327993E-8</v>
      </c>
      <c r="CI416" s="60">
        <f t="shared" si="371"/>
        <v>0</v>
      </c>
      <c r="CJ416" s="60">
        <f t="shared" si="372"/>
        <v>0</v>
      </c>
      <c r="CK416" s="60">
        <f t="shared" si="373"/>
        <v>0</v>
      </c>
      <c r="CL416" s="60">
        <f t="shared" si="374"/>
        <v>0</v>
      </c>
      <c r="CM416" s="61">
        <f t="shared" si="375"/>
        <v>9.6172252658789573E-8</v>
      </c>
      <c r="CN416" s="35"/>
    </row>
    <row r="417" spans="2:92" x14ac:dyDescent="0.65">
      <c r="B417" s="44">
        <v>44267</v>
      </c>
      <c r="C417" s="38">
        <f t="shared" si="362"/>
        <v>1288</v>
      </c>
      <c r="D417" s="46">
        <v>444289</v>
      </c>
      <c r="E417" s="101">
        <f t="shared" si="408"/>
        <v>5.0288523824933651E-2</v>
      </c>
      <c r="F417" s="38">
        <f t="shared" si="364"/>
        <v>58558</v>
      </c>
      <c r="G417" s="46">
        <v>8834799</v>
      </c>
      <c r="H417" s="46">
        <f t="shared" si="365"/>
        <v>49</v>
      </c>
      <c r="I417" s="46">
        <v>8451</v>
      </c>
      <c r="J417" s="100">
        <f t="shared" si="409"/>
        <v>1.902140273560678E-2</v>
      </c>
      <c r="W417" s="29"/>
      <c r="X417" s="29"/>
      <c r="Y417" s="29"/>
      <c r="Z417" s="29"/>
      <c r="AA417" s="29"/>
      <c r="AB417" s="49">
        <f t="shared" si="376"/>
        <v>332.9999999999992</v>
      </c>
      <c r="AC417" s="24">
        <f t="shared" si="377"/>
        <v>18.138706446752369</v>
      </c>
      <c r="AD417" s="25">
        <f t="shared" si="378"/>
        <v>-2.491368085668845E-29</v>
      </c>
      <c r="AE417" s="24">
        <f t="shared" si="379"/>
        <v>7.443252922219581E-29</v>
      </c>
      <c r="AF417" s="26">
        <f t="shared" si="380"/>
        <v>-1.903861473585482E-29</v>
      </c>
      <c r="AG417" s="32"/>
      <c r="AH417" s="49">
        <f t="shared" si="381"/>
        <v>136.90000000000069</v>
      </c>
      <c r="AI417" s="77">
        <f t="shared" si="426"/>
        <v>6.9270656464365539</v>
      </c>
      <c r="AJ417" s="25">
        <f t="shared" si="427"/>
        <v>-2.8826818574417858E-15</v>
      </c>
      <c r="AK417" s="24">
        <f t="shared" si="428"/>
        <v>1.7437046854478394E-14</v>
      </c>
      <c r="AL417" s="26">
        <f t="shared" si="429"/>
        <v>-6.431098128753249E-15</v>
      </c>
      <c r="AM417" s="29"/>
      <c r="AN417" s="49">
        <f t="shared" si="382"/>
        <v>185</v>
      </c>
      <c r="AO417" s="24">
        <f t="shared" si="435"/>
        <v>29.289000958296235</v>
      </c>
      <c r="AP417" s="25">
        <f t="shared" si="431"/>
        <v>-1.6022057095211806E-9</v>
      </c>
      <c r="AQ417" s="24">
        <f t="shared" si="436"/>
        <v>2.7765006663887507E-9</v>
      </c>
      <c r="AR417" s="26">
        <f t="shared" si="432"/>
        <v>-5.2514577992453053E-10</v>
      </c>
      <c r="AS417" s="5"/>
      <c r="AT417" s="49">
        <f t="shared" si="383"/>
        <v>88.799999999999642</v>
      </c>
      <c r="AU417" s="24">
        <f t="shared" si="414"/>
        <v>3.0403685269137575</v>
      </c>
      <c r="AV417" s="25">
        <f t="shared" si="415"/>
        <v>-3.5188102356445094E-9</v>
      </c>
      <c r="AW417" s="24">
        <f t="shared" si="416"/>
        <v>4.0550970352104026E-8</v>
      </c>
      <c r="AX417" s="26">
        <f t="shared" si="417"/>
        <v>-1.6512473568164017E-8</v>
      </c>
      <c r="AY417" s="29"/>
      <c r="AZ417" s="29"/>
      <c r="BA417" s="29"/>
      <c r="BB417" s="29"/>
      <c r="BC417" s="29"/>
      <c r="BD417" s="29"/>
      <c r="BE417" s="35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0">
        <f t="shared" si="389"/>
        <v>332.9999999999992</v>
      </c>
      <c r="CE417" s="61">
        <f t="shared" si="367"/>
        <v>3.9978834588246875E-29</v>
      </c>
      <c r="CF417" s="61">
        <f t="shared" si="368"/>
        <v>1.1879752370153867E-14</v>
      </c>
      <c r="CG417" s="61">
        <f t="shared" si="369"/>
        <v>2.1172273384746238E-9</v>
      </c>
      <c r="CH417" s="24">
        <f t="shared" si="430"/>
        <v>8.5499072899771085E-8</v>
      </c>
      <c r="CI417" s="60">
        <f t="shared" si="371"/>
        <v>0</v>
      </c>
      <c r="CJ417" s="60">
        <f t="shared" si="372"/>
        <v>0</v>
      </c>
      <c r="CK417" s="60">
        <f t="shared" si="373"/>
        <v>0</v>
      </c>
      <c r="CL417" s="60">
        <f t="shared" si="374"/>
        <v>0</v>
      </c>
      <c r="CM417" s="61">
        <f t="shared" si="375"/>
        <v>8.7616312117998084E-8</v>
      </c>
      <c r="CN417" s="35"/>
    </row>
    <row r="418" spans="2:92" x14ac:dyDescent="0.65">
      <c r="B418" s="44">
        <v>44268</v>
      </c>
      <c r="C418" s="38">
        <f t="shared" si="362"/>
        <v>1296</v>
      </c>
      <c r="D418" s="46">
        <v>445585</v>
      </c>
      <c r="E418" s="101">
        <f t="shared" si="408"/>
        <v>5.0109393072278151E-2</v>
      </c>
      <c r="F418" s="38">
        <f t="shared" si="364"/>
        <v>57446</v>
      </c>
      <c r="G418" s="46">
        <v>8892245</v>
      </c>
      <c r="H418" s="46">
        <f t="shared" si="365"/>
        <v>58</v>
      </c>
      <c r="I418" s="46">
        <v>8509</v>
      </c>
      <c r="J418" s="100">
        <f t="shared" si="409"/>
        <v>1.9096244263159666E-2</v>
      </c>
      <c r="W418" s="29"/>
      <c r="X418" s="29"/>
      <c r="Y418" s="29"/>
      <c r="Z418" s="29"/>
      <c r="AA418" s="29"/>
      <c r="AB418" s="49">
        <f t="shared" si="376"/>
        <v>333.89999999999918</v>
      </c>
      <c r="AC418" s="24">
        <f t="shared" si="377"/>
        <v>18.138706446752369</v>
      </c>
      <c r="AD418" s="25">
        <f t="shared" si="378"/>
        <v>-2.025164696476091E-29</v>
      </c>
      <c r="AE418" s="24">
        <f t="shared" si="379"/>
        <v>6.0504158866492045E-29</v>
      </c>
      <c r="AF418" s="26">
        <f t="shared" si="380"/>
        <v>-1.5475967061893078E-29</v>
      </c>
      <c r="AG418" s="32"/>
      <c r="AH418" s="49">
        <f t="shared" si="381"/>
        <v>137.27000000000069</v>
      </c>
      <c r="AI418" s="77">
        <f t="shared" si="426"/>
        <v>6.927065646436553</v>
      </c>
      <c r="AJ418" s="25">
        <f t="shared" si="427"/>
        <v>-2.5365389330601991E-15</v>
      </c>
      <c r="AK418" s="24">
        <f t="shared" si="428"/>
        <v>1.5343263811716875E-14</v>
      </c>
      <c r="AL418" s="26">
        <f t="shared" si="429"/>
        <v>-5.6588730885446453E-15</v>
      </c>
      <c r="AM418" s="29"/>
      <c r="AN418" s="49">
        <f t="shared" si="382"/>
        <v>185.5</v>
      </c>
      <c r="AO418" s="24">
        <f t="shared" si="435"/>
        <v>29.289000957564348</v>
      </c>
      <c r="AP418" s="25">
        <f t="shared" si="431"/>
        <v>-1.4637767522142646E-9</v>
      </c>
      <c r="AQ418" s="24">
        <f t="shared" si="436"/>
        <v>2.5366138092598204E-9</v>
      </c>
      <c r="AR418" s="26">
        <f t="shared" si="432"/>
        <v>-4.7977371425786079E-10</v>
      </c>
      <c r="AS418" s="5"/>
      <c r="AT418" s="49">
        <f t="shared" si="383"/>
        <v>89.039999999999637</v>
      </c>
      <c r="AU418" s="24">
        <f t="shared" si="414"/>
        <v>3.0403685261444284</v>
      </c>
      <c r="AV418" s="25">
        <f t="shared" si="415"/>
        <v>-3.2055372438530993E-9</v>
      </c>
      <c r="AW418" s="24">
        <f t="shared" si="416"/>
        <v>3.6940794492601533E-8</v>
      </c>
      <c r="AX418" s="26">
        <f t="shared" si="417"/>
        <v>-1.5042399414593714E-8</v>
      </c>
      <c r="AY418" s="29"/>
      <c r="AZ418" s="29"/>
      <c r="BA418" s="29"/>
      <c r="BB418" s="29"/>
      <c r="BC418" s="29"/>
      <c r="BD418" s="29"/>
      <c r="BE418" s="35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0">
        <f t="shared" si="389"/>
        <v>333.89999999999918</v>
      </c>
      <c r="CE418" s="61">
        <f t="shared" si="367"/>
        <v>3.2497696699297211E-29</v>
      </c>
      <c r="CF418" s="61">
        <f t="shared" si="368"/>
        <v>1.0453270909593601E-14</v>
      </c>
      <c r="CG418" s="61">
        <f t="shared" si="369"/>
        <v>1.9343010318798056E-9</v>
      </c>
      <c r="CH418" s="24">
        <f t="shared" si="430"/>
        <v>7.7887252859332609E-8</v>
      </c>
      <c r="CI418" s="60">
        <f t="shared" si="371"/>
        <v>0</v>
      </c>
      <c r="CJ418" s="60">
        <f t="shared" si="372"/>
        <v>0</v>
      </c>
      <c r="CK418" s="60">
        <f t="shared" si="373"/>
        <v>0</v>
      </c>
      <c r="CL418" s="60">
        <f t="shared" si="374"/>
        <v>0</v>
      </c>
      <c r="CM418" s="61">
        <f t="shared" si="375"/>
        <v>7.9821564344483328E-8</v>
      </c>
      <c r="CN418" s="72">
        <f>L140</f>
        <v>44711</v>
      </c>
    </row>
    <row r="419" spans="2:92" x14ac:dyDescent="0.65">
      <c r="B419" s="44">
        <v>44269</v>
      </c>
      <c r="C419" s="38">
        <f t="shared" si="362"/>
        <v>1288</v>
      </c>
      <c r="D419" s="46">
        <v>446873</v>
      </c>
      <c r="E419" s="101">
        <f t="shared" si="408"/>
        <v>5.0045714690161461E-2</v>
      </c>
      <c r="F419" s="38">
        <f t="shared" si="364"/>
        <v>37051</v>
      </c>
      <c r="G419" s="46">
        <v>8929296</v>
      </c>
      <c r="H419" s="46">
        <f t="shared" si="365"/>
        <v>51</v>
      </c>
      <c r="I419" s="46">
        <v>8560</v>
      </c>
      <c r="J419" s="100">
        <f t="shared" si="409"/>
        <v>1.9155330485395181E-2</v>
      </c>
      <c r="W419" s="29"/>
      <c r="X419" s="29"/>
      <c r="Y419" s="29"/>
      <c r="Z419" s="29"/>
      <c r="AA419" s="29"/>
      <c r="AB419" s="49">
        <f t="shared" si="376"/>
        <v>334.79999999999916</v>
      </c>
      <c r="AC419" s="24">
        <f t="shared" si="377"/>
        <v>18.138706446752369</v>
      </c>
      <c r="AD419" s="25">
        <f t="shared" si="378"/>
        <v>-1.6462007647304532E-29</v>
      </c>
      <c r="AE419" s="24">
        <f t="shared" si="379"/>
        <v>4.9182169118741563E-29</v>
      </c>
      <c r="AF419" s="26">
        <f t="shared" si="380"/>
        <v>-1.257998860861165E-29</v>
      </c>
      <c r="AG419" s="32"/>
      <c r="AH419" s="49">
        <f t="shared" si="381"/>
        <v>137.6400000000007</v>
      </c>
      <c r="AI419" s="77">
        <f t="shared" si="426"/>
        <v>6.9270656464365521</v>
      </c>
      <c r="AJ419" s="25">
        <f t="shared" si="427"/>
        <v>-2.2319597087414996E-15</v>
      </c>
      <c r="AK419" s="24">
        <f t="shared" si="428"/>
        <v>1.3500895327093667E-14</v>
      </c>
      <c r="AL419" s="26">
        <f t="shared" si="429"/>
        <v>-4.9793742827654311E-15</v>
      </c>
      <c r="AM419" s="29"/>
      <c r="AN419" s="49">
        <f t="shared" si="382"/>
        <v>186</v>
      </c>
      <c r="AO419" s="24">
        <f t="shared" si="435"/>
        <v>29.289000956895695</v>
      </c>
      <c r="AP419" s="25">
        <f t="shared" si="431"/>
        <v>-1.3373079171908728E-9</v>
      </c>
      <c r="AQ419" s="24">
        <f t="shared" si="436"/>
        <v>2.3174529346143196E-9</v>
      </c>
      <c r="AR419" s="26">
        <f t="shared" si="432"/>
        <v>-4.383217492910013E-10</v>
      </c>
      <c r="AS419" s="5"/>
      <c r="AT419" s="49">
        <f t="shared" si="383"/>
        <v>89.279999999999632</v>
      </c>
      <c r="AU419" s="24">
        <f t="shared" si="414"/>
        <v>3.0403685254435913</v>
      </c>
      <c r="AV419" s="25">
        <f t="shared" si="415"/>
        <v>-2.9201543515579536E-9</v>
      </c>
      <c r="AW419" s="24">
        <f t="shared" si="416"/>
        <v>3.3652025731774475E-8</v>
      </c>
      <c r="AX419" s="26">
        <f t="shared" si="417"/>
        <v>-1.3703203170112739E-8</v>
      </c>
      <c r="AY419" s="29"/>
      <c r="AZ419" s="29"/>
      <c r="BA419" s="29"/>
      <c r="BB419" s="29"/>
      <c r="BC419" s="29"/>
      <c r="BD419" s="29"/>
      <c r="BE419" s="35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0">
        <f t="shared" si="389"/>
        <v>334.79999999999916</v>
      </c>
      <c r="CE419" s="61">
        <f t="shared" si="367"/>
        <v>2.6416485163626781E-29</v>
      </c>
      <c r="CF419" s="61">
        <f t="shared" si="368"/>
        <v>9.1980766353247263E-15</v>
      </c>
      <c r="CG419" s="61">
        <f t="shared" si="369"/>
        <v>1.7671793736643907E-9</v>
      </c>
      <c r="CH419" s="24">
        <f t="shared" si="430"/>
        <v>7.0953098696377257E-8</v>
      </c>
      <c r="CI419" s="60">
        <f t="shared" si="371"/>
        <v>0</v>
      </c>
      <c r="CJ419" s="60">
        <f t="shared" si="372"/>
        <v>0</v>
      </c>
      <c r="CK419" s="60">
        <f t="shared" si="373"/>
        <v>0</v>
      </c>
      <c r="CL419" s="60">
        <f t="shared" si="374"/>
        <v>0</v>
      </c>
      <c r="CM419" s="61">
        <f t="shared" si="375"/>
        <v>7.2720287268118288E-8</v>
      </c>
      <c r="CN419" s="35"/>
    </row>
    <row r="420" spans="2:92" x14ac:dyDescent="0.65">
      <c r="B420" s="44">
        <v>44270</v>
      </c>
      <c r="C420" s="38">
        <f t="shared" si="362"/>
        <v>1033</v>
      </c>
      <c r="D420" s="46">
        <v>447906</v>
      </c>
      <c r="E420" s="101">
        <f t="shared" si="408"/>
        <v>5.0066357434575638E-2</v>
      </c>
      <c r="F420" s="38">
        <f t="shared" si="364"/>
        <v>16951</v>
      </c>
      <c r="G420" s="46">
        <v>8946247</v>
      </c>
      <c r="H420" s="46">
        <f t="shared" si="365"/>
        <v>30</v>
      </c>
      <c r="I420" s="46">
        <v>8590</v>
      </c>
      <c r="J420" s="100">
        <f t="shared" si="409"/>
        <v>1.9178131125727273E-2</v>
      </c>
      <c r="W420" s="29"/>
      <c r="X420" s="29"/>
      <c r="Y420" s="29"/>
      <c r="Z420" s="29"/>
      <c r="AA420" s="29"/>
      <c r="AB420" s="49">
        <f t="shared" si="376"/>
        <v>335.69999999999914</v>
      </c>
      <c r="AC420" s="24">
        <f t="shared" si="377"/>
        <v>18.138706446752369</v>
      </c>
      <c r="AD420" s="25">
        <f t="shared" si="378"/>
        <v>-1.3381513920890743E-29</v>
      </c>
      <c r="AE420" s="24">
        <f t="shared" si="379"/>
        <v>3.9978834588246875E-29</v>
      </c>
      <c r="AF420" s="26">
        <f t="shared" si="380"/>
        <v>-1.0225927256105207E-29</v>
      </c>
      <c r="AG420" s="32"/>
      <c r="AH420" s="49">
        <f t="shared" si="381"/>
        <v>138.0100000000007</v>
      </c>
      <c r="AI420" s="77">
        <f t="shared" si="426"/>
        <v>6.9270656464365512</v>
      </c>
      <c r="AJ420" s="25">
        <f t="shared" si="427"/>
        <v>-1.9639533525453726E-15</v>
      </c>
      <c r="AK420" s="24">
        <f t="shared" si="428"/>
        <v>1.1879752370153867E-14</v>
      </c>
      <c r="AL420" s="26">
        <f t="shared" si="429"/>
        <v>-4.3814674511886503E-15</v>
      </c>
      <c r="AM420" s="29"/>
      <c r="AN420" s="49">
        <f t="shared" si="382"/>
        <v>186.5</v>
      </c>
      <c r="AO420" s="24">
        <f t="shared" si="435"/>
        <v>29.289000956284813</v>
      </c>
      <c r="AP420" s="25">
        <f t="shared" si="431"/>
        <v>-1.2217658619506319E-9</v>
      </c>
      <c r="AQ420" s="24">
        <f t="shared" si="436"/>
        <v>2.1172273384746238E-9</v>
      </c>
      <c r="AR420" s="26">
        <f t="shared" si="432"/>
        <v>-4.0045119227939185E-10</v>
      </c>
      <c r="AS420" s="5"/>
      <c r="AT420" s="49">
        <f t="shared" si="383"/>
        <v>89.519999999999627</v>
      </c>
      <c r="AU420" s="24">
        <f t="shared" si="414"/>
        <v>3.0403685248051486</v>
      </c>
      <c r="AV420" s="25">
        <f t="shared" si="415"/>
        <v>-2.6601785561599286E-9</v>
      </c>
      <c r="AW420" s="24">
        <f t="shared" si="416"/>
        <v>3.0656049806221212E-8</v>
      </c>
      <c r="AX420" s="26">
        <f t="shared" si="417"/>
        <v>-1.2483233023138587E-8</v>
      </c>
      <c r="AY420" s="29"/>
      <c r="AZ420" s="29"/>
      <c r="BA420" s="29"/>
      <c r="BB420" s="29"/>
      <c r="BC420" s="29"/>
      <c r="BD420" s="29"/>
      <c r="BE420" s="35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0">
        <f t="shared" si="389"/>
        <v>335.69999999999914</v>
      </c>
      <c r="CE420" s="61">
        <f t="shared" si="367"/>
        <v>2.1473235314403219E-29</v>
      </c>
      <c r="CF420" s="61">
        <f t="shared" si="368"/>
        <v>8.0936019472775606E-15</v>
      </c>
      <c r="CG420" s="61">
        <f t="shared" si="369"/>
        <v>1.6144968581515163E-9</v>
      </c>
      <c r="CH420" s="61">
        <f>AW407</f>
        <v>1.0302709255369275E-7</v>
      </c>
      <c r="CI420" s="60">
        <f t="shared" si="371"/>
        <v>0</v>
      </c>
      <c r="CJ420" s="60">
        <f t="shared" si="372"/>
        <v>0</v>
      </c>
      <c r="CK420" s="60">
        <f t="shared" si="373"/>
        <v>0</v>
      </c>
      <c r="CL420" s="60">
        <f t="shared" si="374"/>
        <v>0</v>
      </c>
      <c r="CM420" s="61">
        <f t="shared" si="375"/>
        <v>1.0464159750544621E-7</v>
      </c>
      <c r="CN420" s="35"/>
    </row>
    <row r="421" spans="2:92" x14ac:dyDescent="0.65">
      <c r="B421" s="44">
        <v>44271</v>
      </c>
      <c r="C421" s="38">
        <f t="shared" ref="C421:C436" si="437">IF(D421="","",D421-D420)</f>
        <v>782</v>
      </c>
      <c r="D421" s="46">
        <v>448688</v>
      </c>
      <c r="E421" s="101">
        <f t="shared" si="408"/>
        <v>4.9853707067249196E-2</v>
      </c>
      <c r="F421" s="38">
        <f t="shared" ref="F421:F436" si="438">IF(G421="","",G421-G420)</f>
        <v>53846</v>
      </c>
      <c r="G421" s="46">
        <v>9000093</v>
      </c>
      <c r="H421" s="46">
        <f t="shared" ref="H421:H436" si="439">IF(I421="","",I421-I420)</f>
        <v>32</v>
      </c>
      <c r="I421" s="46">
        <v>8622</v>
      </c>
      <c r="J421" s="100">
        <f t="shared" si="409"/>
        <v>1.9216025389580286E-2</v>
      </c>
      <c r="W421" s="29"/>
      <c r="X421" s="29"/>
      <c r="Y421" s="29"/>
      <c r="Z421" s="29"/>
      <c r="AA421" s="29"/>
      <c r="AB421" s="49">
        <f t="shared" si="376"/>
        <v>336.59999999999911</v>
      </c>
      <c r="AC421" s="24">
        <f t="shared" si="377"/>
        <v>18.138706446752369</v>
      </c>
      <c r="AD421" s="25">
        <f t="shared" si="378"/>
        <v>-1.0877465170192202E-29</v>
      </c>
      <c r="AE421" s="24">
        <f t="shared" si="379"/>
        <v>3.2497696699297211E-29</v>
      </c>
      <c r="AF421" s="26">
        <f t="shared" si="380"/>
        <v>-8.3123754321662973E-30</v>
      </c>
      <c r="AG421" s="32"/>
      <c r="AH421" s="49">
        <f t="shared" si="381"/>
        <v>138.38000000000071</v>
      </c>
      <c r="AI421" s="77">
        <f t="shared" si="426"/>
        <v>6.9270656464365503</v>
      </c>
      <c r="AJ421" s="25">
        <f t="shared" si="427"/>
        <v>-1.7281283151607871E-15</v>
      </c>
      <c r="AK421" s="24">
        <f t="shared" si="428"/>
        <v>1.0453270909593601E-14</v>
      </c>
      <c r="AL421" s="26">
        <f t="shared" si="429"/>
        <v>-3.8553552988115294E-15</v>
      </c>
      <c r="AM421" s="29"/>
      <c r="AN421" s="49">
        <f t="shared" si="382"/>
        <v>187</v>
      </c>
      <c r="AO421" s="24">
        <f t="shared" si="435"/>
        <v>29.28900095572671</v>
      </c>
      <c r="AP421" s="25">
        <f t="shared" si="431"/>
        <v>-1.1162065237426006E-9</v>
      </c>
      <c r="AQ421" s="24">
        <f t="shared" si="436"/>
        <v>1.9343010318798056E-9</v>
      </c>
      <c r="AR421" s="26">
        <f t="shared" si="432"/>
        <v>-3.6585261318963592E-10</v>
      </c>
      <c r="AS421" s="5"/>
      <c r="AT421" s="49">
        <f t="shared" si="383"/>
        <v>89.759999999999621</v>
      </c>
      <c r="AU421" s="24">
        <f t="shared" si="414"/>
        <v>3.040368524223545</v>
      </c>
      <c r="AV421" s="25">
        <f t="shared" si="415"/>
        <v>-2.4233479120680424E-9</v>
      </c>
      <c r="AW421" s="24">
        <f t="shared" si="416"/>
        <v>2.7926799926045651E-8</v>
      </c>
      <c r="AX421" s="26">
        <f t="shared" si="417"/>
        <v>-1.1371874500731503E-8</v>
      </c>
      <c r="AY421" s="29"/>
      <c r="AZ421" s="29"/>
      <c r="BA421" s="29"/>
      <c r="BB421" s="29"/>
      <c r="BC421" s="29"/>
      <c r="BD421" s="29"/>
      <c r="BE421" s="35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0">
        <f t="shared" si="389"/>
        <v>336.59999999999911</v>
      </c>
      <c r="CE421" s="61">
        <f t="shared" si="367"/>
        <v>1.7455003268285979E-29</v>
      </c>
      <c r="CF421" s="61">
        <f t="shared" si="368"/>
        <v>7.1217489349242082E-15</v>
      </c>
      <c r="CG421" s="61">
        <f t="shared" si="369"/>
        <v>1.4750059579770658E-9</v>
      </c>
      <c r="CH421" s="61">
        <f>AW408</f>
        <v>9.385478622327993E-8</v>
      </c>
      <c r="CI421" s="60">
        <f t="shared" si="371"/>
        <v>0</v>
      </c>
      <c r="CJ421" s="60">
        <f t="shared" si="372"/>
        <v>0</v>
      </c>
      <c r="CK421" s="60">
        <f t="shared" si="373"/>
        <v>0</v>
      </c>
      <c r="CL421" s="60">
        <f t="shared" si="374"/>
        <v>0</v>
      </c>
      <c r="CM421" s="61">
        <f t="shared" si="375"/>
        <v>9.5329799303005926E-8</v>
      </c>
      <c r="CN421" s="35"/>
    </row>
    <row r="422" spans="2:92" x14ac:dyDescent="0.65">
      <c r="B422" s="44">
        <v>44272</v>
      </c>
      <c r="C422" s="38">
        <f t="shared" si="437"/>
        <v>1025</v>
      </c>
      <c r="D422" s="46">
        <v>449713</v>
      </c>
      <c r="E422" s="101">
        <f t="shared" si="408"/>
        <v>4.9691204115554728E-2</v>
      </c>
      <c r="F422" s="38">
        <f t="shared" si="438"/>
        <v>50060</v>
      </c>
      <c r="G422" s="46">
        <v>9050153</v>
      </c>
      <c r="H422" s="46">
        <f t="shared" si="439"/>
        <v>56</v>
      </c>
      <c r="I422" s="46">
        <v>8678</v>
      </c>
      <c r="J422" s="100">
        <f t="shared" si="409"/>
        <v>1.9296751483724065E-2</v>
      </c>
      <c r="W422" s="29"/>
      <c r="X422" s="29"/>
      <c r="Y422" s="29"/>
      <c r="Z422" s="29"/>
      <c r="AA422" s="29"/>
      <c r="AB422" s="49">
        <f t="shared" si="376"/>
        <v>337.49999999999909</v>
      </c>
      <c r="AC422" s="24">
        <f t="shared" si="377"/>
        <v>18.138706446752369</v>
      </c>
      <c r="AD422" s="25">
        <f t="shared" si="378"/>
        <v>-8.8419927093621826E-30</v>
      </c>
      <c r="AE422" s="24">
        <f t="shared" si="379"/>
        <v>2.6416485163626781E-29</v>
      </c>
      <c r="AF422" s="26">
        <f t="shared" si="380"/>
        <v>-6.756901706300479E-30</v>
      </c>
      <c r="AG422" s="32"/>
      <c r="AH422" s="49">
        <f t="shared" si="381"/>
        <v>138.75000000000071</v>
      </c>
      <c r="AI422" s="77">
        <f t="shared" si="426"/>
        <v>6.9270656464365494</v>
      </c>
      <c r="AJ422" s="25">
        <f t="shared" si="427"/>
        <v>-1.5206203700255482E-15</v>
      </c>
      <c r="AK422" s="24">
        <f t="shared" si="428"/>
        <v>9.1980766353247263E-15</v>
      </c>
      <c r="AL422" s="26">
        <f t="shared" si="429"/>
        <v>-3.3924169574834439E-15</v>
      </c>
      <c r="AM422" s="29"/>
      <c r="AN422" s="49">
        <f t="shared" si="382"/>
        <v>187.5</v>
      </c>
      <c r="AO422" s="24">
        <f t="shared" si="435"/>
        <v>29.289000955216824</v>
      </c>
      <c r="AP422" s="25">
        <f t="shared" si="431"/>
        <v>-1.019767405885034E-9</v>
      </c>
      <c r="AQ422" s="24">
        <f t="shared" si="436"/>
        <v>1.7671793736643907E-9</v>
      </c>
      <c r="AR422" s="26">
        <f t="shared" si="432"/>
        <v>-3.3424331643082979E-10</v>
      </c>
      <c r="AS422" s="5"/>
      <c r="AT422" s="49">
        <f t="shared" si="383"/>
        <v>89.999999999999616</v>
      </c>
      <c r="AU422" s="24">
        <f t="shared" si="414"/>
        <v>3.0403685236937203</v>
      </c>
      <c r="AV422" s="25">
        <f t="shared" si="415"/>
        <v>-2.207601850413378E-9</v>
      </c>
      <c r="AW422" s="24">
        <f t="shared" si="416"/>
        <v>2.544052997813193E-8</v>
      </c>
      <c r="AX422" s="26">
        <f t="shared" si="417"/>
        <v>-1.0359458116307167E-8</v>
      </c>
      <c r="AY422" s="29"/>
      <c r="AZ422" s="29"/>
      <c r="BA422" s="29"/>
      <c r="BB422" s="29"/>
      <c r="BC422" s="29"/>
      <c r="BD422" s="29"/>
      <c r="BE422" s="35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0">
        <f t="shared" si="389"/>
        <v>337.49999999999909</v>
      </c>
      <c r="CE422" s="61">
        <f t="shared" si="367"/>
        <v>1.4188692790578761E-29</v>
      </c>
      <c r="CF422" s="61">
        <f t="shared" si="368"/>
        <v>6.2665928251085435E-15</v>
      </c>
      <c r="CG422" s="61">
        <f t="shared" si="369"/>
        <v>1.3475669308825263E-9</v>
      </c>
      <c r="CH422" s="61">
        <f>AW409</f>
        <v>8.5499072899771085E-8</v>
      </c>
      <c r="CI422" s="60">
        <f t="shared" si="371"/>
        <v>0</v>
      </c>
      <c r="CJ422" s="60">
        <f t="shared" si="372"/>
        <v>0</v>
      </c>
      <c r="CK422" s="60">
        <f t="shared" si="373"/>
        <v>0</v>
      </c>
      <c r="CL422" s="60">
        <f t="shared" si="374"/>
        <v>0</v>
      </c>
      <c r="CM422" s="61">
        <f t="shared" si="375"/>
        <v>8.6846646097246433E-8</v>
      </c>
      <c r="CN422" s="35"/>
    </row>
    <row r="423" spans="2:92" x14ac:dyDescent="0.65">
      <c r="B423" s="44">
        <v>44273</v>
      </c>
      <c r="C423" s="38">
        <f t="shared" si="437"/>
        <v>1473</v>
      </c>
      <c r="D423" s="46">
        <v>451186</v>
      </c>
      <c r="E423" s="101">
        <f t="shared" si="408"/>
        <v>4.9378497820526134E-2</v>
      </c>
      <c r="F423" s="38">
        <f t="shared" si="438"/>
        <v>87144</v>
      </c>
      <c r="G423" s="46">
        <v>9137297</v>
      </c>
      <c r="H423" s="46">
        <f t="shared" si="439"/>
        <v>39</v>
      </c>
      <c r="I423" s="46">
        <v>8717</v>
      </c>
      <c r="J423" s="100">
        <f t="shared" si="409"/>
        <v>1.9320191672613955E-2</v>
      </c>
      <c r="W423" s="29"/>
      <c r="X423" s="29"/>
      <c r="Y423" s="29"/>
      <c r="Z423" s="29"/>
      <c r="AA423" s="29"/>
      <c r="AB423" s="49">
        <f t="shared" si="376"/>
        <v>338.39999999999907</v>
      </c>
      <c r="AC423" s="24">
        <f t="shared" si="377"/>
        <v>18.138706446752369</v>
      </c>
      <c r="AD423" s="25">
        <f t="shared" si="378"/>
        <v>-7.1874130460702309E-30</v>
      </c>
      <c r="AE423" s="24">
        <f t="shared" si="379"/>
        <v>2.1473235314403219E-29</v>
      </c>
      <c r="AF423" s="26">
        <f t="shared" si="380"/>
        <v>-5.4924998324706231E-30</v>
      </c>
      <c r="AG423" s="32"/>
      <c r="AH423" s="49">
        <f t="shared" si="381"/>
        <v>139.12000000000072</v>
      </c>
      <c r="AI423" s="77">
        <f t="shared" si="426"/>
        <v>6.9270656464365485</v>
      </c>
      <c r="AJ423" s="25">
        <f t="shared" si="427"/>
        <v>-1.3380292941508205E-15</v>
      </c>
      <c r="AK423" s="24">
        <f t="shared" si="428"/>
        <v>8.0936019472775606E-15</v>
      </c>
      <c r="AL423" s="26">
        <f t="shared" si="429"/>
        <v>-2.9850667244518001E-15</v>
      </c>
      <c r="AM423" s="29"/>
      <c r="AN423" s="49">
        <f t="shared" si="382"/>
        <v>188</v>
      </c>
      <c r="AO423" s="24">
        <f t="shared" si="435"/>
        <v>29.289000954750993</v>
      </c>
      <c r="AP423" s="25">
        <f t="shared" si="431"/>
        <v>-9.316605305393244E-10</v>
      </c>
      <c r="AQ423" s="24">
        <f t="shared" si="436"/>
        <v>1.6144968581515163E-9</v>
      </c>
      <c r="AR423" s="26">
        <f t="shared" si="432"/>
        <v>-3.0536503102574898E-10</v>
      </c>
      <c r="AS423" s="5"/>
      <c r="AT423" s="49">
        <f t="shared" si="383"/>
        <v>90.239999999999611</v>
      </c>
      <c r="AU423" s="24">
        <f t="shared" si="414"/>
        <v>3.0403685232110651</v>
      </c>
      <c r="AV423" s="25">
        <f t="shared" si="415"/>
        <v>-2.0110632508615691E-9</v>
      </c>
      <c r="AW423" s="24">
        <f t="shared" si="416"/>
        <v>2.317560792070046E-8</v>
      </c>
      <c r="AX423" s="26">
        <f t="shared" si="417"/>
        <v>-9.4371752392977991E-9</v>
      </c>
      <c r="AY423" s="29"/>
      <c r="AZ423" s="29"/>
      <c r="BA423" s="29"/>
      <c r="BB423" s="29"/>
      <c r="BC423" s="29"/>
      <c r="BD423" s="29"/>
      <c r="BE423" s="35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0">
        <f t="shared" si="389"/>
        <v>338.39999999999907</v>
      </c>
      <c r="CE423" s="61">
        <f t="shared" si="367"/>
        <v>1.1533598705833444E-29</v>
      </c>
      <c r="CF423" s="61">
        <f t="shared" si="368"/>
        <v>5.5141210388821158E-15</v>
      </c>
      <c r="CG423" s="61">
        <f>AQ398</f>
        <v>1.5456919454394823E-8</v>
      </c>
      <c r="CH423" s="61">
        <f>AW410</f>
        <v>7.7887252859332609E-8</v>
      </c>
      <c r="CI423" s="60">
        <f t="shared" si="371"/>
        <v>0</v>
      </c>
      <c r="CJ423" s="60">
        <f t="shared" si="372"/>
        <v>0</v>
      </c>
      <c r="CK423" s="60">
        <f t="shared" si="373"/>
        <v>0</v>
      </c>
      <c r="CL423" s="60">
        <f t="shared" si="374"/>
        <v>0</v>
      </c>
      <c r="CM423" s="61">
        <f t="shared" si="375"/>
        <v>9.334417782784847E-8</v>
      </c>
      <c r="CN423" s="35"/>
    </row>
    <row r="424" spans="2:92" x14ac:dyDescent="0.65">
      <c r="B424" s="44">
        <v>44274</v>
      </c>
      <c r="C424" s="38">
        <f t="shared" si="437"/>
        <v>1516</v>
      </c>
      <c r="D424" s="46">
        <v>452702</v>
      </c>
      <c r="E424" s="101">
        <f t="shared" si="408"/>
        <v>4.9236778917398194E-2</v>
      </c>
      <c r="F424" s="38">
        <f t="shared" si="438"/>
        <v>57090</v>
      </c>
      <c r="G424" s="46">
        <v>9194387</v>
      </c>
      <c r="H424" s="46">
        <f t="shared" si="439"/>
        <v>41</v>
      </c>
      <c r="I424" s="46">
        <v>8758</v>
      </c>
      <c r="J424" s="100">
        <f t="shared" si="409"/>
        <v>1.9346059880451159E-2</v>
      </c>
      <c r="W424" s="29"/>
      <c r="X424" s="29"/>
      <c r="Y424" s="29"/>
      <c r="Z424" s="29"/>
      <c r="AA424" s="29"/>
      <c r="AB424" s="49">
        <f t="shared" si="376"/>
        <v>339.29999999999905</v>
      </c>
      <c r="AC424" s="24">
        <f t="shared" si="377"/>
        <v>18.138706446752369</v>
      </c>
      <c r="AD424" s="25">
        <f t="shared" si="378"/>
        <v>-5.8424506774499448E-30</v>
      </c>
      <c r="AE424" s="24">
        <f t="shared" si="379"/>
        <v>1.7455003268285979E-29</v>
      </c>
      <c r="AF424" s="26">
        <f t="shared" si="380"/>
        <v>-4.4647022734635996E-30</v>
      </c>
      <c r="AG424" s="32"/>
      <c r="AH424" s="49">
        <f t="shared" si="381"/>
        <v>139.49000000000072</v>
      </c>
      <c r="AI424" s="77">
        <f t="shared" si="426"/>
        <v>6.9270656464365485</v>
      </c>
      <c r="AJ424" s="25">
        <f t="shared" si="427"/>
        <v>-1.1773631521032853E-15</v>
      </c>
      <c r="AK424" s="24">
        <f t="shared" si="428"/>
        <v>7.1217489349242082E-15</v>
      </c>
      <c r="AL424" s="26">
        <f t="shared" si="429"/>
        <v>-2.626629763117168E-15</v>
      </c>
      <c r="AM424" s="29"/>
      <c r="AN424" s="49">
        <f t="shared" si="382"/>
        <v>188.5</v>
      </c>
      <c r="AO424" s="24">
        <f t="shared" si="435"/>
        <v>29.28900095432541</v>
      </c>
      <c r="AP424" s="25">
        <f t="shared" si="431"/>
        <v>-8.5116600035716029E-10</v>
      </c>
      <c r="AQ424" s="24">
        <f t="shared" si="436"/>
        <v>1.4750059579770658E-9</v>
      </c>
      <c r="AR424" s="26">
        <f t="shared" si="432"/>
        <v>-2.7898180034890102E-10</v>
      </c>
      <c r="AS424" s="5"/>
      <c r="AT424" s="49">
        <f t="shared" si="383"/>
        <v>90.479999999999606</v>
      </c>
      <c r="AU424" s="24">
        <f t="shared" si="414"/>
        <v>3.0403685227713799</v>
      </c>
      <c r="AV424" s="25">
        <f t="shared" si="415"/>
        <v>-1.8320221095378465E-9</v>
      </c>
      <c r="AW424" s="24">
        <f t="shared" si="416"/>
        <v>2.1112327571553893E-8</v>
      </c>
      <c r="AX424" s="26">
        <f t="shared" si="417"/>
        <v>-8.5970014547773606E-9</v>
      </c>
      <c r="AY424" s="29"/>
      <c r="AZ424" s="29"/>
      <c r="BA424" s="29"/>
      <c r="BB424" s="29"/>
      <c r="BC424" s="29"/>
      <c r="BD424" s="29"/>
      <c r="BE424" s="35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0">
        <f t="shared" si="389"/>
        <v>339.29999999999905</v>
      </c>
      <c r="CE424" s="61">
        <f t="shared" si="367"/>
        <v>9.3753456411101011E-30</v>
      </c>
      <c r="CF424" s="61">
        <f t="shared" si="368"/>
        <v>4.8520035815340742E-15</v>
      </c>
      <c r="CG424" s="61">
        <f>AQ399</f>
        <v>1.4121457209147256E-8</v>
      </c>
      <c r="CH424" s="61">
        <f>AW411</f>
        <v>7.0953098696377257E-8</v>
      </c>
      <c r="CI424" s="60">
        <f t="shared" si="371"/>
        <v>0</v>
      </c>
      <c r="CJ424" s="60">
        <f t="shared" si="372"/>
        <v>0</v>
      </c>
      <c r="CK424" s="60">
        <f t="shared" si="373"/>
        <v>0</v>
      </c>
      <c r="CL424" s="60">
        <f t="shared" si="374"/>
        <v>0</v>
      </c>
      <c r="CM424" s="61">
        <f t="shared" si="375"/>
        <v>8.5074560757528092E-8</v>
      </c>
      <c r="CN424" s="35"/>
    </row>
    <row r="425" spans="2:92" x14ac:dyDescent="0.65">
      <c r="B425" s="44">
        <v>44275</v>
      </c>
      <c r="C425" s="38">
        <f t="shared" si="437"/>
        <v>1456</v>
      </c>
      <c r="D425" s="46">
        <v>454158</v>
      </c>
      <c r="E425" s="101">
        <f t="shared" si="408"/>
        <v>4.9003513861767101E-2</v>
      </c>
      <c r="F425" s="38">
        <f t="shared" si="438"/>
        <v>73479</v>
      </c>
      <c r="G425" s="46">
        <v>9267866</v>
      </c>
      <c r="H425" s="46">
        <f t="shared" si="439"/>
        <v>32</v>
      </c>
      <c r="I425" s="46">
        <v>8790</v>
      </c>
      <c r="J425" s="100">
        <f t="shared" si="409"/>
        <v>1.9354497773902475E-2</v>
      </c>
      <c r="W425" s="29"/>
      <c r="X425" s="29"/>
      <c r="Y425" s="29"/>
      <c r="Z425" s="29"/>
      <c r="AA425" s="29"/>
      <c r="AB425" s="49">
        <f t="shared" si="376"/>
        <v>340.19999999999902</v>
      </c>
      <c r="AC425" s="24">
        <f t="shared" si="377"/>
        <v>18.138706446752369</v>
      </c>
      <c r="AD425" s="25">
        <f t="shared" si="378"/>
        <v>-4.749167704658138E-30</v>
      </c>
      <c r="AE425" s="24">
        <f t="shared" si="379"/>
        <v>1.4188692790578761E-29</v>
      </c>
      <c r="AF425" s="26">
        <f t="shared" si="380"/>
        <v>-3.6292338641191311E-30</v>
      </c>
      <c r="AG425" s="32"/>
      <c r="AH425" s="49">
        <f t="shared" si="381"/>
        <v>139.86000000000072</v>
      </c>
      <c r="AI425" s="77">
        <f t="shared" si="426"/>
        <v>6.9270656464365485</v>
      </c>
      <c r="AJ425" s="25">
        <f t="shared" si="427"/>
        <v>-1.0359892701828509E-15</v>
      </c>
      <c r="AK425" s="24">
        <f t="shared" si="428"/>
        <v>6.2665928251085435E-15</v>
      </c>
      <c r="AL425" s="26">
        <f t="shared" si="429"/>
        <v>-2.311232729231527E-15</v>
      </c>
      <c r="AM425" s="29"/>
      <c r="AN425" s="49">
        <f t="shared" si="382"/>
        <v>189</v>
      </c>
      <c r="AO425" s="24">
        <f t="shared" si="435"/>
        <v>29.289000953936597</v>
      </c>
      <c r="AP425" s="25">
        <f t="shared" si="431"/>
        <v>-7.7762611639486691E-10</v>
      </c>
      <c r="AQ425" s="24">
        <f t="shared" si="436"/>
        <v>1.3475669308825263E-9</v>
      </c>
      <c r="AR425" s="26">
        <f t="shared" si="432"/>
        <v>-2.5487805418907904E-10</v>
      </c>
      <c r="AS425" s="5"/>
      <c r="AT425" s="49">
        <f t="shared" si="383"/>
        <v>90.719999999999601</v>
      </c>
      <c r="AU425" s="24">
        <f t="shared" si="414"/>
        <v>3.040368522370839</v>
      </c>
      <c r="AV425" s="25">
        <f t="shared" si="415"/>
        <v>-1.6689206609657604E-9</v>
      </c>
      <c r="AW425" s="24">
        <f t="shared" si="416"/>
        <v>1.9232737152457854E-8</v>
      </c>
      <c r="AX425" s="26">
        <f t="shared" si="417"/>
        <v>-7.8316267462334922E-9</v>
      </c>
      <c r="AY425" s="29"/>
      <c r="AZ425" s="29"/>
      <c r="BA425" s="29"/>
      <c r="BB425" s="29"/>
      <c r="BC425" s="29"/>
      <c r="BD425" s="29"/>
      <c r="BE425" s="35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35"/>
      <c r="CE425" s="35"/>
      <c r="CF425" s="35"/>
      <c r="CG425" s="35"/>
      <c r="CH425" s="35"/>
      <c r="CI425" s="35"/>
      <c r="CJ425" s="35"/>
      <c r="CK425" s="35"/>
      <c r="CL425" s="35"/>
      <c r="CM425" s="35"/>
      <c r="CN425" s="35"/>
    </row>
    <row r="426" spans="2:92" x14ac:dyDescent="0.65">
      <c r="B426" s="44">
        <v>44276</v>
      </c>
      <c r="C426" s="38">
        <f t="shared" si="437"/>
        <v>1480</v>
      </c>
      <c r="D426" s="46">
        <v>455638</v>
      </c>
      <c r="E426" s="101">
        <f t="shared" si="408"/>
        <v>4.8986375161119589E-2</v>
      </c>
      <c r="F426" s="38">
        <f t="shared" si="438"/>
        <v>33455</v>
      </c>
      <c r="G426" s="46">
        <v>9301321</v>
      </c>
      <c r="H426" s="46">
        <f t="shared" si="439"/>
        <v>22</v>
      </c>
      <c r="I426" s="46">
        <v>8812</v>
      </c>
      <c r="J426" s="100">
        <f t="shared" si="409"/>
        <v>1.9339914581312359E-2</v>
      </c>
      <c r="W426" s="29"/>
      <c r="X426" s="29"/>
      <c r="Y426" s="29"/>
      <c r="Z426" s="29"/>
      <c r="AA426" s="29"/>
      <c r="AB426" s="49">
        <f t="shared" si="376"/>
        <v>341.099999999999</v>
      </c>
      <c r="AC426" s="24">
        <f t="shared" si="377"/>
        <v>18.138706446752369</v>
      </c>
      <c r="AD426" s="25">
        <f t="shared" si="378"/>
        <v>-3.8604680008718973E-30</v>
      </c>
      <c r="AE426" s="24">
        <f t="shared" si="379"/>
        <v>1.1533598705833444E-29</v>
      </c>
      <c r="AF426" s="26">
        <f t="shared" si="380"/>
        <v>-2.9501045386059083E-30</v>
      </c>
      <c r="AG426" s="32"/>
      <c r="AH426" s="49">
        <f t="shared" si="381"/>
        <v>140.23000000000073</v>
      </c>
      <c r="AI426" s="77">
        <f t="shared" si="426"/>
        <v>6.9270656464365485</v>
      </c>
      <c r="AJ426" s="25">
        <f t="shared" si="427"/>
        <v>-9.1159109745931833E-16</v>
      </c>
      <c r="AK426" s="24">
        <f t="shared" si="428"/>
        <v>5.5141210388821158E-15</v>
      </c>
      <c r="AL426" s="26">
        <f t="shared" si="429"/>
        <v>-2.0337075303416968E-15</v>
      </c>
      <c r="AM426" s="29"/>
      <c r="AN426" s="49">
        <f t="shared" si="382"/>
        <v>189.5</v>
      </c>
      <c r="AO426" s="24">
        <f t="shared" si="435"/>
        <v>29.289000953581375</v>
      </c>
      <c r="AP426" s="25">
        <f t="shared" si="431"/>
        <v>-7.10440004234011E-10</v>
      </c>
      <c r="AQ426" s="24">
        <f t="shared" si="436"/>
        <v>1.2311385071906477E-9</v>
      </c>
      <c r="AR426" s="26">
        <f t="shared" si="432"/>
        <v>-2.3285684738375748E-10</v>
      </c>
      <c r="AS426" s="5"/>
      <c r="AT426" s="49">
        <f t="shared" si="383"/>
        <v>90.959999999999596</v>
      </c>
      <c r="AU426" s="24">
        <f t="shared" si="414"/>
        <v>3.0403685220059575</v>
      </c>
      <c r="AV426" s="25">
        <f t="shared" si="415"/>
        <v>-1.5203398245714906E-9</v>
      </c>
      <c r="AW426" s="24">
        <f t="shared" si="416"/>
        <v>1.7520483097889562E-8</v>
      </c>
      <c r="AX426" s="26">
        <f t="shared" si="417"/>
        <v>-7.1343918940345434E-9</v>
      </c>
      <c r="AY426" s="29"/>
      <c r="AZ426" s="29"/>
      <c r="BA426" s="29"/>
      <c r="BB426" s="29"/>
      <c r="BC426" s="29"/>
      <c r="BD426" s="29"/>
      <c r="BE426" s="35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35"/>
      <c r="CE426" s="35"/>
      <c r="CF426" s="35"/>
      <c r="CG426" s="35"/>
      <c r="CH426" s="35"/>
      <c r="CI426" s="35"/>
      <c r="CJ426" s="35"/>
      <c r="CK426" s="35"/>
      <c r="CL426" s="35"/>
      <c r="CM426" s="35"/>
      <c r="CN426" s="35"/>
    </row>
    <row r="427" spans="2:92" x14ac:dyDescent="0.65">
      <c r="B427" s="44">
        <v>44277</v>
      </c>
      <c r="C427" s="38">
        <f t="shared" si="437"/>
        <v>1143</v>
      </c>
      <c r="D427" s="46">
        <v>456781</v>
      </c>
      <c r="E427" s="101">
        <f t="shared" si="408"/>
        <v>4.9007534685431065E-2</v>
      </c>
      <c r="F427" s="38">
        <f t="shared" si="438"/>
        <v>19307</v>
      </c>
      <c r="G427" s="46">
        <v>9320628</v>
      </c>
      <c r="H427" s="46">
        <f t="shared" si="439"/>
        <v>23</v>
      </c>
      <c r="I427" s="46">
        <v>8835</v>
      </c>
      <c r="J427" s="100">
        <f t="shared" si="409"/>
        <v>1.9341872801189191E-2</v>
      </c>
      <c r="W427" s="29"/>
      <c r="X427" s="29"/>
      <c r="Y427" s="29"/>
      <c r="Z427" s="29"/>
      <c r="AA427" s="29"/>
      <c r="AB427" s="49">
        <f t="shared" si="376"/>
        <v>341.99999999999898</v>
      </c>
      <c r="AC427" s="24">
        <f t="shared" si="377"/>
        <v>18.138706446752369</v>
      </c>
      <c r="AD427" s="25">
        <f t="shared" si="378"/>
        <v>-3.1380684179963379E-30</v>
      </c>
      <c r="AE427" s="24">
        <f t="shared" si="379"/>
        <v>9.3753456411101011E-30</v>
      </c>
      <c r="AF427" s="26">
        <f t="shared" si="380"/>
        <v>-2.3980589608037149E-30</v>
      </c>
      <c r="AG427" s="32"/>
      <c r="AH427" s="49">
        <f t="shared" si="381"/>
        <v>140.60000000000073</v>
      </c>
      <c r="AI427" s="77">
        <f t="shared" si="426"/>
        <v>6.9270656464365485</v>
      </c>
      <c r="AJ427" s="25">
        <f t="shared" si="427"/>
        <v>-8.0213024679339977E-16</v>
      </c>
      <c r="AK427" s="24">
        <f t="shared" si="428"/>
        <v>4.8520035815340742E-15</v>
      </c>
      <c r="AL427" s="26">
        <f t="shared" si="429"/>
        <v>-1.7895066414811944E-15</v>
      </c>
      <c r="AM427" s="29"/>
      <c r="AN427" s="49">
        <f t="shared" si="382"/>
        <v>190</v>
      </c>
      <c r="AO427" s="24">
        <f t="shared" si="435"/>
        <v>29.289000953256846</v>
      </c>
      <c r="AP427" s="25">
        <f t="shared" si="431"/>
        <v>-6.4905870439975727E-10</v>
      </c>
      <c r="AQ427" s="24">
        <f t="shared" si="436"/>
        <v>1.1247693818737996E-9</v>
      </c>
      <c r="AR427" s="26">
        <f t="shared" si="432"/>
        <v>-2.1273825063369603E-10</v>
      </c>
      <c r="AS427" s="5"/>
      <c r="AT427" s="49">
        <f t="shared" si="383"/>
        <v>91.199999999999591</v>
      </c>
      <c r="AU427" s="24">
        <f t="shared" si="414"/>
        <v>3.0403685216735608</v>
      </c>
      <c r="AV427" s="25">
        <f t="shared" si="415"/>
        <v>-1.3849868578301819E-9</v>
      </c>
      <c r="AW427" s="24">
        <f t="shared" si="416"/>
        <v>1.5960667769196733E-8</v>
      </c>
      <c r="AX427" s="26">
        <f t="shared" si="417"/>
        <v>-6.4992305362201213E-9</v>
      </c>
      <c r="AY427" s="29"/>
      <c r="AZ427" s="29"/>
      <c r="BA427" s="29"/>
      <c r="BB427" s="29"/>
      <c r="BC427" s="29"/>
      <c r="BD427" s="29"/>
      <c r="BE427" s="35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35"/>
      <c r="CE427" s="35"/>
      <c r="CF427" s="35"/>
      <c r="CG427" s="35"/>
      <c r="CH427" s="35"/>
      <c r="CI427" s="35"/>
      <c r="CJ427" s="35"/>
      <c r="CK427" s="35"/>
      <c r="CL427" s="35"/>
      <c r="CM427" s="35"/>
      <c r="CN427" s="35"/>
    </row>
    <row r="428" spans="2:92" x14ac:dyDescent="0.65">
      <c r="B428" s="44">
        <v>44278</v>
      </c>
      <c r="C428" s="38">
        <f t="shared" si="437"/>
        <v>973</v>
      </c>
      <c r="D428" s="46">
        <v>457754</v>
      </c>
      <c r="E428" s="101">
        <f t="shared" si="408"/>
        <v>4.882790062129027E-2</v>
      </c>
      <c r="F428" s="38">
        <f t="shared" si="438"/>
        <v>54217</v>
      </c>
      <c r="G428" s="46">
        <v>9374845</v>
      </c>
      <c r="H428" s="46">
        <f t="shared" si="439"/>
        <v>26</v>
      </c>
      <c r="I428" s="46">
        <v>8861</v>
      </c>
      <c r="J428" s="100">
        <f t="shared" si="409"/>
        <v>1.9357558863494367E-2</v>
      </c>
      <c r="W428" s="29"/>
      <c r="X428" s="29"/>
      <c r="Y428" s="29"/>
      <c r="Z428" s="29"/>
      <c r="AA428" s="29"/>
      <c r="AB428" s="8"/>
      <c r="AH428" s="1"/>
      <c r="AI428" s="73"/>
      <c r="AJ428" s="1"/>
      <c r="AK428" s="1"/>
      <c r="AL428" s="35"/>
      <c r="AM428" s="35"/>
      <c r="AN428" s="1"/>
      <c r="AO428" s="35"/>
      <c r="AP428" s="35"/>
      <c r="AQ428" s="35"/>
      <c r="AR428" s="35"/>
      <c r="AS428" s="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35"/>
      <c r="CE428" s="35"/>
      <c r="CF428" s="35"/>
      <c r="CG428" s="35"/>
      <c r="CH428" s="35"/>
      <c r="CI428" s="35"/>
      <c r="CJ428" s="35"/>
      <c r="CK428" s="35"/>
      <c r="CL428" s="35"/>
      <c r="CM428" s="35"/>
      <c r="CN428" s="35"/>
    </row>
    <row r="429" spans="2:92" x14ac:dyDescent="0.65">
      <c r="B429" s="44">
        <v>44279</v>
      </c>
      <c r="C429" s="38">
        <f t="shared" si="437"/>
        <v>1289</v>
      </c>
      <c r="D429" s="46">
        <v>459043</v>
      </c>
      <c r="E429" s="101">
        <f t="shared" si="408"/>
        <v>4.868358243240907E-2</v>
      </c>
      <c r="F429" s="38">
        <f t="shared" si="438"/>
        <v>54268</v>
      </c>
      <c r="G429" s="46">
        <v>9429113</v>
      </c>
      <c r="H429" s="46">
        <f t="shared" si="439"/>
        <v>47</v>
      </c>
      <c r="I429" s="46">
        <v>8908</v>
      </c>
      <c r="J429" s="100">
        <f t="shared" si="409"/>
        <v>1.9405589454582685E-2</v>
      </c>
      <c r="W429" s="29"/>
      <c r="X429" s="29"/>
      <c r="Y429" s="29"/>
      <c r="Z429" s="29"/>
      <c r="AA429" s="29"/>
      <c r="AB429" s="8"/>
      <c r="AH429" s="1"/>
      <c r="AI429" s="73"/>
      <c r="AJ429" s="1"/>
      <c r="AK429" s="1"/>
      <c r="AL429" s="35"/>
      <c r="AM429" s="35"/>
      <c r="AN429" s="1"/>
      <c r="AO429" s="35"/>
      <c r="AP429" s="35"/>
      <c r="AQ429" s="35"/>
      <c r="AR429" s="35"/>
      <c r="AS429" s="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35"/>
      <c r="CE429" s="35"/>
      <c r="CF429" s="35"/>
      <c r="CG429" s="35"/>
      <c r="CH429" s="35"/>
      <c r="CI429" s="35"/>
      <c r="CJ429" s="35"/>
      <c r="CK429" s="35"/>
      <c r="CL429" s="35"/>
      <c r="CM429" s="35"/>
      <c r="CN429" s="35"/>
    </row>
    <row r="430" spans="2:92" x14ac:dyDescent="0.65">
      <c r="B430" s="44">
        <v>44280</v>
      </c>
      <c r="C430" s="38">
        <f t="shared" si="437"/>
        <v>1854</v>
      </c>
      <c r="D430" s="46">
        <v>460897</v>
      </c>
      <c r="E430" s="101">
        <f t="shared" si="408"/>
        <v>4.8563009202376092E-2</v>
      </c>
      <c r="F430" s="38">
        <f t="shared" si="438"/>
        <v>61588</v>
      </c>
      <c r="G430" s="46">
        <v>9490701</v>
      </c>
      <c r="H430" s="46">
        <f t="shared" si="439"/>
        <v>30</v>
      </c>
      <c r="I430" s="46">
        <v>8938</v>
      </c>
      <c r="J430" s="100">
        <f t="shared" si="409"/>
        <v>1.9392619175217021E-2</v>
      </c>
      <c r="W430" s="29"/>
      <c r="X430" s="29"/>
      <c r="Y430" s="29"/>
      <c r="Z430" s="29"/>
      <c r="AA430" s="29"/>
      <c r="AB430" s="8"/>
      <c r="AH430" s="1"/>
      <c r="AI430" s="73"/>
      <c r="AJ430" s="1"/>
      <c r="AK430" s="1"/>
      <c r="AL430" s="35"/>
      <c r="AM430" s="35"/>
      <c r="AN430" s="1"/>
      <c r="AO430" s="35"/>
      <c r="AP430" s="35"/>
      <c r="AQ430" s="35"/>
      <c r="AR430" s="35"/>
      <c r="AS430" s="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35"/>
      <c r="CE430" s="35"/>
      <c r="CF430" s="35"/>
      <c r="CG430" s="35"/>
      <c r="CH430" s="35"/>
      <c r="CI430" s="35"/>
      <c r="CJ430" s="35"/>
      <c r="CK430" s="35"/>
      <c r="CL430" s="35"/>
      <c r="CM430" s="35"/>
      <c r="CN430" s="35"/>
    </row>
    <row r="431" spans="2:92" x14ac:dyDescent="0.65">
      <c r="B431" s="44">
        <v>44281</v>
      </c>
      <c r="C431" s="38">
        <f t="shared" si="437"/>
        <v>1943</v>
      </c>
      <c r="D431" s="46">
        <v>462840</v>
      </c>
      <c r="E431" s="101">
        <f t="shared" si="408"/>
        <v>4.8439312032832069E-2</v>
      </c>
      <c r="F431" s="38">
        <f t="shared" si="438"/>
        <v>64348</v>
      </c>
      <c r="G431" s="46">
        <v>9555049</v>
      </c>
      <c r="H431" s="46">
        <f t="shared" si="439"/>
        <v>29</v>
      </c>
      <c r="I431" s="46">
        <v>8967</v>
      </c>
      <c r="J431" s="100">
        <f t="shared" si="409"/>
        <v>1.9373865698729582E-2</v>
      </c>
      <c r="W431" s="29"/>
      <c r="X431" s="29"/>
      <c r="Y431" s="29"/>
      <c r="Z431" s="29"/>
      <c r="AA431" s="29"/>
      <c r="AB431" s="8"/>
      <c r="AH431" s="1"/>
      <c r="AI431" s="73"/>
      <c r="AJ431" s="1"/>
      <c r="AK431" s="1"/>
      <c r="AL431" s="35"/>
      <c r="AM431" s="35"/>
      <c r="AN431" s="1"/>
      <c r="AO431" s="35"/>
      <c r="AP431" s="35"/>
      <c r="AQ431" s="35"/>
      <c r="AR431" s="35"/>
      <c r="AS431" s="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5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35"/>
      <c r="CE431" s="35"/>
      <c r="CF431" s="35"/>
      <c r="CG431" s="35"/>
      <c r="CH431" s="35"/>
      <c r="CI431" s="35"/>
      <c r="CJ431" s="35"/>
      <c r="CK431" s="35"/>
      <c r="CL431" s="35"/>
      <c r="CM431" s="35"/>
      <c r="CN431" s="35"/>
    </row>
    <row r="432" spans="2:92" x14ac:dyDescent="0.65">
      <c r="B432" s="44">
        <v>44282</v>
      </c>
      <c r="C432" s="38">
        <f t="shared" si="437"/>
        <v>2026</v>
      </c>
      <c r="D432" s="46">
        <v>464866</v>
      </c>
      <c r="E432" s="101">
        <f t="shared" si="408"/>
        <v>4.830239824556682E-2</v>
      </c>
      <c r="F432" s="38">
        <f t="shared" si="438"/>
        <v>69028</v>
      </c>
      <c r="G432" s="46">
        <v>9624077</v>
      </c>
      <c r="H432" s="46">
        <f t="shared" si="439"/>
        <v>31</v>
      </c>
      <c r="I432" s="46">
        <v>8998</v>
      </c>
      <c r="J432" s="100">
        <f t="shared" si="409"/>
        <v>1.9356115525764415E-2</v>
      </c>
      <c r="W432" s="29"/>
      <c r="X432" s="29"/>
      <c r="Y432" s="29"/>
      <c r="Z432" s="29"/>
      <c r="AA432" s="29"/>
      <c r="AB432" s="8"/>
      <c r="AH432" s="1"/>
      <c r="AI432" s="73"/>
      <c r="AJ432" s="1"/>
      <c r="AK432" s="1"/>
      <c r="AL432" s="35"/>
      <c r="AM432" s="35"/>
      <c r="AN432" s="1"/>
      <c r="AO432" s="35"/>
      <c r="AP432" s="35"/>
      <c r="AQ432" s="35"/>
      <c r="AR432" s="35"/>
      <c r="AS432" s="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5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35"/>
      <c r="CE432" s="35"/>
      <c r="CF432" s="35"/>
      <c r="CG432" s="35"/>
      <c r="CH432" s="35"/>
      <c r="CI432" s="35"/>
      <c r="CJ432" s="35"/>
      <c r="CK432" s="35"/>
      <c r="CL432" s="35"/>
      <c r="CM432" s="35"/>
      <c r="CN432" s="35"/>
    </row>
    <row r="433" spans="2:92" x14ac:dyDescent="0.65">
      <c r="B433" s="44">
        <v>44283</v>
      </c>
      <c r="C433" s="38">
        <f t="shared" si="437"/>
        <v>1983</v>
      </c>
      <c r="D433" s="46">
        <v>466849</v>
      </c>
      <c r="E433" s="101">
        <f t="shared" si="408"/>
        <v>4.8297890147902457E-2</v>
      </c>
      <c r="F433" s="38">
        <f t="shared" si="438"/>
        <v>41956</v>
      </c>
      <c r="G433" s="46">
        <v>9666033</v>
      </c>
      <c r="H433" s="46">
        <f t="shared" si="439"/>
        <v>33</v>
      </c>
      <c r="I433" s="46">
        <v>9031</v>
      </c>
      <c r="J433" s="100">
        <f t="shared" si="409"/>
        <v>1.934458465156828E-2</v>
      </c>
      <c r="W433" s="29"/>
      <c r="X433" s="29"/>
      <c r="Y433" s="29"/>
      <c r="Z433" s="29"/>
      <c r="AA433" s="29"/>
      <c r="AB433" s="8"/>
      <c r="AH433" s="1"/>
      <c r="AI433" s="73"/>
      <c r="AJ433" s="1"/>
      <c r="AK433" s="1"/>
      <c r="AL433" s="35"/>
      <c r="AM433" s="35"/>
      <c r="AN433" s="1"/>
      <c r="AO433" s="35"/>
      <c r="AP433" s="35"/>
      <c r="AQ433" s="35"/>
      <c r="AR433" s="35"/>
      <c r="AS433" s="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35"/>
      <c r="CE433" s="35"/>
      <c r="CF433" s="35"/>
      <c r="CG433" s="35"/>
      <c r="CH433" s="35"/>
      <c r="CI433" s="35"/>
      <c r="CJ433" s="35"/>
      <c r="CK433" s="35"/>
      <c r="CL433" s="35"/>
      <c r="CM433" s="35"/>
      <c r="CN433" s="35"/>
    </row>
    <row r="434" spans="2:92" x14ac:dyDescent="0.65">
      <c r="B434" s="44">
        <v>44284</v>
      </c>
      <c r="C434" s="38">
        <f t="shared" si="437"/>
        <v>1765</v>
      </c>
      <c r="D434" s="46">
        <v>468614</v>
      </c>
      <c r="E434" s="101">
        <f t="shared" si="408"/>
        <v>4.8375310169278589E-2</v>
      </c>
      <c r="F434" s="38">
        <f t="shared" si="438"/>
        <v>21016</v>
      </c>
      <c r="G434" s="46">
        <v>9687049</v>
      </c>
      <c r="H434" s="46">
        <f t="shared" si="439"/>
        <v>30</v>
      </c>
      <c r="I434" s="46">
        <v>9061</v>
      </c>
      <c r="J434" s="100">
        <f t="shared" si="409"/>
        <v>1.9335743276982762E-2</v>
      </c>
      <c r="W434" s="29"/>
      <c r="X434" s="29"/>
      <c r="Y434" s="29"/>
      <c r="Z434" s="29"/>
      <c r="AA434" s="29"/>
      <c r="AB434" s="8"/>
      <c r="AH434" s="1"/>
      <c r="AI434" s="73"/>
      <c r="AJ434" s="1"/>
      <c r="AK434" s="1"/>
      <c r="AL434" s="35"/>
      <c r="AM434" s="35"/>
      <c r="AN434" s="1"/>
      <c r="AO434" s="35"/>
      <c r="AP434" s="35"/>
      <c r="AQ434" s="35"/>
      <c r="AR434" s="35"/>
      <c r="AS434" s="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  <c r="BJ434" s="35"/>
      <c r="BK434" s="35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35"/>
      <c r="CE434" s="35"/>
      <c r="CF434" s="35"/>
      <c r="CG434" s="35"/>
      <c r="CH434" s="35"/>
      <c r="CI434" s="35"/>
      <c r="CJ434" s="35"/>
      <c r="CK434" s="35"/>
      <c r="CL434" s="35"/>
      <c r="CM434" s="35"/>
      <c r="CN434" s="35"/>
    </row>
    <row r="435" spans="2:92" x14ac:dyDescent="0.65">
      <c r="B435" s="44">
        <v>44285</v>
      </c>
      <c r="C435" s="38">
        <f t="shared" si="437"/>
        <v>1561</v>
      </c>
      <c r="D435" s="46">
        <v>470175</v>
      </c>
      <c r="E435" s="101">
        <f t="shared" si="408"/>
        <v>4.8163152082265646E-2</v>
      </c>
      <c r="F435" s="38">
        <f t="shared" si="438"/>
        <v>75082</v>
      </c>
      <c r="G435" s="46">
        <v>9762131</v>
      </c>
      <c r="H435" s="46">
        <f t="shared" si="439"/>
        <v>25</v>
      </c>
      <c r="I435" s="46">
        <v>9086</v>
      </c>
      <c r="J435" s="100">
        <f t="shared" si="409"/>
        <v>1.9324719519327911E-2</v>
      </c>
      <c r="W435" s="29"/>
      <c r="X435" s="29"/>
      <c r="Y435" s="29"/>
      <c r="Z435" s="29"/>
      <c r="AA435" s="29"/>
      <c r="AB435" s="8"/>
      <c r="AH435" s="1"/>
      <c r="AI435" s="73"/>
      <c r="AJ435" s="1"/>
      <c r="AK435" s="1"/>
      <c r="AL435" s="35"/>
      <c r="AM435" s="35"/>
      <c r="AN435" s="1"/>
      <c r="AO435" s="35"/>
      <c r="AP435" s="35"/>
      <c r="AQ435" s="35"/>
      <c r="AR435" s="35"/>
      <c r="AS435" s="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5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35"/>
      <c r="CE435" s="35"/>
      <c r="CF435" s="35"/>
      <c r="CG435" s="35"/>
      <c r="CH435" s="35"/>
      <c r="CI435" s="35"/>
      <c r="CJ435" s="35"/>
      <c r="CK435" s="35"/>
      <c r="CL435" s="35"/>
      <c r="CM435" s="35"/>
      <c r="CN435" s="35"/>
    </row>
    <row r="436" spans="2:92" x14ac:dyDescent="0.65">
      <c r="B436" s="44">
        <v>44286</v>
      </c>
      <c r="C436" s="38">
        <f t="shared" si="437"/>
        <v>1937</v>
      </c>
      <c r="D436" s="46">
        <v>472112</v>
      </c>
      <c r="E436" s="101">
        <f t="shared" si="408"/>
        <v>4.8150986886558403E-2</v>
      </c>
      <c r="F436" s="38">
        <f t="shared" si="438"/>
        <v>42694</v>
      </c>
      <c r="G436" s="46">
        <v>9804825</v>
      </c>
      <c r="H436" s="46">
        <f t="shared" si="439"/>
        <v>27</v>
      </c>
      <c r="I436" s="46">
        <v>9113</v>
      </c>
      <c r="J436" s="100">
        <f t="shared" si="409"/>
        <v>1.9302623106381537E-2</v>
      </c>
      <c r="W436" s="29"/>
      <c r="X436" s="29"/>
      <c r="Y436" s="29"/>
      <c r="Z436" s="29"/>
      <c r="AA436" s="29"/>
    </row>
    <row r="437" spans="2:92" x14ac:dyDescent="0.65">
      <c r="B437" s="44">
        <v>44287</v>
      </c>
      <c r="C437" s="38">
        <f t="shared" ref="C437:C474" si="440">IF(D437="","",D437-D436)</f>
        <v>2661</v>
      </c>
      <c r="D437" s="46">
        <v>474773</v>
      </c>
      <c r="E437" s="101">
        <f t="shared" ref="E437:E474" si="441">IF(D437="","",D437/G437)</f>
        <v>4.8083571325775301E-2</v>
      </c>
      <c r="F437" s="38">
        <f t="shared" ref="F437:F474" si="442">IF(G437="","",G437-G436)</f>
        <v>69088</v>
      </c>
      <c r="G437" s="46">
        <v>9873913</v>
      </c>
      <c r="H437" s="46">
        <f t="shared" ref="H437:H474" si="443">IF(I437="","",I437-I436)</f>
        <v>49</v>
      </c>
      <c r="I437" s="46">
        <v>9162</v>
      </c>
      <c r="J437" s="100">
        <f t="shared" ref="J437:J474" si="444">IF(D437="","",I437/D437)</f>
        <v>1.9297643294795618E-2</v>
      </c>
      <c r="W437" s="29"/>
      <c r="X437" s="29"/>
      <c r="Y437" s="29"/>
      <c r="Z437" s="29"/>
      <c r="AA437" s="29"/>
    </row>
    <row r="438" spans="2:92" x14ac:dyDescent="0.65">
      <c r="B438" s="44">
        <v>44288</v>
      </c>
      <c r="C438" s="38">
        <f t="shared" si="440"/>
        <v>2685</v>
      </c>
      <c r="D438" s="46">
        <v>477458</v>
      </c>
      <c r="E438" s="101">
        <f t="shared" si="441"/>
        <v>4.8026089865674047E-2</v>
      </c>
      <c r="F438" s="38">
        <f>IF(G438="","",G438-G437)</f>
        <v>67725</v>
      </c>
      <c r="G438" s="46">
        <v>9941638</v>
      </c>
      <c r="H438" s="46">
        <f t="shared" si="443"/>
        <v>23</v>
      </c>
      <c r="I438" s="46">
        <v>9185</v>
      </c>
      <c r="J438" s="100">
        <f t="shared" si="444"/>
        <v>1.9237294170377291E-2</v>
      </c>
      <c r="W438" s="29"/>
      <c r="X438" s="29"/>
      <c r="Y438" s="29"/>
      <c r="Z438" s="29"/>
      <c r="AA438" s="29"/>
    </row>
    <row r="439" spans="2:92" x14ac:dyDescent="0.65">
      <c r="B439" s="44">
        <v>44289</v>
      </c>
      <c r="C439" s="38">
        <f t="shared" si="440"/>
        <v>2707</v>
      </c>
      <c r="D439" s="46">
        <v>480165</v>
      </c>
      <c r="E439" s="101">
        <f t="shared" si="441"/>
        <v>4.7992470170185791E-2</v>
      </c>
      <c r="F439" s="38">
        <f t="shared" si="442"/>
        <v>63369</v>
      </c>
      <c r="G439" s="46">
        <v>10005007</v>
      </c>
      <c r="H439" s="46">
        <f t="shared" si="443"/>
        <v>28</v>
      </c>
      <c r="I439" s="46">
        <v>9213</v>
      </c>
      <c r="J439" s="100">
        <f t="shared" si="444"/>
        <v>1.9187154415669615E-2</v>
      </c>
      <c r="W439" s="29"/>
      <c r="X439" s="29"/>
      <c r="Y439" s="29"/>
      <c r="Z439" s="29"/>
      <c r="AA439" s="29"/>
    </row>
    <row r="440" spans="2:92" x14ac:dyDescent="0.65">
      <c r="B440" s="44">
        <v>44290</v>
      </c>
      <c r="C440" s="38">
        <f t="shared" si="440"/>
        <v>2702</v>
      </c>
      <c r="D440" s="46">
        <v>482867</v>
      </c>
      <c r="E440" s="101">
        <f t="shared" si="441"/>
        <v>4.8050708555073471E-2</v>
      </c>
      <c r="F440" s="38">
        <f t="shared" si="442"/>
        <v>44106</v>
      </c>
      <c r="G440" s="46">
        <v>10049113</v>
      </c>
      <c r="H440" s="46">
        <f t="shared" si="443"/>
        <v>8</v>
      </c>
      <c r="I440" s="46">
        <v>9221</v>
      </c>
      <c r="J440" s="100">
        <f t="shared" si="444"/>
        <v>1.9096355725282531E-2</v>
      </c>
      <c r="W440" s="29"/>
      <c r="X440" s="29"/>
      <c r="Y440" s="29"/>
      <c r="Z440" s="29"/>
      <c r="AA440" s="29"/>
    </row>
    <row r="441" spans="2:92" x14ac:dyDescent="0.65">
      <c r="B441" s="44">
        <v>44291</v>
      </c>
      <c r="C441" s="38">
        <f t="shared" si="440"/>
        <v>2458</v>
      </c>
      <c r="D441" s="46">
        <v>485325</v>
      </c>
      <c r="E441" s="101">
        <f t="shared" si="441"/>
        <v>4.8204487742705984E-2</v>
      </c>
      <c r="F441" s="38">
        <f t="shared" si="442"/>
        <v>18933</v>
      </c>
      <c r="G441" s="46">
        <v>10068046</v>
      </c>
      <c r="H441" s="46">
        <f t="shared" si="443"/>
        <v>10</v>
      </c>
      <c r="I441" s="46">
        <v>9231</v>
      </c>
      <c r="J441" s="100">
        <f t="shared" si="444"/>
        <v>1.9020244166280328E-2</v>
      </c>
      <c r="W441" s="29"/>
      <c r="X441" s="29"/>
      <c r="Y441" s="29"/>
      <c r="Z441" s="29"/>
      <c r="AA441" s="29"/>
    </row>
    <row r="442" spans="2:92" x14ac:dyDescent="0.65">
      <c r="B442" s="44">
        <v>44292</v>
      </c>
      <c r="C442" s="38">
        <f t="shared" si="440"/>
        <v>2220</v>
      </c>
      <c r="D442" s="46">
        <v>487545</v>
      </c>
      <c r="E442" s="101">
        <f t="shared" si="441"/>
        <v>4.8125860756454884E-2</v>
      </c>
      <c r="F442" s="38">
        <f t="shared" si="442"/>
        <v>62578</v>
      </c>
      <c r="G442" s="46">
        <v>10130624</v>
      </c>
      <c r="H442" s="46">
        <f t="shared" si="443"/>
        <v>18</v>
      </c>
      <c r="I442" s="46">
        <v>9249</v>
      </c>
      <c r="J442" s="100">
        <f t="shared" si="444"/>
        <v>1.8970556564009478E-2</v>
      </c>
      <c r="W442" s="29"/>
      <c r="X442" s="29"/>
      <c r="Y442" s="29"/>
      <c r="Z442" s="29"/>
      <c r="AA442" s="29"/>
    </row>
    <row r="443" spans="2:92" x14ac:dyDescent="0.65">
      <c r="B443" s="44">
        <v>44293</v>
      </c>
      <c r="C443" s="38">
        <f t="shared" si="440"/>
        <v>2031</v>
      </c>
      <c r="D443" s="46">
        <v>489576</v>
      </c>
      <c r="E443" s="101">
        <f t="shared" si="441"/>
        <v>4.8068269714700441E-2</v>
      </c>
      <c r="F443" s="38">
        <f t="shared" si="442"/>
        <v>54390</v>
      </c>
      <c r="G443" s="46">
        <v>10185014</v>
      </c>
      <c r="H443" s="46">
        <f t="shared" si="443"/>
        <v>30</v>
      </c>
      <c r="I443" s="46">
        <v>9279</v>
      </c>
      <c r="J443" s="100">
        <f t="shared" si="444"/>
        <v>1.8953134957595961E-2</v>
      </c>
      <c r="W443" s="29"/>
      <c r="X443" s="29"/>
      <c r="Y443" s="29"/>
      <c r="Z443" s="29"/>
      <c r="AA443" s="29"/>
    </row>
    <row r="444" spans="2:92" x14ac:dyDescent="0.65">
      <c r="B444" s="44">
        <v>44294</v>
      </c>
      <c r="C444" s="38">
        <f t="shared" si="440"/>
        <v>3299</v>
      </c>
      <c r="D444" s="46">
        <v>492875</v>
      </c>
      <c r="E444" s="101">
        <f t="shared" si="441"/>
        <v>4.8109528571032553E-2</v>
      </c>
      <c r="F444" s="38">
        <f t="shared" si="442"/>
        <v>59838</v>
      </c>
      <c r="G444" s="46">
        <v>10244852</v>
      </c>
      <c r="H444" s="46">
        <f t="shared" si="443"/>
        <v>22</v>
      </c>
      <c r="I444" s="46">
        <v>9301</v>
      </c>
      <c r="J444" s="100">
        <f t="shared" si="444"/>
        <v>1.8870910474258179E-2</v>
      </c>
      <c r="W444" s="29"/>
      <c r="X444" s="29"/>
      <c r="Y444" s="29"/>
      <c r="Z444" s="29"/>
      <c r="AA444" s="29"/>
    </row>
    <row r="445" spans="2:92" x14ac:dyDescent="0.65">
      <c r="B445" s="44">
        <v>44295</v>
      </c>
      <c r="C445" s="38">
        <f t="shared" si="440"/>
        <v>3331</v>
      </c>
      <c r="D445" s="46">
        <v>496206</v>
      </c>
      <c r="E445" s="101">
        <f t="shared" si="441"/>
        <v>4.8092406085738358E-2</v>
      </c>
      <c r="F445" s="38">
        <f t="shared" si="442"/>
        <v>72910</v>
      </c>
      <c r="G445" s="46">
        <v>10317762</v>
      </c>
      <c r="H445" s="46">
        <f t="shared" si="443"/>
        <v>33</v>
      </c>
      <c r="I445" s="46">
        <v>9334</v>
      </c>
      <c r="J445" s="100">
        <f t="shared" si="444"/>
        <v>1.8810735863734013E-2</v>
      </c>
      <c r="W445" s="29"/>
      <c r="X445" s="29"/>
      <c r="Y445" s="29"/>
      <c r="Z445" s="29"/>
      <c r="AA445" s="29"/>
    </row>
    <row r="446" spans="2:92" x14ac:dyDescent="0.65">
      <c r="B446" s="44">
        <v>44296</v>
      </c>
      <c r="C446" s="38">
        <f t="shared" si="440"/>
        <v>3587</v>
      </c>
      <c r="D446" s="46">
        <v>499793</v>
      </c>
      <c r="E446" s="101">
        <f t="shared" si="441"/>
        <v>4.8116554213424839E-2</v>
      </c>
      <c r="F446" s="38">
        <f t="shared" si="442"/>
        <v>69370</v>
      </c>
      <c r="G446" s="46">
        <v>10387132</v>
      </c>
      <c r="H446" s="46">
        <f t="shared" si="443"/>
        <v>19</v>
      </c>
      <c r="I446" s="46">
        <v>9353</v>
      </c>
      <c r="J446" s="100">
        <f t="shared" si="444"/>
        <v>1.8713747491461465E-2</v>
      </c>
      <c r="W446" s="29"/>
      <c r="X446" s="29"/>
      <c r="Y446" s="29"/>
      <c r="Z446" s="29"/>
      <c r="AA446" s="29"/>
    </row>
    <row r="447" spans="2:92" x14ac:dyDescent="0.65">
      <c r="B447" s="44">
        <v>44297</v>
      </c>
      <c r="C447" s="38">
        <f t="shared" si="440"/>
        <v>3610</v>
      </c>
      <c r="D447" s="46">
        <v>503403</v>
      </c>
      <c r="E447" s="101">
        <f t="shared" si="441"/>
        <v>4.8262970068604145E-2</v>
      </c>
      <c r="F447" s="38">
        <f t="shared" si="442"/>
        <v>43287</v>
      </c>
      <c r="G447" s="46">
        <v>10430419</v>
      </c>
      <c r="H447" s="46">
        <f t="shared" si="443"/>
        <v>29</v>
      </c>
      <c r="I447" s="46">
        <v>9382</v>
      </c>
      <c r="J447" s="100">
        <f t="shared" si="444"/>
        <v>1.863715551953405E-2</v>
      </c>
      <c r="W447" s="29"/>
      <c r="X447" s="29"/>
      <c r="Y447" s="29"/>
      <c r="Z447" s="29"/>
      <c r="AA447" s="29"/>
    </row>
    <row r="448" spans="2:92" x14ac:dyDescent="0.65">
      <c r="B448" s="44">
        <v>44298</v>
      </c>
      <c r="C448" s="38">
        <f t="shared" si="440"/>
        <v>2883</v>
      </c>
      <c r="D448" s="46">
        <v>506286</v>
      </c>
      <c r="E448" s="101">
        <f t="shared" si="441"/>
        <v>4.8426487792658117E-2</v>
      </c>
      <c r="F448" s="38">
        <f t="shared" si="442"/>
        <v>24314</v>
      </c>
      <c r="G448" s="46">
        <v>10454733</v>
      </c>
      <c r="H448" s="46">
        <f t="shared" si="443"/>
        <v>18</v>
      </c>
      <c r="I448" s="46">
        <v>9400</v>
      </c>
      <c r="J448" s="100">
        <f t="shared" si="444"/>
        <v>1.8566580944367413E-2</v>
      </c>
      <c r="W448" s="29"/>
      <c r="X448" s="29"/>
      <c r="Y448" s="29"/>
      <c r="Z448" s="29"/>
      <c r="AA448" s="29"/>
    </row>
    <row r="449" spans="2:27" x14ac:dyDescent="0.65">
      <c r="B449" s="44">
        <v>44299</v>
      </c>
      <c r="C449" s="38">
        <f t="shared" si="440"/>
        <v>2516</v>
      </c>
      <c r="D449" s="46">
        <v>508802</v>
      </c>
      <c r="E449" s="101">
        <f t="shared" si="441"/>
        <v>4.8320957784477599E-2</v>
      </c>
      <c r="F449" s="38">
        <f t="shared" si="442"/>
        <v>74901</v>
      </c>
      <c r="G449" s="46">
        <v>10529634</v>
      </c>
      <c r="H449" s="46">
        <f t="shared" si="443"/>
        <v>25</v>
      </c>
      <c r="I449" s="46">
        <v>9425</v>
      </c>
      <c r="J449" s="100">
        <f t="shared" si="444"/>
        <v>1.852390517332872E-2</v>
      </c>
      <c r="W449" s="29"/>
      <c r="X449" s="29"/>
      <c r="Y449" s="29"/>
      <c r="Z449" s="29"/>
      <c r="AA449" s="29"/>
    </row>
    <row r="450" spans="2:27" x14ac:dyDescent="0.65">
      <c r="B450" s="44">
        <v>44300</v>
      </c>
      <c r="C450" s="38">
        <f t="shared" si="440"/>
        <v>3367</v>
      </c>
      <c r="D450" s="46">
        <v>512169</v>
      </c>
      <c r="E450" s="101">
        <f t="shared" si="441"/>
        <v>4.8336074776903999E-2</v>
      </c>
      <c r="F450" s="38">
        <f t="shared" si="442"/>
        <v>66365</v>
      </c>
      <c r="G450" s="46">
        <v>10595999</v>
      </c>
      <c r="H450" s="46">
        <f t="shared" si="443"/>
        <v>44</v>
      </c>
      <c r="I450" s="46">
        <v>9469</v>
      </c>
      <c r="J450" s="100">
        <f t="shared" si="444"/>
        <v>1.8488038128039768E-2</v>
      </c>
      <c r="W450" s="29"/>
      <c r="X450" s="29"/>
      <c r="Y450" s="29"/>
      <c r="Z450" s="29"/>
      <c r="AA450" s="29"/>
    </row>
    <row r="451" spans="2:27" x14ac:dyDescent="0.65">
      <c r="B451" s="44">
        <v>44301</v>
      </c>
      <c r="C451" s="38">
        <f t="shared" si="440"/>
        <v>3952</v>
      </c>
      <c r="D451" s="46">
        <v>516121</v>
      </c>
      <c r="E451" s="101">
        <f t="shared" si="441"/>
        <v>4.8370198684620301E-2</v>
      </c>
      <c r="F451" s="38">
        <f t="shared" si="442"/>
        <v>74228</v>
      </c>
      <c r="G451" s="46">
        <v>10670227</v>
      </c>
      <c r="H451" s="46">
        <f t="shared" si="443"/>
        <v>31</v>
      </c>
      <c r="I451" s="46">
        <v>9500</v>
      </c>
      <c r="J451" s="100">
        <f t="shared" si="444"/>
        <v>1.8406536451723531E-2</v>
      </c>
      <c r="W451" s="29"/>
      <c r="X451" s="29"/>
      <c r="Y451" s="29"/>
      <c r="Z451" s="29"/>
      <c r="AA451" s="29"/>
    </row>
    <row r="452" spans="2:27" x14ac:dyDescent="0.65">
      <c r="B452" s="44">
        <v>44302</v>
      </c>
      <c r="C452" s="38">
        <f t="shared" si="440"/>
        <v>4624</v>
      </c>
      <c r="D452" s="46">
        <v>520745</v>
      </c>
      <c r="E452" s="101">
        <f t="shared" si="441"/>
        <v>4.8422094076919109E-2</v>
      </c>
      <c r="F452" s="38">
        <f t="shared" si="442"/>
        <v>84058</v>
      </c>
      <c r="G452" s="46">
        <v>10754285</v>
      </c>
      <c r="H452" s="46">
        <f t="shared" si="443"/>
        <v>38</v>
      </c>
      <c r="I452" s="46">
        <v>9538</v>
      </c>
      <c r="J452" s="100">
        <f t="shared" si="444"/>
        <v>1.8316066404862264E-2</v>
      </c>
      <c r="W452" s="29"/>
      <c r="X452" s="29"/>
      <c r="Y452" s="29"/>
      <c r="Z452" s="29"/>
      <c r="AA452" s="29"/>
    </row>
    <row r="453" spans="2:27" x14ac:dyDescent="0.65">
      <c r="B453" s="44">
        <v>44303</v>
      </c>
      <c r="C453" s="38">
        <f t="shared" si="440"/>
        <v>4473</v>
      </c>
      <c r="D453" s="46">
        <v>525218</v>
      </c>
      <c r="E453" s="101">
        <f t="shared" si="441"/>
        <v>4.8479143606325922E-2</v>
      </c>
      <c r="F453" s="38">
        <f t="shared" si="442"/>
        <v>79611</v>
      </c>
      <c r="G453" s="46">
        <v>10833896</v>
      </c>
      <c r="H453" s="46">
        <f t="shared" si="443"/>
        <v>46</v>
      </c>
      <c r="I453" s="46">
        <v>9584</v>
      </c>
      <c r="J453" s="100">
        <f t="shared" si="444"/>
        <v>1.824766097125384E-2</v>
      </c>
      <c r="W453" s="29"/>
      <c r="X453" s="29"/>
      <c r="Y453" s="29"/>
      <c r="Z453" s="29"/>
      <c r="AA453" s="29"/>
    </row>
    <row r="454" spans="2:27" x14ac:dyDescent="0.65">
      <c r="B454" s="44">
        <v>44304</v>
      </c>
      <c r="C454" s="38">
        <f t="shared" si="440"/>
        <v>4611</v>
      </c>
      <c r="D454" s="46">
        <v>529829</v>
      </c>
      <c r="E454" s="101">
        <f t="shared" si="441"/>
        <v>4.8667333899893708E-2</v>
      </c>
      <c r="F454" s="38">
        <f t="shared" si="442"/>
        <v>52852</v>
      </c>
      <c r="G454" s="46">
        <v>10886748</v>
      </c>
      <c r="H454" s="46">
        <f t="shared" si="443"/>
        <v>38</v>
      </c>
      <c r="I454" s="46">
        <v>9622</v>
      </c>
      <c r="J454" s="100">
        <f t="shared" si="444"/>
        <v>1.8160576336893601E-2</v>
      </c>
      <c r="W454" s="29"/>
      <c r="X454" s="29"/>
      <c r="Y454" s="29"/>
      <c r="Z454" s="29"/>
      <c r="AA454" s="29"/>
    </row>
    <row r="455" spans="2:27" x14ac:dyDescent="0.65">
      <c r="B455" s="44">
        <v>44305</v>
      </c>
      <c r="C455" s="38">
        <f t="shared" si="440"/>
        <v>4223</v>
      </c>
      <c r="D455" s="46">
        <v>534052</v>
      </c>
      <c r="E455" s="101">
        <f t="shared" si="441"/>
        <v>4.8910577182946308E-2</v>
      </c>
      <c r="F455" s="38">
        <f t="shared" si="442"/>
        <v>32199</v>
      </c>
      <c r="G455" s="46">
        <v>10918947</v>
      </c>
      <c r="H455" s="46">
        <f t="shared" si="443"/>
        <v>19</v>
      </c>
      <c r="I455" s="46">
        <v>9641</v>
      </c>
      <c r="J455" s="100">
        <f t="shared" si="444"/>
        <v>1.8052549189966519E-2</v>
      </c>
      <c r="W455" s="29"/>
      <c r="X455" s="29"/>
      <c r="Y455" s="29"/>
      <c r="Z455" s="29"/>
      <c r="AA455" s="29"/>
    </row>
    <row r="456" spans="2:27" x14ac:dyDescent="0.65">
      <c r="B456" s="44">
        <v>44306</v>
      </c>
      <c r="C456" s="53">
        <f t="shared" si="440"/>
        <v>7444</v>
      </c>
      <c r="D456" s="46">
        <v>541496</v>
      </c>
      <c r="E456" s="101">
        <f t="shared" si="441"/>
        <v>4.8873235699260678E-2</v>
      </c>
      <c r="F456" s="53">
        <f t="shared" si="442"/>
        <v>160655</v>
      </c>
      <c r="G456" s="46">
        <v>11079602</v>
      </c>
      <c r="H456" s="46">
        <f t="shared" si="443"/>
        <v>69</v>
      </c>
      <c r="I456" s="46">
        <v>9710</v>
      </c>
      <c r="J456" s="100">
        <f t="shared" si="444"/>
        <v>1.793180374370263E-2</v>
      </c>
      <c r="W456" s="29"/>
      <c r="X456" s="29"/>
      <c r="Y456" s="29"/>
      <c r="Z456" s="29"/>
      <c r="AA456" s="29"/>
    </row>
    <row r="457" spans="2:27" x14ac:dyDescent="0.65">
      <c r="B457" s="44">
        <v>44307</v>
      </c>
      <c r="C457" s="53">
        <f t="shared" si="440"/>
        <v>0</v>
      </c>
      <c r="D457" s="46">
        <v>541496</v>
      </c>
      <c r="E457" s="101">
        <f t="shared" si="441"/>
        <v>4.8873235699260678E-2</v>
      </c>
      <c r="F457" s="53">
        <f t="shared" si="442"/>
        <v>0</v>
      </c>
      <c r="G457" s="46">
        <v>11079602</v>
      </c>
      <c r="H457" s="46">
        <f t="shared" si="443"/>
        <v>0</v>
      </c>
      <c r="I457" s="46">
        <v>9710</v>
      </c>
      <c r="J457" s="100">
        <f t="shared" si="444"/>
        <v>1.793180374370263E-2</v>
      </c>
      <c r="W457" s="29"/>
      <c r="X457" s="29"/>
      <c r="Y457" s="29"/>
      <c r="Z457" s="29"/>
      <c r="AA457" s="29"/>
    </row>
    <row r="458" spans="2:27" x14ac:dyDescent="0.65">
      <c r="B458" s="44">
        <v>44308</v>
      </c>
      <c r="C458" s="38">
        <f t="shared" si="440"/>
        <v>4929</v>
      </c>
      <c r="D458" s="46">
        <v>546425</v>
      </c>
      <c r="E458" s="101">
        <f t="shared" si="441"/>
        <v>4.8887567943139844E-2</v>
      </c>
      <c r="F458" s="38">
        <f t="shared" si="442"/>
        <v>97575</v>
      </c>
      <c r="G458" s="46">
        <v>11177177</v>
      </c>
      <c r="H458" s="46">
        <f t="shared" si="443"/>
        <v>54</v>
      </c>
      <c r="I458" s="46">
        <v>9764</v>
      </c>
      <c r="J458" s="100">
        <f t="shared" si="444"/>
        <v>1.7868874959967057E-2</v>
      </c>
      <c r="W458" s="29"/>
      <c r="X458" s="29"/>
      <c r="Y458" s="29"/>
      <c r="Z458" s="29"/>
      <c r="AA458" s="29"/>
    </row>
    <row r="459" spans="2:27" x14ac:dyDescent="0.65">
      <c r="B459" s="44">
        <v>44309</v>
      </c>
      <c r="C459" s="38">
        <f t="shared" si="440"/>
        <v>5473</v>
      </c>
      <c r="D459" s="46">
        <v>551898</v>
      </c>
      <c r="E459" s="101">
        <f t="shared" si="441"/>
        <v>4.8956935836464967E-2</v>
      </c>
      <c r="F459" s="38">
        <f t="shared" si="442"/>
        <v>95955</v>
      </c>
      <c r="G459" s="46">
        <v>11273132</v>
      </c>
      <c r="H459" s="46">
        <f t="shared" si="443"/>
        <v>36</v>
      </c>
      <c r="I459" s="46">
        <v>9800</v>
      </c>
      <c r="J459" s="100">
        <f t="shared" si="444"/>
        <v>1.7756904355514969E-2</v>
      </c>
      <c r="W459" s="29"/>
      <c r="X459" s="29"/>
      <c r="Y459" s="29"/>
      <c r="Z459" s="29"/>
      <c r="AA459" s="29"/>
    </row>
    <row r="460" spans="2:27" x14ac:dyDescent="0.65">
      <c r="B460" s="44">
        <v>44310</v>
      </c>
      <c r="C460" s="38">
        <f t="shared" si="440"/>
        <v>5101</v>
      </c>
      <c r="D460" s="46">
        <v>556999</v>
      </c>
      <c r="E460" s="101">
        <f t="shared" si="441"/>
        <v>4.9005757614976116E-2</v>
      </c>
      <c r="F460" s="38">
        <f t="shared" si="442"/>
        <v>92859</v>
      </c>
      <c r="G460" s="46">
        <v>11365991</v>
      </c>
      <c r="H460" s="46">
        <f t="shared" si="443"/>
        <v>54</v>
      </c>
      <c r="I460" s="46">
        <v>9854</v>
      </c>
      <c r="J460" s="100">
        <f t="shared" si="444"/>
        <v>1.7691234634173492E-2</v>
      </c>
      <c r="W460" s="29"/>
      <c r="X460" s="29"/>
      <c r="Y460" s="29"/>
      <c r="Z460" s="29"/>
      <c r="AA460" s="29"/>
    </row>
    <row r="461" spans="2:27" x14ac:dyDescent="0.65">
      <c r="B461" s="44">
        <v>44311</v>
      </c>
      <c r="C461" s="38">
        <f t="shared" si="440"/>
        <v>5142</v>
      </c>
      <c r="D461" s="46">
        <v>562141</v>
      </c>
      <c r="E461" s="101">
        <f t="shared" si="441"/>
        <v>4.9196736536515302E-2</v>
      </c>
      <c r="F461" s="38">
        <f t="shared" si="442"/>
        <v>60397</v>
      </c>
      <c r="G461" s="46">
        <v>11426388</v>
      </c>
      <c r="H461" s="46">
        <f t="shared" si="443"/>
        <v>59</v>
      </c>
      <c r="I461" s="46">
        <v>9913</v>
      </c>
      <c r="J461" s="100">
        <f t="shared" si="444"/>
        <v>1.7634365755210882E-2</v>
      </c>
      <c r="W461" s="29"/>
      <c r="X461" s="29"/>
      <c r="Y461" s="29"/>
      <c r="Z461" s="29"/>
      <c r="AA461" s="29"/>
    </row>
    <row r="462" spans="2:27" x14ac:dyDescent="0.65">
      <c r="B462" s="44">
        <v>44312</v>
      </c>
      <c r="C462" s="38">
        <f t="shared" si="440"/>
        <v>4722</v>
      </c>
      <c r="D462" s="46">
        <v>566863</v>
      </c>
      <c r="E462" s="101">
        <f t="shared" si="441"/>
        <v>4.9446630876215904E-2</v>
      </c>
      <c r="F462" s="38">
        <f t="shared" si="442"/>
        <v>37750</v>
      </c>
      <c r="G462" s="46">
        <v>11464138</v>
      </c>
      <c r="H462" s="46">
        <f t="shared" si="443"/>
        <v>59</v>
      </c>
      <c r="I462" s="46">
        <v>9972</v>
      </c>
      <c r="J462" s="100">
        <f t="shared" si="444"/>
        <v>1.7591552103418288E-2</v>
      </c>
      <c r="W462" s="29"/>
      <c r="X462" s="29"/>
      <c r="Y462" s="29"/>
      <c r="Z462" s="29"/>
      <c r="AA462" s="29"/>
    </row>
    <row r="463" spans="2:27" x14ac:dyDescent="0.65">
      <c r="B463" s="44">
        <v>44313</v>
      </c>
      <c r="C463" s="38">
        <f t="shared" si="440"/>
        <v>4177</v>
      </c>
      <c r="D463" s="46">
        <v>571040</v>
      </c>
      <c r="E463" s="101">
        <f t="shared" si="441"/>
        <v>4.9438150107258556E-2</v>
      </c>
      <c r="F463" s="38">
        <f t="shared" si="442"/>
        <v>86456</v>
      </c>
      <c r="G463" s="46">
        <v>11550594</v>
      </c>
      <c r="H463" s="46">
        <f t="shared" si="443"/>
        <v>32</v>
      </c>
      <c r="I463" s="46">
        <v>10004</v>
      </c>
      <c r="J463" s="100">
        <f t="shared" si="444"/>
        <v>1.7518912860745306E-2</v>
      </c>
      <c r="W463" s="29"/>
      <c r="X463" s="29"/>
      <c r="Y463" s="29"/>
      <c r="Z463" s="29"/>
      <c r="AA463" s="29"/>
    </row>
    <row r="464" spans="2:27" x14ac:dyDescent="0.65">
      <c r="B464" s="44">
        <v>44314</v>
      </c>
      <c r="C464" s="38">
        <f t="shared" si="440"/>
        <v>4523</v>
      </c>
      <c r="D464" s="46">
        <v>575563</v>
      </c>
      <c r="E464" s="101">
        <f t="shared" si="441"/>
        <v>4.947797211862548E-2</v>
      </c>
      <c r="F464" s="38">
        <f t="shared" si="442"/>
        <v>82118</v>
      </c>
      <c r="G464" s="46">
        <v>11632712</v>
      </c>
      <c r="H464" s="46">
        <f t="shared" si="443"/>
        <v>51</v>
      </c>
      <c r="I464" s="46">
        <v>10055</v>
      </c>
      <c r="J464" s="100">
        <f t="shared" si="444"/>
        <v>1.7469851258680631E-2</v>
      </c>
      <c r="W464" s="29"/>
      <c r="X464" s="29"/>
      <c r="Y464" s="29"/>
      <c r="Z464" s="29"/>
      <c r="AA464" s="29"/>
    </row>
    <row r="465" spans="2:27" x14ac:dyDescent="0.65">
      <c r="B465" s="44">
        <v>44315</v>
      </c>
      <c r="C465" s="38">
        <f t="shared" si="440"/>
        <v>5425</v>
      </c>
      <c r="D465" s="46">
        <v>580988</v>
      </c>
      <c r="E465" s="101">
        <f t="shared" si="441"/>
        <v>4.9647817937605844E-2</v>
      </c>
      <c r="F465" s="38">
        <f t="shared" si="442"/>
        <v>69474</v>
      </c>
      <c r="G465" s="46">
        <v>11702186</v>
      </c>
      <c r="H465" s="46">
        <f t="shared" si="443"/>
        <v>52</v>
      </c>
      <c r="I465" s="46">
        <v>10107</v>
      </c>
      <c r="J465" s="100">
        <f t="shared" si="444"/>
        <v>1.7396228493531708E-2</v>
      </c>
      <c r="W465" s="29"/>
      <c r="X465" s="29"/>
      <c r="Y465" s="29"/>
      <c r="Z465" s="29"/>
      <c r="AA465" s="29"/>
    </row>
    <row r="466" spans="2:27" x14ac:dyDescent="0.65">
      <c r="B466" s="44">
        <v>44316</v>
      </c>
      <c r="C466" s="38">
        <f t="shared" si="440"/>
        <v>5794</v>
      </c>
      <c r="D466" s="46">
        <v>586782</v>
      </c>
      <c r="E466" s="101">
        <f t="shared" si="441"/>
        <v>4.9744386714619872E-2</v>
      </c>
      <c r="F466" s="38">
        <f t="shared" si="442"/>
        <v>93758</v>
      </c>
      <c r="G466" s="46">
        <v>11795944</v>
      </c>
      <c r="H466" s="46">
        <f t="shared" si="443"/>
        <v>87</v>
      </c>
      <c r="I466" s="46">
        <v>10194</v>
      </c>
      <c r="J466" s="100">
        <f t="shared" si="444"/>
        <v>1.7372721044612821E-2</v>
      </c>
      <c r="W466" s="29"/>
      <c r="X466" s="29"/>
      <c r="Y466" s="29"/>
      <c r="Z466" s="29"/>
      <c r="AA466" s="29"/>
    </row>
    <row r="467" spans="2:27" x14ac:dyDescent="0.65">
      <c r="B467" s="44">
        <v>44317</v>
      </c>
      <c r="C467" s="38">
        <f t="shared" si="440"/>
        <v>4820</v>
      </c>
      <c r="D467" s="46">
        <v>591602</v>
      </c>
      <c r="E467" s="101">
        <f t="shared" si="441"/>
        <v>4.9723684001509186E-2</v>
      </c>
      <c r="F467" s="38">
        <f t="shared" si="442"/>
        <v>101847</v>
      </c>
      <c r="G467" s="46">
        <v>11897791</v>
      </c>
      <c r="H467" s="46">
        <f t="shared" si="443"/>
        <v>35</v>
      </c>
      <c r="I467" s="46">
        <v>10229</v>
      </c>
      <c r="J467" s="100">
        <f t="shared" si="444"/>
        <v>1.729034046538044E-2</v>
      </c>
      <c r="W467" s="29"/>
      <c r="X467" s="29"/>
      <c r="Y467" s="29"/>
      <c r="Z467" s="29"/>
      <c r="AA467" s="29"/>
    </row>
    <row r="468" spans="2:27" x14ac:dyDescent="0.65">
      <c r="B468" s="44">
        <v>44318</v>
      </c>
      <c r="C468" s="38">
        <f t="shared" si="440"/>
        <v>5623</v>
      </c>
      <c r="D468" s="46">
        <v>597225</v>
      </c>
      <c r="E468" s="101">
        <f t="shared" si="441"/>
        <v>4.9899949442070567E-2</v>
      </c>
      <c r="F468" s="38">
        <f t="shared" si="442"/>
        <v>70658</v>
      </c>
      <c r="G468" s="46">
        <v>11968449</v>
      </c>
      <c r="H468" s="46">
        <f t="shared" si="443"/>
        <v>67</v>
      </c>
      <c r="I468" s="46">
        <v>10296</v>
      </c>
      <c r="J468" s="100">
        <f t="shared" si="444"/>
        <v>1.7239733768680144E-2</v>
      </c>
      <c r="W468" s="29"/>
      <c r="X468" s="29"/>
      <c r="Y468" s="29"/>
      <c r="Z468" s="29"/>
      <c r="AA468" s="29"/>
    </row>
    <row r="469" spans="2:27" x14ac:dyDescent="0.65">
      <c r="B469" s="44">
        <v>44319</v>
      </c>
      <c r="C469" s="38">
        <f t="shared" si="440"/>
        <v>5637</v>
      </c>
      <c r="D469" s="46">
        <v>602862</v>
      </c>
      <c r="E469" s="101">
        <f t="shared" si="441"/>
        <v>5.020918202179777E-2</v>
      </c>
      <c r="F469" s="38">
        <f t="shared" si="442"/>
        <v>38558</v>
      </c>
      <c r="G469" s="46">
        <v>12007007</v>
      </c>
      <c r="H469" s="46">
        <f t="shared" si="443"/>
        <v>65</v>
      </c>
      <c r="I469" s="46">
        <v>10361</v>
      </c>
      <c r="J469" s="100">
        <f t="shared" si="444"/>
        <v>1.7186354422736878E-2</v>
      </c>
      <c r="W469" s="29"/>
      <c r="X469" s="29"/>
      <c r="Y469" s="29"/>
      <c r="Z469" s="29"/>
      <c r="AA469" s="29"/>
    </row>
    <row r="470" spans="2:27" x14ac:dyDescent="0.65">
      <c r="B470" s="44">
        <v>44320</v>
      </c>
      <c r="C470" s="38">
        <f t="shared" si="440"/>
        <v>4764</v>
      </c>
      <c r="D470" s="46">
        <v>607626</v>
      </c>
      <c r="E470" s="101">
        <f t="shared" si="441"/>
        <v>5.0409877988592554E-2</v>
      </c>
      <c r="F470" s="38">
        <f t="shared" si="442"/>
        <v>46702</v>
      </c>
      <c r="G470" s="46">
        <v>12053709</v>
      </c>
      <c r="H470" s="46">
        <f t="shared" si="443"/>
        <v>59</v>
      </c>
      <c r="I470" s="46">
        <v>10420</v>
      </c>
      <c r="J470" s="100">
        <f t="shared" si="444"/>
        <v>1.7148706605708115E-2</v>
      </c>
      <c r="W470" s="29"/>
      <c r="X470" s="29"/>
      <c r="Y470" s="29"/>
      <c r="Z470" s="29"/>
      <c r="AA470" s="29"/>
    </row>
    <row r="471" spans="2:27" x14ac:dyDescent="0.65">
      <c r="B471" s="44">
        <v>44321</v>
      </c>
      <c r="C471" s="38">
        <f t="shared" si="440"/>
        <v>4734</v>
      </c>
      <c r="D471" s="46">
        <v>612360</v>
      </c>
      <c r="E471" s="101">
        <f t="shared" si="441"/>
        <v>5.0681908207446558E-2</v>
      </c>
      <c r="F471" s="38">
        <f t="shared" si="442"/>
        <v>28709</v>
      </c>
      <c r="G471" s="46">
        <v>12082418</v>
      </c>
      <c r="H471" s="46">
        <f t="shared" si="443"/>
        <v>50</v>
      </c>
      <c r="I471" s="46">
        <v>10470</v>
      </c>
      <c r="J471" s="100">
        <f t="shared" si="444"/>
        <v>1.7097785616304133E-2</v>
      </c>
      <c r="W471" s="29"/>
      <c r="X471" s="29"/>
      <c r="Y471" s="29"/>
      <c r="Z471" s="29"/>
      <c r="AA471" s="29"/>
    </row>
    <row r="472" spans="2:27" x14ac:dyDescent="0.65">
      <c r="B472" s="44">
        <v>44322</v>
      </c>
      <c r="C472" s="38">
        <f t="shared" si="440"/>
        <v>3763</v>
      </c>
      <c r="D472" s="46">
        <v>616123</v>
      </c>
      <c r="E472" s="101">
        <f t="shared" si="441"/>
        <v>5.0706698745967525E-2</v>
      </c>
      <c r="F472" s="38">
        <f t="shared" si="442"/>
        <v>68304</v>
      </c>
      <c r="G472" s="46">
        <v>12150722</v>
      </c>
      <c r="H472" s="46">
        <f t="shared" si="443"/>
        <v>47</v>
      </c>
      <c r="I472" s="46">
        <v>10517</v>
      </c>
      <c r="J472" s="100">
        <f t="shared" si="444"/>
        <v>1.7069643561431726E-2</v>
      </c>
      <c r="W472" s="29"/>
      <c r="X472" s="29"/>
      <c r="Y472" s="29"/>
      <c r="Z472" s="29"/>
      <c r="AA472" s="29"/>
    </row>
    <row r="473" spans="2:27" x14ac:dyDescent="0.65">
      <c r="B473" s="44">
        <v>44323</v>
      </c>
      <c r="C473" s="38">
        <f t="shared" si="440"/>
        <v>4871</v>
      </c>
      <c r="D473" s="46">
        <v>620994</v>
      </c>
      <c r="E473" s="101">
        <f t="shared" si="441"/>
        <v>5.072651941892823E-2</v>
      </c>
      <c r="F473" s="38">
        <f t="shared" si="442"/>
        <v>91277</v>
      </c>
      <c r="G473" s="46">
        <v>12241999</v>
      </c>
      <c r="H473" s="46">
        <f t="shared" si="443"/>
        <v>72</v>
      </c>
      <c r="I473" s="46">
        <v>10589</v>
      </c>
      <c r="J473" s="100">
        <f t="shared" si="444"/>
        <v>1.7051694541332121E-2</v>
      </c>
      <c r="W473" s="29"/>
      <c r="X473" s="29"/>
      <c r="Y473" s="29"/>
      <c r="Z473" s="29"/>
      <c r="AA473" s="29"/>
    </row>
    <row r="474" spans="2:27" x14ac:dyDescent="0.65">
      <c r="B474" s="44">
        <v>44324</v>
      </c>
      <c r="C474" s="38">
        <f t="shared" si="440"/>
        <v>5528</v>
      </c>
      <c r="D474" s="46">
        <v>626522</v>
      </c>
      <c r="E474" s="101">
        <f t="shared" si="441"/>
        <v>5.0716834823700228E-2</v>
      </c>
      <c r="F474" s="38">
        <f t="shared" si="442"/>
        <v>111335</v>
      </c>
      <c r="G474" s="46">
        <v>12353334</v>
      </c>
      <c r="H474" s="46">
        <f t="shared" si="443"/>
        <v>113</v>
      </c>
      <c r="I474" s="46">
        <v>10702</v>
      </c>
      <c r="J474" s="100">
        <f t="shared" si="444"/>
        <v>1.7081602880665004E-2</v>
      </c>
      <c r="W474" s="29"/>
      <c r="X474" s="29"/>
      <c r="Y474" s="29"/>
      <c r="Z474" s="29"/>
      <c r="AA474" s="29"/>
    </row>
    <row r="475" spans="2:27" x14ac:dyDescent="0.65">
      <c r="B475" s="44">
        <v>44325</v>
      </c>
      <c r="C475" s="38">
        <f t="shared" ref="C475:C491" si="445">IF(D475="","",D475-D474)</f>
        <v>6505</v>
      </c>
      <c r="D475" s="46">
        <v>633027</v>
      </c>
      <c r="E475" s="101">
        <f t="shared" ref="E475:E491" si="446">IF(D475="","",D475/G475)</f>
        <v>5.0950627325982052E-2</v>
      </c>
      <c r="F475" s="38">
        <f t="shared" ref="F475:F491" si="447">IF(G475="","",G475-G474)</f>
        <v>70988</v>
      </c>
      <c r="G475" s="46">
        <v>12424322</v>
      </c>
      <c r="H475" s="46">
        <f t="shared" ref="H475:H491" si="448">IF(I475="","",I475-I474)</f>
        <v>121</v>
      </c>
      <c r="I475" s="46">
        <v>10823</v>
      </c>
      <c r="J475" s="100">
        <f t="shared" ref="J475:J491" si="449">IF(D475="","",I475/D475)</f>
        <v>1.7097217022338698E-2</v>
      </c>
      <c r="W475" s="29"/>
      <c r="X475" s="29"/>
      <c r="Y475" s="29"/>
      <c r="Z475" s="29"/>
      <c r="AA475" s="29"/>
    </row>
    <row r="476" spans="2:27" x14ac:dyDescent="0.65">
      <c r="B476" s="44">
        <v>44326</v>
      </c>
      <c r="C476" s="38">
        <f t="shared" si="445"/>
        <v>7017</v>
      </c>
      <c r="D476" s="46">
        <v>640044</v>
      </c>
      <c r="E476" s="101">
        <f t="shared" si="446"/>
        <v>5.1328544014368441E-2</v>
      </c>
      <c r="F476" s="38">
        <f t="shared" si="447"/>
        <v>45231</v>
      </c>
      <c r="G476" s="46">
        <v>12469553</v>
      </c>
      <c r="H476" s="46">
        <f t="shared" si="448"/>
        <v>53</v>
      </c>
      <c r="I476" s="46">
        <v>10876</v>
      </c>
      <c r="J476" s="100">
        <f t="shared" si="449"/>
        <v>1.6992581760004E-2</v>
      </c>
      <c r="W476" s="29"/>
      <c r="X476" s="29"/>
      <c r="Y476" s="29"/>
      <c r="Z476" s="29"/>
      <c r="AA476" s="29"/>
    </row>
    <row r="477" spans="2:27" x14ac:dyDescent="0.65">
      <c r="B477" s="44">
        <v>44327</v>
      </c>
      <c r="C477" s="38">
        <f t="shared" si="445"/>
        <v>5773</v>
      </c>
      <c r="D477" s="46">
        <v>645817</v>
      </c>
      <c r="E477" s="101">
        <f t="shared" si="446"/>
        <v>5.1243958382875925E-2</v>
      </c>
      <c r="F477" s="38">
        <f t="shared" si="447"/>
        <v>133240</v>
      </c>
      <c r="G477" s="46">
        <v>12602793</v>
      </c>
      <c r="H477" s="46">
        <f t="shared" si="448"/>
        <v>65</v>
      </c>
      <c r="I477" s="46">
        <v>10941</v>
      </c>
      <c r="J477" s="100">
        <f t="shared" si="449"/>
        <v>1.6941331677549524E-2</v>
      </c>
      <c r="W477" s="29"/>
      <c r="X477" s="29"/>
      <c r="Y477" s="29"/>
      <c r="Z477" s="29"/>
      <c r="AA477" s="29"/>
    </row>
    <row r="478" spans="2:27" x14ac:dyDescent="0.65">
      <c r="B478" s="44">
        <v>44328</v>
      </c>
      <c r="C478" s="38">
        <f t="shared" si="445"/>
        <v>5885</v>
      </c>
      <c r="D478" s="46">
        <v>651702</v>
      </c>
      <c r="E478" s="101">
        <f t="shared" si="446"/>
        <v>5.1311328344410469E-2</v>
      </c>
      <c r="F478" s="38">
        <f t="shared" si="447"/>
        <v>98145</v>
      </c>
      <c r="G478" s="46">
        <v>12700938</v>
      </c>
      <c r="H478" s="46">
        <f t="shared" si="448"/>
        <v>123</v>
      </c>
      <c r="I478" s="46">
        <v>11064</v>
      </c>
      <c r="J478" s="100">
        <f t="shared" si="449"/>
        <v>1.6977084618429897E-2</v>
      </c>
      <c r="W478" s="29"/>
      <c r="X478" s="29"/>
      <c r="Y478" s="29"/>
      <c r="Z478" s="29"/>
      <c r="AA478" s="29"/>
    </row>
    <row r="479" spans="2:27" x14ac:dyDescent="0.65">
      <c r="B479" s="44">
        <v>44329</v>
      </c>
      <c r="C479" s="38">
        <f t="shared" si="445"/>
        <v>6927</v>
      </c>
      <c r="D479" s="46">
        <v>658629</v>
      </c>
      <c r="E479" s="101">
        <f t="shared" si="446"/>
        <v>5.1496785189282225E-2</v>
      </c>
      <c r="F479" s="38">
        <f t="shared" si="447"/>
        <v>88773</v>
      </c>
      <c r="G479" s="46">
        <v>12789711</v>
      </c>
      <c r="H479" s="46">
        <f t="shared" si="448"/>
        <v>101</v>
      </c>
      <c r="I479" s="46">
        <v>11165</v>
      </c>
      <c r="J479" s="100">
        <f t="shared" si="449"/>
        <v>1.6951880345384123E-2</v>
      </c>
      <c r="W479" s="29"/>
      <c r="X479" s="29"/>
      <c r="Y479" s="29"/>
      <c r="Z479" s="29"/>
      <c r="AA479" s="29"/>
    </row>
    <row r="480" spans="2:27" x14ac:dyDescent="0.65">
      <c r="B480" s="44">
        <v>44330</v>
      </c>
      <c r="C480" s="38">
        <f t="shared" si="445"/>
        <v>6918</v>
      </c>
      <c r="D480" s="46">
        <v>665547</v>
      </c>
      <c r="E480" s="101">
        <f t="shared" si="446"/>
        <v>5.1537042798820563E-2</v>
      </c>
      <c r="F480" s="38">
        <f t="shared" si="447"/>
        <v>124243</v>
      </c>
      <c r="G480" s="46">
        <v>12913954</v>
      </c>
      <c r="H480" s="46">
        <f t="shared" si="448"/>
        <v>90</v>
      </c>
      <c r="I480" s="46">
        <v>11255</v>
      </c>
      <c r="J480" s="100">
        <f t="shared" si="449"/>
        <v>1.6910901859673321E-2</v>
      </c>
      <c r="W480" s="29"/>
      <c r="X480" s="29"/>
      <c r="Y480" s="29"/>
      <c r="Z480" s="29"/>
      <c r="AA480" s="29"/>
    </row>
    <row r="481" spans="2:27" x14ac:dyDescent="0.65">
      <c r="B481" s="44">
        <v>44331</v>
      </c>
      <c r="C481" s="38">
        <f t="shared" si="445"/>
        <v>6294</v>
      </c>
      <c r="D481" s="46">
        <v>671841</v>
      </c>
      <c r="E481" s="101">
        <f t="shared" si="446"/>
        <v>5.1619547048061487E-2</v>
      </c>
      <c r="F481" s="38">
        <f t="shared" si="447"/>
        <v>101290</v>
      </c>
      <c r="G481" s="46">
        <v>13015244</v>
      </c>
      <c r="H481" s="46">
        <f t="shared" si="448"/>
        <v>110</v>
      </c>
      <c r="I481" s="46">
        <v>11365</v>
      </c>
      <c r="J481" s="100">
        <f t="shared" si="449"/>
        <v>1.6916204875856045E-2</v>
      </c>
      <c r="W481" s="29"/>
      <c r="X481" s="29"/>
      <c r="Y481" s="29"/>
      <c r="Z481" s="29"/>
      <c r="AA481" s="29"/>
    </row>
    <row r="482" spans="2:27" x14ac:dyDescent="0.65">
      <c r="B482" s="44">
        <v>44332</v>
      </c>
      <c r="C482" s="38">
        <f t="shared" si="445"/>
        <v>6147</v>
      </c>
      <c r="D482" s="46">
        <v>677988</v>
      </c>
      <c r="E482" s="101">
        <f t="shared" si="446"/>
        <v>5.1816423238533332E-2</v>
      </c>
      <c r="F482" s="38">
        <f t="shared" si="447"/>
        <v>69179</v>
      </c>
      <c r="G482" s="46">
        <v>13084423</v>
      </c>
      <c r="H482" s="46">
        <f t="shared" si="448"/>
        <v>98</v>
      </c>
      <c r="I482" s="46">
        <v>11463</v>
      </c>
      <c r="J482" s="100">
        <f t="shared" si="449"/>
        <v>1.6907378891661801E-2</v>
      </c>
      <c r="W482" s="29"/>
      <c r="X482" s="29"/>
      <c r="Y482" s="29"/>
      <c r="Z482" s="29"/>
      <c r="AA482" s="29"/>
    </row>
    <row r="483" spans="2:27" x14ac:dyDescent="0.65">
      <c r="B483" s="44">
        <v>44333</v>
      </c>
      <c r="C483" s="38">
        <f t="shared" si="445"/>
        <v>5187</v>
      </c>
      <c r="D483" s="46">
        <v>683175</v>
      </c>
      <c r="E483" s="101">
        <f t="shared" si="446"/>
        <v>5.2061468005754098E-2</v>
      </c>
      <c r="F483" s="38">
        <f t="shared" si="447"/>
        <v>38046</v>
      </c>
      <c r="G483" s="46">
        <v>13122469</v>
      </c>
      <c r="H483" s="46">
        <f t="shared" si="448"/>
        <v>45</v>
      </c>
      <c r="I483" s="46">
        <v>11508</v>
      </c>
      <c r="J483" s="100">
        <f t="shared" si="449"/>
        <v>1.6844878691404105E-2</v>
      </c>
      <c r="W483" s="29"/>
      <c r="X483" s="29"/>
      <c r="Y483" s="29"/>
      <c r="Z483" s="29"/>
      <c r="AA483" s="29"/>
    </row>
    <row r="484" spans="2:27" x14ac:dyDescent="0.65">
      <c r="B484" s="44">
        <v>44334</v>
      </c>
      <c r="C484" s="38">
        <f t="shared" si="445"/>
        <v>4650</v>
      </c>
      <c r="D484" s="46">
        <v>687825</v>
      </c>
      <c r="E484" s="101">
        <f t="shared" si="446"/>
        <v>5.2027945812723297E-2</v>
      </c>
      <c r="F484" s="38">
        <f t="shared" si="447"/>
        <v>97830</v>
      </c>
      <c r="G484" s="46">
        <v>13220299</v>
      </c>
      <c r="H484" s="46">
        <f t="shared" si="448"/>
        <v>83</v>
      </c>
      <c r="I484" s="46">
        <v>11591</v>
      </c>
      <c r="J484" s="100">
        <f t="shared" si="449"/>
        <v>1.6851670119579835E-2</v>
      </c>
      <c r="W484" s="29"/>
      <c r="X484" s="29"/>
      <c r="Y484" s="29"/>
      <c r="Z484" s="29"/>
      <c r="AA484" s="29"/>
    </row>
    <row r="485" spans="2:27" x14ac:dyDescent="0.65">
      <c r="B485" s="44">
        <v>44335</v>
      </c>
      <c r="C485" s="38">
        <f t="shared" si="445"/>
        <v>4877</v>
      </c>
      <c r="D485" s="46">
        <v>692702</v>
      </c>
      <c r="E485" s="101">
        <f t="shared" si="446"/>
        <v>5.205282305532883E-2</v>
      </c>
      <c r="F485" s="38">
        <f t="shared" si="447"/>
        <v>87375</v>
      </c>
      <c r="G485" s="46">
        <v>13307674</v>
      </c>
      <c r="H485" s="46">
        <f t="shared" si="448"/>
        <v>260</v>
      </c>
      <c r="I485" s="46">
        <v>11851</v>
      </c>
      <c r="J485" s="100">
        <f t="shared" si="449"/>
        <v>1.7108366945670722E-2</v>
      </c>
      <c r="W485" s="29"/>
      <c r="X485" s="29"/>
      <c r="Y485" s="29"/>
      <c r="Z485" s="29"/>
      <c r="AA485" s="29"/>
    </row>
    <row r="486" spans="2:27" x14ac:dyDescent="0.65">
      <c r="B486" s="44">
        <v>44336</v>
      </c>
      <c r="C486" s="38">
        <f t="shared" si="445"/>
        <v>5552</v>
      </c>
      <c r="D486" s="46">
        <v>698254</v>
      </c>
      <c r="E486" s="101">
        <f t="shared" si="446"/>
        <v>5.1883291387304083E-2</v>
      </c>
      <c r="F486" s="38">
        <f t="shared" si="447"/>
        <v>150493</v>
      </c>
      <c r="G486" s="46">
        <v>13458167</v>
      </c>
      <c r="H486" s="46">
        <f t="shared" si="448"/>
        <v>89</v>
      </c>
      <c r="I486" s="46">
        <v>11940</v>
      </c>
      <c r="J486" s="100">
        <f t="shared" si="449"/>
        <v>1.70997946306072E-2</v>
      </c>
      <c r="W486" s="29"/>
      <c r="X486" s="29"/>
      <c r="Y486" s="29"/>
      <c r="Z486" s="29"/>
      <c r="AA486" s="29"/>
    </row>
    <row r="487" spans="2:27" x14ac:dyDescent="0.65">
      <c r="B487" s="44">
        <v>44337</v>
      </c>
      <c r="C487" s="38">
        <f t="shared" si="445"/>
        <v>5905</v>
      </c>
      <c r="D487" s="46">
        <v>704159</v>
      </c>
      <c r="E487" s="101">
        <f t="shared" si="446"/>
        <v>5.1940713032168823E-2</v>
      </c>
      <c r="F487" s="38">
        <f t="shared" si="447"/>
        <v>98809</v>
      </c>
      <c r="G487" s="46">
        <v>13556976</v>
      </c>
      <c r="H487" s="46">
        <f t="shared" si="448"/>
        <v>106</v>
      </c>
      <c r="I487" s="46">
        <v>12046</v>
      </c>
      <c r="J487" s="100">
        <f t="shared" si="449"/>
        <v>1.710693181511562E-2</v>
      </c>
      <c r="W487" s="29"/>
      <c r="X487" s="29"/>
      <c r="Y487" s="29"/>
      <c r="Z487" s="29"/>
      <c r="AA487" s="29"/>
    </row>
    <row r="488" spans="2:27" x14ac:dyDescent="0.65">
      <c r="B488" s="44">
        <v>44338</v>
      </c>
      <c r="C488" s="38">
        <f t="shared" si="445"/>
        <v>5368</v>
      </c>
      <c r="D488" s="46">
        <v>709527</v>
      </c>
      <c r="E488" s="101">
        <f t="shared" si="446"/>
        <v>5.1882567199443917E-2</v>
      </c>
      <c r="F488" s="38">
        <f t="shared" si="447"/>
        <v>118658</v>
      </c>
      <c r="G488" s="46">
        <v>13675634</v>
      </c>
      <c r="H488" s="46">
        <f t="shared" si="448"/>
        <v>106</v>
      </c>
      <c r="I488" s="46">
        <v>12152</v>
      </c>
      <c r="J488" s="100">
        <f t="shared" si="449"/>
        <v>1.7126902852181807E-2</v>
      </c>
      <c r="W488" s="29"/>
      <c r="X488" s="29"/>
      <c r="Y488" s="29"/>
      <c r="Z488" s="29"/>
      <c r="AA488" s="29"/>
    </row>
    <row r="489" spans="2:27" x14ac:dyDescent="0.65">
      <c r="B489" s="44">
        <v>44339</v>
      </c>
      <c r="C489" s="38">
        <f t="shared" si="445"/>
        <v>4747</v>
      </c>
      <c r="D489" s="46">
        <v>714274</v>
      </c>
      <c r="E489" s="50">
        <f t="shared" si="446"/>
        <v>5.1968773655274497E-2</v>
      </c>
      <c r="F489" s="38">
        <f t="shared" si="447"/>
        <v>68658</v>
      </c>
      <c r="G489" s="46">
        <v>13744292</v>
      </c>
      <c r="H489" s="46">
        <f t="shared" si="448"/>
        <v>84</v>
      </c>
      <c r="I489" s="46">
        <v>12236</v>
      </c>
      <c r="J489" s="51">
        <f t="shared" si="449"/>
        <v>1.7130680943167467E-2</v>
      </c>
      <c r="W489" s="29"/>
      <c r="X489" s="29"/>
      <c r="Y489" s="29"/>
      <c r="Z489" s="29"/>
      <c r="AA489" s="29"/>
    </row>
    <row r="490" spans="2:27" x14ac:dyDescent="0.65">
      <c r="B490" s="44">
        <v>44340</v>
      </c>
      <c r="C490" s="38">
        <f t="shared" si="445"/>
        <v>4590</v>
      </c>
      <c r="D490" s="46">
        <v>718864</v>
      </c>
      <c r="E490" s="50">
        <f t="shared" si="446"/>
        <v>5.2161899371616818E-2</v>
      </c>
      <c r="F490" s="38">
        <f t="shared" si="447"/>
        <v>37108</v>
      </c>
      <c r="G490" s="46">
        <v>13781400</v>
      </c>
      <c r="H490" s="46">
        <f t="shared" si="448"/>
        <v>76</v>
      </c>
      <c r="I490" s="46">
        <v>12312</v>
      </c>
      <c r="J490" s="51">
        <f t="shared" si="449"/>
        <v>1.7127022635714126E-2</v>
      </c>
      <c r="W490" s="29"/>
      <c r="X490" s="29"/>
      <c r="Y490" s="29"/>
      <c r="Z490" s="29"/>
      <c r="AA490" s="29"/>
    </row>
    <row r="491" spans="2:27" x14ac:dyDescent="0.65">
      <c r="B491" s="44">
        <v>44341</v>
      </c>
      <c r="C491" s="38">
        <f t="shared" si="445"/>
        <v>3048</v>
      </c>
      <c r="D491" s="46">
        <v>721912</v>
      </c>
      <c r="E491" s="50">
        <f t="shared" si="446"/>
        <v>5.2027432609595414E-2</v>
      </c>
      <c r="F491" s="38">
        <f t="shared" si="447"/>
        <v>94203</v>
      </c>
      <c r="G491" s="46">
        <v>13875603</v>
      </c>
      <c r="H491" s="46">
        <f t="shared" si="448"/>
        <v>86</v>
      </c>
      <c r="I491" s="46">
        <v>12398</v>
      </c>
      <c r="J491" s="51">
        <f t="shared" si="449"/>
        <v>1.7173838362570509E-2</v>
      </c>
      <c r="W491" s="29"/>
      <c r="X491" s="29"/>
      <c r="Y491" s="29"/>
      <c r="Z491" s="29"/>
      <c r="AA491" s="29"/>
    </row>
    <row r="492" spans="2:27" x14ac:dyDescent="0.65">
      <c r="B492" s="44">
        <v>44342</v>
      </c>
      <c r="C492" s="38">
        <f t="shared" ref="C492:C510" si="450">IF(D492="","",D492-D491)</f>
        <v>3624</v>
      </c>
      <c r="D492" s="46">
        <v>725536</v>
      </c>
      <c r="E492" s="50">
        <f t="shared" ref="E492:E510" si="451">IF(D492="","",D492/G492)</f>
        <v>5.2021880084294925E-2</v>
      </c>
      <c r="F492" s="38">
        <f t="shared" ref="F492:F510" si="452">IF(G492="","",G492-G491)</f>
        <v>71144</v>
      </c>
      <c r="G492" s="46">
        <v>13946747</v>
      </c>
      <c r="H492" s="46">
        <f t="shared" ref="H492:H510" si="453">IF(I492="","",I492-I491)</f>
        <v>99</v>
      </c>
      <c r="I492" s="46">
        <v>12497</v>
      </c>
      <c r="J492" s="51">
        <f t="shared" ref="J492:J510" si="454">IF(D492="","",I492/D492)</f>
        <v>1.7224507123009748E-2</v>
      </c>
      <c r="W492" s="29"/>
      <c r="X492" s="29"/>
      <c r="Y492" s="29"/>
      <c r="Z492" s="29"/>
      <c r="AA492" s="29"/>
    </row>
    <row r="493" spans="2:27" x14ac:dyDescent="0.65">
      <c r="B493" s="44">
        <v>44343</v>
      </c>
      <c r="C493" s="38">
        <f t="shared" si="450"/>
        <v>4317</v>
      </c>
      <c r="D493" s="46">
        <v>729853</v>
      </c>
      <c r="E493" s="50">
        <f t="shared" si="451"/>
        <v>5.2001580596454287E-2</v>
      </c>
      <c r="F493" s="38">
        <f t="shared" si="452"/>
        <v>88461</v>
      </c>
      <c r="G493" s="46">
        <v>14035208</v>
      </c>
      <c r="H493" s="46">
        <f t="shared" si="453"/>
        <v>104</v>
      </c>
      <c r="I493" s="46">
        <v>12601</v>
      </c>
      <c r="J493" s="51">
        <f t="shared" si="454"/>
        <v>1.7265120510568565E-2</v>
      </c>
      <c r="W493" s="29"/>
      <c r="X493" s="29"/>
      <c r="Y493" s="29"/>
      <c r="Z493" s="29"/>
      <c r="AA493" s="29"/>
    </row>
    <row r="494" spans="2:27" x14ac:dyDescent="0.65">
      <c r="B494" s="44">
        <v>44344</v>
      </c>
      <c r="C494" s="38">
        <f t="shared" si="450"/>
        <v>4034</v>
      </c>
      <c r="D494" s="46">
        <v>733887</v>
      </c>
      <c r="E494" s="50">
        <f t="shared" si="451"/>
        <v>5.185122173293541E-2</v>
      </c>
      <c r="F494" s="38">
        <f t="shared" si="452"/>
        <v>118499</v>
      </c>
      <c r="G494" s="46">
        <v>14153707</v>
      </c>
      <c r="H494" s="46">
        <f t="shared" si="453"/>
        <v>113</v>
      </c>
      <c r="I494" s="46">
        <v>12714</v>
      </c>
      <c r="J494" s="51">
        <f t="shared" si="454"/>
        <v>1.7324192961586729E-2</v>
      </c>
      <c r="W494" s="29"/>
      <c r="X494" s="29"/>
      <c r="Y494" s="29"/>
      <c r="Z494" s="29"/>
      <c r="AA494" s="29"/>
    </row>
    <row r="495" spans="2:27" x14ac:dyDescent="0.65">
      <c r="B495" s="44">
        <v>44345</v>
      </c>
      <c r="C495" s="38">
        <f t="shared" si="450"/>
        <v>4158</v>
      </c>
      <c r="D495" s="46">
        <v>738045</v>
      </c>
      <c r="E495" s="50">
        <f t="shared" si="451"/>
        <v>5.1705450746310062E-2</v>
      </c>
      <c r="F495" s="38">
        <f t="shared" si="452"/>
        <v>120320</v>
      </c>
      <c r="G495" s="46">
        <v>14274027</v>
      </c>
      <c r="H495" s="46">
        <f t="shared" si="453"/>
        <v>105</v>
      </c>
      <c r="I495" s="46">
        <v>12819</v>
      </c>
      <c r="J495" s="51">
        <f t="shared" si="454"/>
        <v>1.7368859622380748E-2</v>
      </c>
      <c r="W495" s="29"/>
      <c r="X495" s="29"/>
      <c r="Y495" s="29"/>
      <c r="Z495" s="29"/>
      <c r="AA495" s="29"/>
    </row>
    <row r="496" spans="2:27" x14ac:dyDescent="0.65">
      <c r="B496" s="44">
        <v>44346</v>
      </c>
      <c r="C496" s="38">
        <f t="shared" si="450"/>
        <v>3629</v>
      </c>
      <c r="D496" s="46">
        <v>741674</v>
      </c>
      <c r="E496" s="50">
        <f t="shared" si="451"/>
        <v>5.174368446087637E-2</v>
      </c>
      <c r="F496" s="38">
        <f t="shared" si="452"/>
        <v>59587</v>
      </c>
      <c r="G496" s="46">
        <v>14333614</v>
      </c>
      <c r="H496" s="46">
        <f t="shared" si="453"/>
        <v>101</v>
      </c>
      <c r="I496" s="46">
        <v>12920</v>
      </c>
      <c r="J496" s="51">
        <f t="shared" si="454"/>
        <v>1.7420052475885631E-2</v>
      </c>
      <c r="W496" s="29"/>
      <c r="X496" s="29"/>
      <c r="Y496" s="29"/>
      <c r="Z496" s="29"/>
      <c r="AA496" s="29"/>
    </row>
    <row r="497" spans="2:27" x14ac:dyDescent="0.65">
      <c r="B497" s="44">
        <v>44347</v>
      </c>
      <c r="C497" s="38">
        <f t="shared" si="450"/>
        <v>2813</v>
      </c>
      <c r="D497" s="46">
        <v>744487</v>
      </c>
      <c r="E497" s="50">
        <f t="shared" si="451"/>
        <v>5.1862910662852313E-2</v>
      </c>
      <c r="F497" s="38">
        <f t="shared" si="452"/>
        <v>21288</v>
      </c>
      <c r="G497" s="46">
        <v>14354902</v>
      </c>
      <c r="H497" s="46">
        <f t="shared" si="453"/>
        <v>47</v>
      </c>
      <c r="I497" s="46">
        <v>12967</v>
      </c>
      <c r="J497" s="51">
        <f t="shared" si="454"/>
        <v>1.7417362559722333E-2</v>
      </c>
      <c r="W497" s="29"/>
      <c r="X497" s="29"/>
      <c r="Y497" s="29"/>
      <c r="Z497" s="29"/>
      <c r="AA497" s="29"/>
    </row>
    <row r="498" spans="2:27" x14ac:dyDescent="0.65">
      <c r="B498" s="44">
        <v>44348</v>
      </c>
      <c r="C498" s="38">
        <f t="shared" si="450"/>
        <v>2226</v>
      </c>
      <c r="D498" s="46">
        <v>746713</v>
      </c>
      <c r="E498" s="50">
        <f t="shared" si="451"/>
        <v>5.1664395534674286E-2</v>
      </c>
      <c r="F498" s="38">
        <f t="shared" si="452"/>
        <v>98243</v>
      </c>
      <c r="G498" s="46">
        <v>14453145</v>
      </c>
      <c r="H498" s="46">
        <f t="shared" si="453"/>
        <v>81</v>
      </c>
      <c r="I498" s="46">
        <v>13048</v>
      </c>
      <c r="J498" s="51">
        <f t="shared" si="454"/>
        <v>1.7473915681125145E-2</v>
      </c>
      <c r="W498" s="29"/>
      <c r="X498" s="29"/>
      <c r="Y498" s="29"/>
      <c r="Z498" s="29"/>
      <c r="AA498" s="29"/>
    </row>
    <row r="499" spans="2:27" x14ac:dyDescent="0.65">
      <c r="B499" s="44">
        <v>44349</v>
      </c>
      <c r="C499" s="38">
        <f t="shared" si="450"/>
        <v>2417</v>
      </c>
      <c r="D499" s="46">
        <v>749130</v>
      </c>
      <c r="E499" s="50">
        <f t="shared" si="451"/>
        <v>5.1584992322469103E-2</v>
      </c>
      <c r="F499" s="38">
        <f t="shared" si="452"/>
        <v>69102</v>
      </c>
      <c r="G499" s="46">
        <v>14522247</v>
      </c>
      <c r="H499" s="46">
        <f t="shared" si="453"/>
        <v>92</v>
      </c>
      <c r="I499" s="46">
        <v>13140</v>
      </c>
      <c r="J499" s="51">
        <f t="shared" si="454"/>
        <v>1.7540346802290656E-2</v>
      </c>
      <c r="W499" s="29"/>
      <c r="X499" s="29"/>
      <c r="Y499" s="29"/>
      <c r="Z499" s="29"/>
      <c r="AA499" s="29"/>
    </row>
    <row r="500" spans="2:27" x14ac:dyDescent="0.65">
      <c r="B500" s="44">
        <v>44350</v>
      </c>
      <c r="C500" s="38">
        <f t="shared" si="450"/>
        <v>3061</v>
      </c>
      <c r="D500" s="46">
        <v>752191</v>
      </c>
      <c r="E500" s="50">
        <f t="shared" si="451"/>
        <v>5.1517951947188875E-2</v>
      </c>
      <c r="F500" s="38">
        <f t="shared" si="452"/>
        <v>78314</v>
      </c>
      <c r="G500" s="46">
        <v>14600561</v>
      </c>
      <c r="H500" s="46">
        <f t="shared" si="453"/>
        <v>105</v>
      </c>
      <c r="I500" s="46">
        <v>13245</v>
      </c>
      <c r="J500" s="51">
        <f t="shared" si="454"/>
        <v>1.7608559528098582E-2</v>
      </c>
      <c r="W500" s="29"/>
      <c r="X500" s="29"/>
      <c r="Y500" s="29"/>
      <c r="Z500" s="29"/>
      <c r="AA500" s="29"/>
    </row>
    <row r="501" spans="2:27" x14ac:dyDescent="0.65">
      <c r="B501" s="44">
        <v>44351</v>
      </c>
      <c r="C501" s="38">
        <f t="shared" si="450"/>
        <v>2874</v>
      </c>
      <c r="D501" s="46">
        <v>755065</v>
      </c>
      <c r="E501" s="50">
        <f t="shared" si="451"/>
        <v>5.1091006970514025E-2</v>
      </c>
      <c r="F501" s="38">
        <f t="shared" si="452"/>
        <v>178263</v>
      </c>
      <c r="G501" s="46">
        <v>14778824</v>
      </c>
      <c r="H501" s="46">
        <f t="shared" si="453"/>
        <v>119</v>
      </c>
      <c r="I501" s="46">
        <v>13364</v>
      </c>
      <c r="J501" s="51">
        <f t="shared" si="454"/>
        <v>1.7699138484766213E-2</v>
      </c>
      <c r="W501" s="29"/>
      <c r="X501" s="29"/>
      <c r="Y501" s="29"/>
      <c r="Z501" s="29"/>
      <c r="AA501" s="29"/>
    </row>
    <row r="502" spans="2:27" x14ac:dyDescent="0.65">
      <c r="B502" s="44">
        <v>44352</v>
      </c>
      <c r="C502" s="38">
        <f t="shared" si="450"/>
        <v>2598</v>
      </c>
      <c r="D502" s="46">
        <v>757663</v>
      </c>
      <c r="E502" s="50">
        <f t="shared" si="451"/>
        <v>5.0920505157154253E-2</v>
      </c>
      <c r="F502" s="38">
        <f t="shared" si="452"/>
        <v>100506</v>
      </c>
      <c r="G502" s="46">
        <v>14879330</v>
      </c>
      <c r="H502" s="46">
        <f t="shared" si="453"/>
        <v>85</v>
      </c>
      <c r="I502" s="46">
        <v>13449</v>
      </c>
      <c r="J502" s="51">
        <f t="shared" si="454"/>
        <v>1.7750635836777037E-2</v>
      </c>
      <c r="W502" s="29"/>
      <c r="X502" s="29"/>
      <c r="Y502" s="29"/>
      <c r="Z502" s="29"/>
      <c r="AA502" s="29"/>
    </row>
    <row r="503" spans="2:27" x14ac:dyDescent="0.65">
      <c r="B503" s="44">
        <v>44353</v>
      </c>
      <c r="C503" s="38">
        <f t="shared" si="450"/>
        <v>2660</v>
      </c>
      <c r="D503" s="46">
        <v>760323</v>
      </c>
      <c r="E503" s="50">
        <f t="shared" si="451"/>
        <v>5.0905161190672059E-2</v>
      </c>
      <c r="F503" s="38">
        <f t="shared" si="452"/>
        <v>56739</v>
      </c>
      <c r="G503" s="46">
        <v>14936069</v>
      </c>
      <c r="H503" s="46">
        <f t="shared" si="453"/>
        <v>74</v>
      </c>
      <c r="I503" s="46">
        <v>13523</v>
      </c>
      <c r="J503" s="51">
        <f t="shared" si="454"/>
        <v>1.7785862061255545E-2</v>
      </c>
      <c r="W503" s="29"/>
      <c r="X503" s="29"/>
      <c r="Y503" s="29"/>
      <c r="Z503" s="29"/>
      <c r="AA503" s="29"/>
    </row>
    <row r="504" spans="2:27" x14ac:dyDescent="0.65">
      <c r="B504" s="44">
        <v>44354</v>
      </c>
      <c r="C504" s="38" t="str">
        <f t="shared" si="450"/>
        <v/>
      </c>
      <c r="D504" s="46"/>
      <c r="E504" s="50" t="str">
        <f t="shared" si="451"/>
        <v/>
      </c>
      <c r="F504" s="38" t="str">
        <f t="shared" si="452"/>
        <v/>
      </c>
      <c r="G504" s="46"/>
      <c r="H504" s="46" t="str">
        <f t="shared" si="453"/>
        <v/>
      </c>
      <c r="I504" s="46"/>
      <c r="J504" s="51" t="str">
        <f t="shared" si="454"/>
        <v/>
      </c>
      <c r="W504" s="29"/>
      <c r="X504" s="29"/>
      <c r="Y504" s="29"/>
      <c r="Z504" s="29"/>
      <c r="AA504" s="29"/>
    </row>
    <row r="505" spans="2:27" x14ac:dyDescent="0.65">
      <c r="B505" s="44">
        <v>44355</v>
      </c>
      <c r="C505" s="38" t="str">
        <f t="shared" si="450"/>
        <v/>
      </c>
      <c r="D505" s="46"/>
      <c r="E505" s="50" t="str">
        <f t="shared" si="451"/>
        <v/>
      </c>
      <c r="F505" s="38" t="str">
        <f t="shared" si="452"/>
        <v/>
      </c>
      <c r="G505" s="46"/>
      <c r="H505" s="46" t="str">
        <f t="shared" si="453"/>
        <v/>
      </c>
      <c r="I505" s="46"/>
      <c r="J505" s="51" t="str">
        <f t="shared" si="454"/>
        <v/>
      </c>
      <c r="W505" s="29"/>
      <c r="X505" s="29"/>
      <c r="Y505" s="29"/>
      <c r="Z505" s="29"/>
      <c r="AA505" s="29"/>
    </row>
    <row r="506" spans="2:27" x14ac:dyDescent="0.65">
      <c r="B506" s="44">
        <v>44356</v>
      </c>
      <c r="C506" s="38" t="str">
        <f t="shared" si="450"/>
        <v/>
      </c>
      <c r="D506" s="46"/>
      <c r="E506" s="50" t="str">
        <f t="shared" si="451"/>
        <v/>
      </c>
      <c r="F506" s="38" t="str">
        <f t="shared" si="452"/>
        <v/>
      </c>
      <c r="G506" s="46"/>
      <c r="H506" s="46" t="str">
        <f t="shared" si="453"/>
        <v/>
      </c>
      <c r="I506" s="46"/>
      <c r="J506" s="51" t="str">
        <f t="shared" si="454"/>
        <v/>
      </c>
      <c r="W506" s="29"/>
      <c r="X506" s="29"/>
      <c r="Y506" s="29"/>
      <c r="Z506" s="29"/>
      <c r="AA506" s="29"/>
    </row>
    <row r="507" spans="2:27" x14ac:dyDescent="0.65">
      <c r="B507" s="44">
        <v>44357</v>
      </c>
      <c r="C507" s="38" t="str">
        <f t="shared" si="450"/>
        <v/>
      </c>
      <c r="D507" s="46"/>
      <c r="E507" s="50" t="str">
        <f t="shared" si="451"/>
        <v/>
      </c>
      <c r="F507" s="38" t="str">
        <f t="shared" si="452"/>
        <v/>
      </c>
      <c r="G507" s="46"/>
      <c r="H507" s="46" t="str">
        <f t="shared" si="453"/>
        <v/>
      </c>
      <c r="I507" s="46"/>
      <c r="J507" s="51" t="str">
        <f t="shared" si="454"/>
        <v/>
      </c>
      <c r="W507" s="29"/>
      <c r="X507" s="29"/>
      <c r="Y507" s="29"/>
      <c r="Z507" s="29"/>
      <c r="AA507" s="29"/>
    </row>
    <row r="508" spans="2:27" x14ac:dyDescent="0.65">
      <c r="B508" s="44">
        <v>44358</v>
      </c>
      <c r="C508" s="38" t="str">
        <f t="shared" si="450"/>
        <v/>
      </c>
      <c r="D508" s="46"/>
      <c r="E508" s="50" t="str">
        <f t="shared" si="451"/>
        <v/>
      </c>
      <c r="F508" s="38" t="str">
        <f t="shared" si="452"/>
        <v/>
      </c>
      <c r="G508" s="46"/>
      <c r="H508" s="46" t="str">
        <f t="shared" si="453"/>
        <v/>
      </c>
      <c r="I508" s="46"/>
      <c r="J508" s="51" t="str">
        <f t="shared" si="454"/>
        <v/>
      </c>
      <c r="W508" s="29"/>
      <c r="X508" s="29"/>
      <c r="Y508" s="29"/>
      <c r="Z508" s="29"/>
      <c r="AA508" s="29"/>
    </row>
    <row r="509" spans="2:27" x14ac:dyDescent="0.65">
      <c r="B509" s="44">
        <v>44359</v>
      </c>
      <c r="C509" s="38" t="str">
        <f t="shared" si="450"/>
        <v/>
      </c>
      <c r="D509" s="46"/>
      <c r="E509" s="50" t="str">
        <f t="shared" si="451"/>
        <v/>
      </c>
      <c r="F509" s="38" t="str">
        <f t="shared" si="452"/>
        <v/>
      </c>
      <c r="G509" s="46"/>
      <c r="H509" s="46" t="str">
        <f t="shared" si="453"/>
        <v/>
      </c>
      <c r="I509" s="46"/>
      <c r="J509" s="51" t="str">
        <f t="shared" si="454"/>
        <v/>
      </c>
      <c r="W509" s="29"/>
      <c r="X509" s="29"/>
      <c r="Y509" s="29"/>
      <c r="Z509" s="29"/>
      <c r="AA509" s="29"/>
    </row>
    <row r="510" spans="2:27" x14ac:dyDescent="0.65">
      <c r="B510" s="44">
        <v>44360</v>
      </c>
      <c r="C510" s="38" t="str">
        <f t="shared" si="450"/>
        <v/>
      </c>
      <c r="D510" s="46"/>
      <c r="E510" s="50" t="str">
        <f t="shared" si="451"/>
        <v/>
      </c>
      <c r="F510" s="38" t="str">
        <f t="shared" si="452"/>
        <v/>
      </c>
      <c r="G510" s="46"/>
      <c r="H510" s="46" t="str">
        <f t="shared" si="453"/>
        <v/>
      </c>
      <c r="I510" s="46"/>
      <c r="J510" s="51" t="str">
        <f t="shared" si="454"/>
        <v/>
      </c>
      <c r="W510" s="29"/>
      <c r="X510" s="29"/>
      <c r="Y510" s="29"/>
      <c r="Z510" s="29"/>
      <c r="AA510" s="29"/>
    </row>
    <row r="511" spans="2:27" x14ac:dyDescent="0.65">
      <c r="B511" s="44">
        <v>44361</v>
      </c>
      <c r="C511" s="38" t="str">
        <f t="shared" ref="C511:C526" si="455">IF(D511="","",D511-D510)</f>
        <v/>
      </c>
      <c r="D511" s="46"/>
      <c r="E511" s="50" t="str">
        <f t="shared" ref="E511:E526" si="456">IF(D511="","",D511/G511)</f>
        <v/>
      </c>
      <c r="F511" s="38" t="str">
        <f t="shared" ref="F511:F526" si="457">IF(G511="","",G511-G510)</f>
        <v/>
      </c>
      <c r="G511" s="46"/>
      <c r="H511" s="46" t="str">
        <f t="shared" ref="H511:H526" si="458">IF(I511="","",I511-I510)</f>
        <v/>
      </c>
      <c r="I511" s="46"/>
      <c r="J511" s="51" t="str">
        <f t="shared" ref="J511:J526" si="459">IF(D511="","",I511/D511)</f>
        <v/>
      </c>
      <c r="W511" s="29"/>
      <c r="X511" s="29"/>
      <c r="Y511" s="29"/>
      <c r="Z511" s="29"/>
      <c r="AA511" s="29"/>
    </row>
    <row r="512" spans="2:27" x14ac:dyDescent="0.65">
      <c r="B512" s="44">
        <v>44362</v>
      </c>
      <c r="C512" s="38" t="str">
        <f t="shared" si="455"/>
        <v/>
      </c>
      <c r="D512" s="46"/>
      <c r="E512" s="50" t="str">
        <f t="shared" si="456"/>
        <v/>
      </c>
      <c r="F512" s="38" t="str">
        <f t="shared" si="457"/>
        <v/>
      </c>
      <c r="G512" s="46"/>
      <c r="H512" s="46" t="str">
        <f t="shared" si="458"/>
        <v/>
      </c>
      <c r="I512" s="46"/>
      <c r="J512" s="51" t="str">
        <f t="shared" si="459"/>
        <v/>
      </c>
      <c r="W512" s="29"/>
      <c r="X512" s="29"/>
      <c r="Y512" s="29"/>
      <c r="Z512" s="29"/>
      <c r="AA512" s="29"/>
    </row>
    <row r="513" spans="2:27" x14ac:dyDescent="0.65">
      <c r="B513" s="44">
        <v>44363</v>
      </c>
      <c r="C513" s="38" t="str">
        <f t="shared" si="455"/>
        <v/>
      </c>
      <c r="D513" s="46"/>
      <c r="E513" s="50" t="str">
        <f t="shared" si="456"/>
        <v/>
      </c>
      <c r="F513" s="38" t="str">
        <f t="shared" si="457"/>
        <v/>
      </c>
      <c r="G513" s="46"/>
      <c r="H513" s="46" t="str">
        <f t="shared" si="458"/>
        <v/>
      </c>
      <c r="I513" s="46"/>
      <c r="J513" s="51" t="str">
        <f t="shared" si="459"/>
        <v/>
      </c>
      <c r="W513" s="29"/>
      <c r="X513" s="29"/>
      <c r="Y513" s="29"/>
      <c r="Z513" s="29"/>
      <c r="AA513" s="29"/>
    </row>
    <row r="514" spans="2:27" x14ac:dyDescent="0.65">
      <c r="B514" s="44">
        <v>44364</v>
      </c>
      <c r="C514" s="38" t="str">
        <f t="shared" si="455"/>
        <v/>
      </c>
      <c r="D514" s="46"/>
      <c r="E514" s="50" t="str">
        <f t="shared" si="456"/>
        <v/>
      </c>
      <c r="F514" s="38" t="str">
        <f t="shared" si="457"/>
        <v/>
      </c>
      <c r="G514" s="46"/>
      <c r="H514" s="46" t="str">
        <f t="shared" si="458"/>
        <v/>
      </c>
      <c r="I514" s="46"/>
      <c r="J514" s="51" t="str">
        <f t="shared" si="459"/>
        <v/>
      </c>
      <c r="W514" s="29"/>
      <c r="X514" s="29"/>
      <c r="Y514" s="29"/>
      <c r="Z514" s="29"/>
      <c r="AA514" s="29"/>
    </row>
    <row r="515" spans="2:27" x14ac:dyDescent="0.65">
      <c r="B515" s="44">
        <v>44365</v>
      </c>
      <c r="C515" s="38" t="str">
        <f t="shared" si="455"/>
        <v/>
      </c>
      <c r="D515" s="46"/>
      <c r="E515" s="50" t="str">
        <f t="shared" si="456"/>
        <v/>
      </c>
      <c r="F515" s="38" t="str">
        <f t="shared" si="457"/>
        <v/>
      </c>
      <c r="G515" s="46"/>
      <c r="H515" s="46" t="str">
        <f t="shared" si="458"/>
        <v/>
      </c>
      <c r="I515" s="46"/>
      <c r="J515" s="51" t="str">
        <f t="shared" si="459"/>
        <v/>
      </c>
      <c r="W515" s="29"/>
      <c r="X515" s="29"/>
      <c r="Y515" s="29"/>
      <c r="Z515" s="29"/>
      <c r="AA515" s="29"/>
    </row>
    <row r="516" spans="2:27" x14ac:dyDescent="0.65">
      <c r="B516" s="44">
        <v>44366</v>
      </c>
      <c r="C516" s="38" t="str">
        <f t="shared" si="455"/>
        <v/>
      </c>
      <c r="D516" s="46"/>
      <c r="E516" s="50" t="str">
        <f t="shared" si="456"/>
        <v/>
      </c>
      <c r="F516" s="38" t="str">
        <f t="shared" si="457"/>
        <v/>
      </c>
      <c r="G516" s="46"/>
      <c r="H516" s="46" t="str">
        <f t="shared" si="458"/>
        <v/>
      </c>
      <c r="I516" s="46"/>
      <c r="J516" s="51" t="str">
        <f t="shared" si="459"/>
        <v/>
      </c>
      <c r="W516" s="29"/>
      <c r="X516" s="29"/>
      <c r="Y516" s="29"/>
      <c r="Z516" s="29"/>
      <c r="AA516" s="29"/>
    </row>
    <row r="517" spans="2:27" x14ac:dyDescent="0.65">
      <c r="B517" s="44">
        <v>44367</v>
      </c>
      <c r="C517" s="38" t="str">
        <f t="shared" si="455"/>
        <v/>
      </c>
      <c r="D517" s="46"/>
      <c r="E517" s="50" t="str">
        <f t="shared" si="456"/>
        <v/>
      </c>
      <c r="F517" s="38" t="str">
        <f t="shared" si="457"/>
        <v/>
      </c>
      <c r="G517" s="46"/>
      <c r="H517" s="46" t="str">
        <f t="shared" si="458"/>
        <v/>
      </c>
      <c r="I517" s="46"/>
      <c r="J517" s="51" t="str">
        <f t="shared" si="459"/>
        <v/>
      </c>
      <c r="W517" s="29"/>
      <c r="X517" s="29"/>
      <c r="Y517" s="29"/>
      <c r="Z517" s="29"/>
      <c r="AA517" s="29"/>
    </row>
    <row r="518" spans="2:27" x14ac:dyDescent="0.65">
      <c r="B518" s="44">
        <v>44368</v>
      </c>
      <c r="C518" s="38" t="str">
        <f t="shared" si="455"/>
        <v/>
      </c>
      <c r="D518" s="46"/>
      <c r="E518" s="50" t="str">
        <f t="shared" si="456"/>
        <v/>
      </c>
      <c r="F518" s="38" t="str">
        <f t="shared" si="457"/>
        <v/>
      </c>
      <c r="G518" s="46"/>
      <c r="H518" s="46" t="str">
        <f t="shared" si="458"/>
        <v/>
      </c>
      <c r="I518" s="46"/>
      <c r="J518" s="51" t="str">
        <f t="shared" si="459"/>
        <v/>
      </c>
      <c r="W518" s="29"/>
      <c r="X518" s="29"/>
      <c r="Y518" s="29"/>
      <c r="Z518" s="29"/>
      <c r="AA518" s="29"/>
    </row>
    <row r="519" spans="2:27" x14ac:dyDescent="0.65">
      <c r="B519" s="44">
        <v>44369</v>
      </c>
      <c r="C519" s="38" t="str">
        <f t="shared" si="455"/>
        <v/>
      </c>
      <c r="D519" s="46"/>
      <c r="E519" s="50" t="str">
        <f t="shared" si="456"/>
        <v/>
      </c>
      <c r="F519" s="38" t="str">
        <f t="shared" si="457"/>
        <v/>
      </c>
      <c r="G519" s="46"/>
      <c r="H519" s="46" t="str">
        <f t="shared" si="458"/>
        <v/>
      </c>
      <c r="I519" s="46"/>
      <c r="J519" s="51" t="str">
        <f t="shared" si="459"/>
        <v/>
      </c>
      <c r="W519" s="29"/>
      <c r="X519" s="29"/>
      <c r="Y519" s="29"/>
      <c r="Z519" s="29"/>
      <c r="AA519" s="29"/>
    </row>
    <row r="520" spans="2:27" x14ac:dyDescent="0.65">
      <c r="B520" s="44">
        <v>44370</v>
      </c>
      <c r="C520" s="38" t="str">
        <f t="shared" si="455"/>
        <v/>
      </c>
      <c r="D520" s="46"/>
      <c r="E520" s="50" t="str">
        <f t="shared" si="456"/>
        <v/>
      </c>
      <c r="F520" s="38" t="str">
        <f t="shared" si="457"/>
        <v/>
      </c>
      <c r="G520" s="46"/>
      <c r="H520" s="46" t="str">
        <f t="shared" si="458"/>
        <v/>
      </c>
      <c r="I520" s="46"/>
      <c r="J520" s="51" t="str">
        <f t="shared" si="459"/>
        <v/>
      </c>
      <c r="W520" s="29"/>
      <c r="X520" s="29"/>
      <c r="Y520" s="29"/>
      <c r="Z520" s="29"/>
      <c r="AA520" s="29"/>
    </row>
    <row r="521" spans="2:27" x14ac:dyDescent="0.65">
      <c r="B521" s="44">
        <v>44371</v>
      </c>
      <c r="C521" s="38" t="str">
        <f t="shared" si="455"/>
        <v/>
      </c>
      <c r="D521" s="46"/>
      <c r="E521" s="50" t="str">
        <f t="shared" si="456"/>
        <v/>
      </c>
      <c r="F521" s="38" t="str">
        <f t="shared" si="457"/>
        <v/>
      </c>
      <c r="G521" s="46"/>
      <c r="H521" s="46" t="str">
        <f t="shared" si="458"/>
        <v/>
      </c>
      <c r="I521" s="46"/>
      <c r="J521" s="51" t="str">
        <f t="shared" si="459"/>
        <v/>
      </c>
      <c r="W521" s="29"/>
      <c r="X521" s="29"/>
      <c r="Y521" s="29"/>
      <c r="Z521" s="29"/>
      <c r="AA521" s="29"/>
    </row>
    <row r="522" spans="2:27" x14ac:dyDescent="0.65">
      <c r="B522" s="44">
        <v>44372</v>
      </c>
      <c r="C522" s="38" t="str">
        <f t="shared" si="455"/>
        <v/>
      </c>
      <c r="D522" s="46"/>
      <c r="E522" s="50" t="str">
        <f t="shared" si="456"/>
        <v/>
      </c>
      <c r="F522" s="38" t="str">
        <f t="shared" si="457"/>
        <v/>
      </c>
      <c r="G522" s="46"/>
      <c r="H522" s="46" t="str">
        <f t="shared" si="458"/>
        <v/>
      </c>
      <c r="I522" s="46"/>
      <c r="J522" s="51" t="str">
        <f t="shared" si="459"/>
        <v/>
      </c>
      <c r="W522" s="29"/>
      <c r="X522" s="29"/>
      <c r="Y522" s="29"/>
      <c r="Z522" s="29"/>
      <c r="AA522" s="29"/>
    </row>
    <row r="523" spans="2:27" x14ac:dyDescent="0.65">
      <c r="B523" s="44">
        <v>44373</v>
      </c>
      <c r="C523" s="38" t="str">
        <f t="shared" si="455"/>
        <v/>
      </c>
      <c r="D523" s="46"/>
      <c r="E523" s="50" t="str">
        <f t="shared" si="456"/>
        <v/>
      </c>
      <c r="F523" s="38" t="str">
        <f t="shared" si="457"/>
        <v/>
      </c>
      <c r="G523" s="46"/>
      <c r="H523" s="46" t="str">
        <f t="shared" si="458"/>
        <v/>
      </c>
      <c r="I523" s="46"/>
      <c r="J523" s="51" t="str">
        <f t="shared" si="459"/>
        <v/>
      </c>
      <c r="W523" s="29"/>
      <c r="X523" s="29"/>
      <c r="Y523" s="29"/>
      <c r="Z523" s="29"/>
      <c r="AA523" s="29"/>
    </row>
    <row r="524" spans="2:27" x14ac:dyDescent="0.65">
      <c r="B524" s="44">
        <v>44374</v>
      </c>
      <c r="C524" s="38" t="str">
        <f t="shared" si="455"/>
        <v/>
      </c>
      <c r="D524" s="46"/>
      <c r="E524" s="50" t="str">
        <f t="shared" si="456"/>
        <v/>
      </c>
      <c r="F524" s="38" t="str">
        <f t="shared" si="457"/>
        <v/>
      </c>
      <c r="G524" s="46"/>
      <c r="H524" s="46" t="str">
        <f t="shared" si="458"/>
        <v/>
      </c>
      <c r="I524" s="46"/>
      <c r="J524" s="51" t="str">
        <f t="shared" si="459"/>
        <v/>
      </c>
    </row>
    <row r="525" spans="2:27" x14ac:dyDescent="0.65">
      <c r="B525" s="44">
        <v>44375</v>
      </c>
      <c r="C525" s="38" t="str">
        <f t="shared" si="455"/>
        <v/>
      </c>
      <c r="D525" s="46"/>
      <c r="E525" s="50" t="str">
        <f t="shared" si="456"/>
        <v/>
      </c>
      <c r="F525" s="38" t="str">
        <f t="shared" si="457"/>
        <v/>
      </c>
      <c r="G525" s="46"/>
      <c r="H525" s="46" t="str">
        <f t="shared" si="458"/>
        <v/>
      </c>
      <c r="I525" s="46"/>
      <c r="J525" s="51" t="str">
        <f t="shared" si="459"/>
        <v/>
      </c>
    </row>
    <row r="526" spans="2:27" x14ac:dyDescent="0.65">
      <c r="B526" s="44">
        <v>44376</v>
      </c>
      <c r="C526" s="38" t="str">
        <f t="shared" si="455"/>
        <v/>
      </c>
      <c r="D526" s="46"/>
      <c r="E526" s="50" t="str">
        <f t="shared" si="456"/>
        <v/>
      </c>
      <c r="F526" s="38" t="str">
        <f t="shared" si="457"/>
        <v/>
      </c>
      <c r="G526" s="46"/>
      <c r="H526" s="46" t="str">
        <f t="shared" si="458"/>
        <v/>
      </c>
      <c r="I526" s="46"/>
      <c r="J526" s="51" t="str">
        <f t="shared" si="459"/>
        <v/>
      </c>
    </row>
    <row r="527" spans="2:27" x14ac:dyDescent="0.65">
      <c r="B527" s="44">
        <v>44377</v>
      </c>
      <c r="C527" s="38" t="str">
        <f t="shared" ref="C527:C543" si="460">IF(D527="","",D527-D526)</f>
        <v/>
      </c>
      <c r="D527" s="46"/>
      <c r="E527" s="50" t="str">
        <f t="shared" ref="E527:E543" si="461">IF(D527="","",D527/G527)</f>
        <v/>
      </c>
      <c r="F527" s="38" t="str">
        <f t="shared" ref="F527:F543" si="462">IF(G527="","",G527-G526)</f>
        <v/>
      </c>
      <c r="G527" s="46"/>
      <c r="H527" s="46" t="str">
        <f t="shared" ref="H527:H543" si="463">IF(I527="","",I527-I526)</f>
        <v/>
      </c>
      <c r="I527" s="46"/>
      <c r="J527" s="51" t="str">
        <f t="shared" ref="J527:J543" si="464">IF(D527="","",I527/D527)</f>
        <v/>
      </c>
    </row>
    <row r="528" spans="2:27" x14ac:dyDescent="0.65">
      <c r="B528" s="44">
        <v>44378</v>
      </c>
      <c r="C528" s="38" t="str">
        <f t="shared" si="460"/>
        <v/>
      </c>
      <c r="D528" s="46"/>
      <c r="E528" s="50" t="str">
        <f t="shared" si="461"/>
        <v/>
      </c>
      <c r="F528" s="38" t="str">
        <f t="shared" si="462"/>
        <v/>
      </c>
      <c r="G528" s="46"/>
      <c r="H528" s="46" t="str">
        <f t="shared" si="463"/>
        <v/>
      </c>
      <c r="I528" s="46"/>
      <c r="J528" s="51" t="str">
        <f t="shared" si="464"/>
        <v/>
      </c>
    </row>
    <row r="529" spans="2:10" x14ac:dyDescent="0.65">
      <c r="B529" s="44">
        <v>44379</v>
      </c>
      <c r="C529" s="38" t="str">
        <f t="shared" si="460"/>
        <v/>
      </c>
      <c r="D529" s="46"/>
      <c r="E529" s="50" t="str">
        <f t="shared" si="461"/>
        <v/>
      </c>
      <c r="F529" s="38" t="str">
        <f t="shared" si="462"/>
        <v/>
      </c>
      <c r="G529" s="46"/>
      <c r="H529" s="46" t="str">
        <f t="shared" si="463"/>
        <v/>
      </c>
      <c r="I529" s="46"/>
      <c r="J529" s="51" t="str">
        <f t="shared" si="464"/>
        <v/>
      </c>
    </row>
    <row r="530" spans="2:10" x14ac:dyDescent="0.65">
      <c r="B530" s="44">
        <v>44380</v>
      </c>
      <c r="C530" s="38" t="str">
        <f t="shared" si="460"/>
        <v/>
      </c>
      <c r="D530" s="46"/>
      <c r="E530" s="50" t="str">
        <f t="shared" si="461"/>
        <v/>
      </c>
      <c r="F530" s="38" t="str">
        <f t="shared" si="462"/>
        <v/>
      </c>
      <c r="G530" s="46"/>
      <c r="H530" s="46" t="str">
        <f t="shared" si="463"/>
        <v/>
      </c>
      <c r="I530" s="46"/>
      <c r="J530" s="51" t="str">
        <f t="shared" si="464"/>
        <v/>
      </c>
    </row>
    <row r="531" spans="2:10" x14ac:dyDescent="0.65">
      <c r="B531" s="44">
        <v>44381</v>
      </c>
      <c r="C531" s="38" t="str">
        <f t="shared" si="460"/>
        <v/>
      </c>
      <c r="D531" s="46"/>
      <c r="E531" s="50" t="str">
        <f t="shared" si="461"/>
        <v/>
      </c>
      <c r="F531" s="38" t="str">
        <f t="shared" si="462"/>
        <v/>
      </c>
      <c r="G531" s="46"/>
      <c r="H531" s="46" t="str">
        <f t="shared" si="463"/>
        <v/>
      </c>
      <c r="I531" s="46"/>
      <c r="J531" s="51" t="str">
        <f t="shared" si="464"/>
        <v/>
      </c>
    </row>
    <row r="532" spans="2:10" x14ac:dyDescent="0.65">
      <c r="B532" s="44">
        <v>44382</v>
      </c>
      <c r="C532" s="38" t="str">
        <f t="shared" si="460"/>
        <v/>
      </c>
      <c r="D532" s="46"/>
      <c r="E532" s="50" t="str">
        <f t="shared" si="461"/>
        <v/>
      </c>
      <c r="F532" s="38" t="str">
        <f t="shared" si="462"/>
        <v/>
      </c>
      <c r="G532" s="46"/>
      <c r="H532" s="46" t="str">
        <f t="shared" si="463"/>
        <v/>
      </c>
      <c r="I532" s="46"/>
      <c r="J532" s="51" t="str">
        <f t="shared" si="464"/>
        <v/>
      </c>
    </row>
    <row r="533" spans="2:10" x14ac:dyDescent="0.65">
      <c r="B533" s="44">
        <v>44383</v>
      </c>
      <c r="C533" s="38" t="str">
        <f t="shared" si="460"/>
        <v/>
      </c>
      <c r="D533" s="46"/>
      <c r="E533" s="50" t="str">
        <f t="shared" si="461"/>
        <v/>
      </c>
      <c r="F533" s="38" t="str">
        <f t="shared" si="462"/>
        <v/>
      </c>
      <c r="G533" s="46"/>
      <c r="H533" s="46" t="str">
        <f t="shared" si="463"/>
        <v/>
      </c>
      <c r="I533" s="46"/>
      <c r="J533" s="51" t="str">
        <f t="shared" si="464"/>
        <v/>
      </c>
    </row>
    <row r="534" spans="2:10" x14ac:dyDescent="0.65">
      <c r="B534" s="44">
        <v>44384</v>
      </c>
      <c r="C534" s="38" t="str">
        <f t="shared" si="460"/>
        <v/>
      </c>
      <c r="D534" s="46"/>
      <c r="E534" s="50" t="str">
        <f t="shared" si="461"/>
        <v/>
      </c>
      <c r="F534" s="38" t="str">
        <f t="shared" si="462"/>
        <v/>
      </c>
      <c r="G534" s="46"/>
      <c r="H534" s="46" t="str">
        <f t="shared" si="463"/>
        <v/>
      </c>
      <c r="I534" s="46"/>
      <c r="J534" s="51" t="str">
        <f t="shared" si="464"/>
        <v/>
      </c>
    </row>
    <row r="535" spans="2:10" x14ac:dyDescent="0.65">
      <c r="B535" s="44">
        <v>44385</v>
      </c>
      <c r="C535" s="38" t="str">
        <f t="shared" si="460"/>
        <v/>
      </c>
      <c r="D535" s="46"/>
      <c r="E535" s="50" t="str">
        <f t="shared" si="461"/>
        <v/>
      </c>
      <c r="F535" s="38" t="str">
        <f t="shared" si="462"/>
        <v/>
      </c>
      <c r="G535" s="46"/>
      <c r="H535" s="46" t="str">
        <f t="shared" si="463"/>
        <v/>
      </c>
      <c r="I535" s="46"/>
      <c r="J535" s="51" t="str">
        <f t="shared" si="464"/>
        <v/>
      </c>
    </row>
    <row r="536" spans="2:10" x14ac:dyDescent="0.65">
      <c r="B536" s="44">
        <v>44386</v>
      </c>
      <c r="C536" s="38" t="str">
        <f t="shared" si="460"/>
        <v/>
      </c>
      <c r="D536" s="46"/>
      <c r="E536" s="50" t="str">
        <f t="shared" si="461"/>
        <v/>
      </c>
      <c r="F536" s="38" t="str">
        <f t="shared" si="462"/>
        <v/>
      </c>
      <c r="G536" s="46"/>
      <c r="H536" s="46" t="str">
        <f t="shared" si="463"/>
        <v/>
      </c>
      <c r="I536" s="46"/>
      <c r="J536" s="51" t="str">
        <f t="shared" si="464"/>
        <v/>
      </c>
    </row>
    <row r="537" spans="2:10" x14ac:dyDescent="0.65">
      <c r="B537" s="44">
        <v>44387</v>
      </c>
      <c r="C537" s="38" t="str">
        <f t="shared" si="460"/>
        <v/>
      </c>
      <c r="D537" s="46"/>
      <c r="E537" s="50" t="str">
        <f t="shared" si="461"/>
        <v/>
      </c>
      <c r="F537" s="38" t="str">
        <f t="shared" si="462"/>
        <v/>
      </c>
      <c r="G537" s="46"/>
      <c r="H537" s="46" t="str">
        <f t="shared" si="463"/>
        <v/>
      </c>
      <c r="I537" s="46"/>
      <c r="J537" s="51" t="str">
        <f t="shared" si="464"/>
        <v/>
      </c>
    </row>
    <row r="538" spans="2:10" x14ac:dyDescent="0.65">
      <c r="B538" s="44">
        <v>44388</v>
      </c>
      <c r="C538" s="38" t="str">
        <f t="shared" si="460"/>
        <v/>
      </c>
      <c r="D538" s="46"/>
      <c r="E538" s="50" t="str">
        <f t="shared" si="461"/>
        <v/>
      </c>
      <c r="F538" s="38" t="str">
        <f t="shared" si="462"/>
        <v/>
      </c>
      <c r="G538" s="46"/>
      <c r="H538" s="46" t="str">
        <f t="shared" si="463"/>
        <v/>
      </c>
      <c r="I538" s="46"/>
      <c r="J538" s="51" t="str">
        <f t="shared" si="464"/>
        <v/>
      </c>
    </row>
    <row r="539" spans="2:10" x14ac:dyDescent="0.65">
      <c r="B539" s="44">
        <v>44389</v>
      </c>
      <c r="C539" s="38" t="str">
        <f t="shared" si="460"/>
        <v/>
      </c>
      <c r="D539" s="46"/>
      <c r="E539" s="50" t="str">
        <f t="shared" si="461"/>
        <v/>
      </c>
      <c r="F539" s="38" t="str">
        <f t="shared" si="462"/>
        <v/>
      </c>
      <c r="G539" s="46"/>
      <c r="H539" s="46" t="str">
        <f t="shared" si="463"/>
        <v/>
      </c>
      <c r="I539" s="46"/>
      <c r="J539" s="51" t="str">
        <f t="shared" si="464"/>
        <v/>
      </c>
    </row>
    <row r="540" spans="2:10" x14ac:dyDescent="0.65">
      <c r="B540" s="44">
        <v>44390</v>
      </c>
      <c r="C540" s="38" t="str">
        <f t="shared" si="460"/>
        <v/>
      </c>
      <c r="D540" s="46"/>
      <c r="E540" s="50" t="str">
        <f t="shared" si="461"/>
        <v/>
      </c>
      <c r="F540" s="38" t="str">
        <f t="shared" si="462"/>
        <v/>
      </c>
      <c r="G540" s="46"/>
      <c r="H540" s="46" t="str">
        <f t="shared" si="463"/>
        <v/>
      </c>
      <c r="I540" s="46"/>
      <c r="J540" s="51" t="str">
        <f t="shared" si="464"/>
        <v/>
      </c>
    </row>
    <row r="541" spans="2:10" x14ac:dyDescent="0.65">
      <c r="B541" s="44">
        <v>44391</v>
      </c>
      <c r="C541" s="38" t="str">
        <f t="shared" si="460"/>
        <v/>
      </c>
      <c r="D541" s="46"/>
      <c r="E541" s="50" t="str">
        <f t="shared" si="461"/>
        <v/>
      </c>
      <c r="F541" s="38" t="str">
        <f t="shared" si="462"/>
        <v/>
      </c>
      <c r="G541" s="46"/>
      <c r="H541" s="46" t="str">
        <f t="shared" si="463"/>
        <v/>
      </c>
      <c r="I541" s="46"/>
      <c r="J541" s="51" t="str">
        <f t="shared" si="464"/>
        <v/>
      </c>
    </row>
    <row r="542" spans="2:10" x14ac:dyDescent="0.65">
      <c r="B542" s="44">
        <v>44392</v>
      </c>
      <c r="C542" s="38" t="str">
        <f t="shared" si="460"/>
        <v/>
      </c>
      <c r="D542" s="46"/>
      <c r="E542" s="50" t="str">
        <f t="shared" si="461"/>
        <v/>
      </c>
      <c r="F542" s="38" t="str">
        <f t="shared" si="462"/>
        <v/>
      </c>
      <c r="G542" s="46"/>
      <c r="H542" s="46" t="str">
        <f t="shared" si="463"/>
        <v/>
      </c>
      <c r="I542" s="46"/>
      <c r="J542" s="51" t="str">
        <f t="shared" si="464"/>
        <v/>
      </c>
    </row>
    <row r="543" spans="2:10" x14ac:dyDescent="0.65">
      <c r="B543" s="44">
        <v>44393</v>
      </c>
      <c r="C543" s="38" t="str">
        <f t="shared" si="460"/>
        <v/>
      </c>
      <c r="D543" s="46"/>
      <c r="E543" s="50" t="str">
        <f t="shared" si="461"/>
        <v/>
      </c>
      <c r="F543" s="38" t="str">
        <f t="shared" si="462"/>
        <v/>
      </c>
      <c r="G543" s="46"/>
      <c r="H543" s="46" t="str">
        <f t="shared" si="463"/>
        <v/>
      </c>
      <c r="I543" s="46"/>
      <c r="J543" s="51" t="str">
        <f t="shared" si="464"/>
        <v/>
      </c>
    </row>
    <row r="544" spans="2:10" x14ac:dyDescent="0.65">
      <c r="B544" s="79" t="s">
        <v>49</v>
      </c>
      <c r="C544" s="45">
        <f>AVERAGE(C16:C474)</f>
        <v>1364.9716775599129</v>
      </c>
      <c r="D544" s="45"/>
      <c r="E544" s="78"/>
      <c r="F544" s="45">
        <f>AVERAGE(F16:F474)</f>
        <v>27760.301123595505</v>
      </c>
      <c r="G544" s="45"/>
      <c r="H544" s="45">
        <f>AVERAGE(H16:H474)</f>
        <v>24.26530612244898</v>
      </c>
      <c r="I544" s="45"/>
      <c r="J544" s="45"/>
    </row>
    <row r="545" spans="2:92" x14ac:dyDescent="0.65">
      <c r="B545" s="79" t="s">
        <v>50</v>
      </c>
      <c r="C545" s="45">
        <f>STDEV(C16:C474)</f>
        <v>1633.5924811263656</v>
      </c>
      <c r="D545" s="45">
        <f>STDEV(D16:D474)</f>
        <v>184595.86701872386</v>
      </c>
      <c r="E545" s="45"/>
      <c r="F545" s="45">
        <f>STDEV(F16:F474)</f>
        <v>27710.241900087636</v>
      </c>
      <c r="G545" s="45"/>
      <c r="H545" s="45">
        <f>STDEV(H16:H474)</f>
        <v>27.755587446644842</v>
      </c>
      <c r="I545" s="45"/>
      <c r="J545" s="45"/>
    </row>
    <row r="546" spans="2:92" x14ac:dyDescent="0.65">
      <c r="B546" s="41"/>
      <c r="C546" s="35"/>
      <c r="D546" s="35"/>
      <c r="E546" s="35"/>
      <c r="F546" s="35"/>
      <c r="G546" s="35"/>
      <c r="H546" s="35"/>
      <c r="I546" s="35"/>
      <c r="J546" s="35"/>
    </row>
    <row r="547" spans="2:92" x14ac:dyDescent="0.65">
      <c r="B547" s="41"/>
      <c r="C547" s="35"/>
      <c r="D547" s="35"/>
      <c r="E547" s="35"/>
      <c r="F547" s="35"/>
      <c r="G547" s="35"/>
      <c r="H547" s="35"/>
      <c r="I547" s="35"/>
      <c r="J547" s="35"/>
    </row>
    <row r="548" spans="2:92" x14ac:dyDescent="0.65">
      <c r="B548" s="41"/>
      <c r="C548" s="35"/>
      <c r="D548" s="35"/>
      <c r="E548" s="35"/>
      <c r="F548" s="35"/>
      <c r="G548" s="35"/>
      <c r="H548" s="35"/>
      <c r="I548" s="35"/>
      <c r="J548" s="35"/>
    </row>
    <row r="549" spans="2:92" x14ac:dyDescent="0.65">
      <c r="B549" s="41"/>
      <c r="C549" s="35"/>
      <c r="D549" s="35"/>
      <c r="E549" s="35"/>
      <c r="F549" s="35"/>
      <c r="G549" s="35"/>
      <c r="H549" s="35"/>
      <c r="I549" s="35"/>
      <c r="J549" s="35"/>
    </row>
    <row r="550" spans="2:92" x14ac:dyDescent="0.65">
      <c r="B550" s="41"/>
      <c r="C550" s="35"/>
      <c r="D550" s="35"/>
      <c r="E550" s="35"/>
      <c r="F550" s="35"/>
      <c r="G550" s="35"/>
      <c r="H550" s="35"/>
      <c r="I550" s="35"/>
      <c r="J550" s="35"/>
    </row>
    <row r="551" spans="2:92" x14ac:dyDescent="0.65">
      <c r="B551" s="41"/>
      <c r="C551" s="35"/>
      <c r="D551" s="35"/>
      <c r="E551" s="35"/>
      <c r="F551" s="35"/>
      <c r="G551" s="35"/>
      <c r="H551" s="35"/>
      <c r="I551" s="35"/>
      <c r="J551" s="35"/>
    </row>
    <row r="552" spans="2:92" x14ac:dyDescent="0.65">
      <c r="B552" s="41"/>
      <c r="C552" s="35"/>
      <c r="D552" s="35"/>
      <c r="E552" s="35"/>
      <c r="F552" s="35"/>
      <c r="G552" s="35"/>
      <c r="H552" s="35"/>
      <c r="I552" s="35"/>
      <c r="J552" s="35"/>
      <c r="AB552" s="8"/>
      <c r="AH552" s="1"/>
      <c r="AI552" s="73"/>
      <c r="AJ552" s="1"/>
      <c r="AK552" s="1"/>
      <c r="AL552" s="35"/>
      <c r="AM552" s="35"/>
      <c r="AN552" s="1"/>
      <c r="AO552" s="35"/>
      <c r="AP552" s="35"/>
      <c r="AQ552" s="35"/>
      <c r="AR552" s="35"/>
      <c r="AS552" s="5"/>
      <c r="AT552" s="35"/>
      <c r="AU552" s="35"/>
      <c r="AV552" s="35"/>
      <c r="AW552" s="35"/>
      <c r="AX552" s="35"/>
      <c r="AY552" s="35"/>
      <c r="AZ552" s="35"/>
      <c r="BA552" s="35"/>
      <c r="BB552" s="35"/>
      <c r="BC552" s="35"/>
      <c r="BD552" s="35"/>
      <c r="BE552" s="35"/>
      <c r="BF552" s="35"/>
      <c r="BG552" s="35"/>
      <c r="BH552" s="35"/>
      <c r="BI552" s="35"/>
      <c r="BJ552" s="35"/>
      <c r="BK552" s="35"/>
      <c r="BL552" s="29"/>
      <c r="BM552" s="29"/>
      <c r="BN552" s="29"/>
      <c r="BO552" s="29"/>
      <c r="BP552" s="29"/>
      <c r="BQ552" s="29"/>
      <c r="BR552" s="29"/>
      <c r="BS552" s="29"/>
      <c r="BT552" s="29"/>
      <c r="BU552" s="29"/>
      <c r="BV552" s="29"/>
      <c r="BW552" s="29"/>
      <c r="BX552" s="29"/>
      <c r="BY552" s="29"/>
      <c r="BZ552" s="29"/>
      <c r="CA552" s="29"/>
      <c r="CB552" s="29"/>
      <c r="CC552" s="29"/>
      <c r="CD552" s="35"/>
      <c r="CE552" s="35"/>
      <c r="CF552" s="35"/>
      <c r="CG552" s="35"/>
      <c r="CH552" s="35"/>
      <c r="CI552" s="35"/>
      <c r="CJ552" s="35"/>
      <c r="CK552" s="35"/>
      <c r="CL552" s="35"/>
      <c r="CM552" s="35"/>
      <c r="CN552" s="35"/>
    </row>
    <row r="553" spans="2:92" x14ac:dyDescent="0.65">
      <c r="B553" s="41"/>
      <c r="C553" s="35"/>
      <c r="D553" s="35"/>
      <c r="E553" s="35"/>
      <c r="F553" s="35"/>
      <c r="G553" s="35"/>
      <c r="H553" s="35"/>
      <c r="I553" s="35"/>
      <c r="J553" s="35"/>
      <c r="AB553" s="8"/>
      <c r="AH553" s="1"/>
      <c r="AI553" s="73"/>
      <c r="AJ553" s="1"/>
      <c r="AK553" s="1"/>
      <c r="AL553" s="35"/>
      <c r="AM553" s="35"/>
      <c r="AN553" s="1"/>
      <c r="AO553" s="35"/>
      <c r="AP553" s="35"/>
      <c r="AQ553" s="35"/>
      <c r="AR553" s="35"/>
      <c r="AS553" s="5"/>
      <c r="AT553" s="35"/>
      <c r="AU553" s="35"/>
      <c r="AV553" s="35"/>
      <c r="AW553" s="35"/>
      <c r="AX553" s="35"/>
      <c r="AY553" s="35"/>
      <c r="AZ553" s="35"/>
      <c r="BA553" s="35"/>
      <c r="BB553" s="35"/>
      <c r="BC553" s="35"/>
      <c r="BD553" s="35"/>
      <c r="BE553" s="35"/>
      <c r="BF553" s="35"/>
      <c r="BG553" s="35"/>
      <c r="BH553" s="35"/>
      <c r="BI553" s="35"/>
      <c r="BJ553" s="35"/>
      <c r="BK553" s="35"/>
      <c r="BL553" s="29"/>
      <c r="BM553" s="29"/>
      <c r="BN553" s="29"/>
      <c r="BO553" s="29"/>
      <c r="BP553" s="29"/>
      <c r="BQ553" s="29"/>
      <c r="BR553" s="29"/>
      <c r="BS553" s="29"/>
      <c r="BT553" s="29"/>
      <c r="BU553" s="29"/>
      <c r="BV553" s="29"/>
      <c r="BW553" s="29"/>
      <c r="BX553" s="29"/>
      <c r="BY553" s="29"/>
      <c r="BZ553" s="29"/>
      <c r="CA553" s="29"/>
      <c r="CB553" s="29"/>
      <c r="CC553" s="29"/>
      <c r="CD553" s="35"/>
      <c r="CE553" s="35"/>
      <c r="CF553" s="35"/>
      <c r="CG553" s="35"/>
      <c r="CH553" s="35"/>
      <c r="CI553" s="35"/>
      <c r="CJ553" s="35"/>
      <c r="CK553" s="35"/>
      <c r="CL553" s="35"/>
      <c r="CM553" s="35"/>
      <c r="CN553" s="35"/>
    </row>
    <row r="554" spans="2:92" x14ac:dyDescent="0.65">
      <c r="B554" s="41"/>
      <c r="C554" s="35"/>
      <c r="D554" s="35"/>
      <c r="E554" s="35"/>
      <c r="F554" s="35"/>
      <c r="G554" s="35"/>
      <c r="H554" s="35"/>
      <c r="I554" s="35"/>
      <c r="J554" s="35"/>
      <c r="AB554" s="8"/>
      <c r="AH554" s="1"/>
      <c r="AI554" s="73"/>
      <c r="AJ554" s="1"/>
      <c r="AK554" s="1"/>
      <c r="AL554" s="35"/>
      <c r="AM554" s="35"/>
      <c r="AN554" s="1"/>
      <c r="AO554" s="35"/>
      <c r="AP554" s="35"/>
      <c r="AQ554" s="35"/>
      <c r="AR554" s="35"/>
      <c r="AS554" s="5"/>
      <c r="AT554" s="35"/>
      <c r="AU554" s="35"/>
      <c r="AV554" s="35"/>
      <c r="AW554" s="35"/>
      <c r="AX554" s="35"/>
      <c r="AY554" s="35"/>
      <c r="AZ554" s="35"/>
      <c r="BA554" s="35"/>
      <c r="BB554" s="35"/>
      <c r="BC554" s="35"/>
      <c r="BD554" s="35"/>
      <c r="BE554" s="35"/>
      <c r="BF554" s="35"/>
      <c r="BG554" s="35"/>
      <c r="BH554" s="35"/>
      <c r="BI554" s="35"/>
      <c r="BJ554" s="35"/>
      <c r="BK554" s="35"/>
      <c r="BL554" s="29"/>
      <c r="BM554" s="29"/>
      <c r="BN554" s="29"/>
      <c r="BO554" s="29"/>
      <c r="BP554" s="29"/>
      <c r="BQ554" s="29"/>
      <c r="BR554" s="29"/>
      <c r="BS554" s="29"/>
      <c r="BT554" s="29"/>
      <c r="BU554" s="29"/>
      <c r="BV554" s="29"/>
      <c r="BW554" s="29"/>
      <c r="BX554" s="29"/>
      <c r="BY554" s="29"/>
      <c r="BZ554" s="29"/>
      <c r="CA554" s="29"/>
      <c r="CB554" s="29"/>
      <c r="CC554" s="29"/>
      <c r="CD554" s="35"/>
      <c r="CE554" s="35"/>
      <c r="CF554" s="35"/>
      <c r="CG554" s="35"/>
      <c r="CH554" s="35"/>
      <c r="CI554" s="35"/>
      <c r="CJ554" s="35"/>
      <c r="CK554" s="35"/>
      <c r="CL554" s="35"/>
      <c r="CM554" s="35"/>
      <c r="CN554" s="35"/>
    </row>
    <row r="555" spans="2:92" x14ac:dyDescent="0.65">
      <c r="B555" s="41"/>
      <c r="C555" s="35"/>
      <c r="D555" s="35"/>
      <c r="E555" s="35"/>
      <c r="F555" s="35"/>
      <c r="G555" s="35"/>
      <c r="H555" s="35"/>
      <c r="I555" s="35"/>
      <c r="J555" s="35"/>
      <c r="AB555" s="8"/>
      <c r="AH555" s="1"/>
      <c r="AI555" s="73"/>
      <c r="AJ555" s="1"/>
      <c r="AK555" s="1"/>
      <c r="AL555" s="35"/>
      <c r="AM555" s="35"/>
      <c r="AN555" s="1"/>
      <c r="AO555" s="35"/>
      <c r="AP555" s="35"/>
      <c r="AQ555" s="35"/>
      <c r="AR555" s="35"/>
      <c r="AS555" s="5"/>
      <c r="AT555" s="35"/>
      <c r="AU555" s="35"/>
      <c r="AV555" s="35"/>
      <c r="AW555" s="35"/>
      <c r="AX555" s="35"/>
      <c r="AY555" s="35"/>
      <c r="AZ555" s="35"/>
      <c r="BA555" s="35"/>
      <c r="BB555" s="35"/>
      <c r="BC555" s="35"/>
      <c r="BD555" s="35"/>
      <c r="BE555" s="35"/>
      <c r="BF555" s="35"/>
      <c r="BG555" s="35"/>
      <c r="BH555" s="35"/>
      <c r="BI555" s="35"/>
      <c r="BJ555" s="35"/>
      <c r="BK555" s="35"/>
      <c r="BL555" s="29"/>
      <c r="BM555" s="29"/>
      <c r="BN555" s="29"/>
      <c r="BO555" s="29"/>
      <c r="BP555" s="29"/>
      <c r="BQ555" s="29"/>
      <c r="BR555" s="29"/>
      <c r="BS555" s="29"/>
      <c r="BT555" s="29"/>
      <c r="BU555" s="29"/>
      <c r="BV555" s="29"/>
      <c r="BW555" s="29"/>
      <c r="BX555" s="29"/>
      <c r="BY555" s="29"/>
      <c r="BZ555" s="29"/>
      <c r="CA555" s="29"/>
      <c r="CB555" s="29"/>
      <c r="CC555" s="29"/>
      <c r="CD555" s="35"/>
      <c r="CE555" s="35"/>
      <c r="CF555" s="35"/>
      <c r="CG555" s="35"/>
      <c r="CH555" s="35"/>
      <c r="CI555" s="35"/>
      <c r="CJ555" s="35"/>
      <c r="CK555" s="35"/>
      <c r="CL555" s="35"/>
      <c r="CM555" s="35"/>
      <c r="CN555" s="35"/>
    </row>
    <row r="556" spans="2:92" x14ac:dyDescent="0.65">
      <c r="B556" s="41"/>
      <c r="C556" s="35"/>
      <c r="D556" s="35"/>
      <c r="E556" s="35"/>
      <c r="F556" s="35"/>
      <c r="G556" s="35"/>
      <c r="H556" s="35"/>
      <c r="I556" s="35"/>
      <c r="J556" s="35"/>
      <c r="AB556" s="8"/>
      <c r="AH556" s="1"/>
      <c r="AI556" s="73"/>
      <c r="AJ556" s="1"/>
      <c r="AK556" s="1"/>
      <c r="AL556" s="35"/>
      <c r="AM556" s="35"/>
      <c r="AN556" s="1"/>
      <c r="AO556" s="35"/>
      <c r="AP556" s="35"/>
      <c r="AQ556" s="35"/>
      <c r="AR556" s="35"/>
      <c r="AS556" s="5"/>
      <c r="AT556" s="35"/>
      <c r="AU556" s="35"/>
      <c r="AV556" s="35"/>
      <c r="AW556" s="35"/>
      <c r="AX556" s="35"/>
      <c r="AY556" s="35"/>
      <c r="AZ556" s="35"/>
      <c r="BA556" s="35"/>
      <c r="BB556" s="35"/>
      <c r="BC556" s="35"/>
      <c r="BD556" s="35"/>
      <c r="BE556" s="35"/>
      <c r="BF556" s="35"/>
      <c r="BG556" s="35"/>
      <c r="BH556" s="35"/>
      <c r="BI556" s="35"/>
      <c r="BJ556" s="35"/>
      <c r="BK556" s="35"/>
      <c r="BL556" s="29"/>
      <c r="BM556" s="29"/>
      <c r="BN556" s="29"/>
      <c r="BO556" s="29"/>
      <c r="BP556" s="29"/>
      <c r="BQ556" s="29"/>
      <c r="BR556" s="29"/>
      <c r="BS556" s="29"/>
      <c r="BT556" s="29"/>
      <c r="BU556" s="29"/>
      <c r="BV556" s="29"/>
      <c r="BW556" s="29"/>
      <c r="BX556" s="29"/>
      <c r="BY556" s="29"/>
      <c r="BZ556" s="29"/>
      <c r="CA556" s="29"/>
      <c r="CB556" s="29"/>
      <c r="CC556" s="29"/>
      <c r="CD556" s="35"/>
      <c r="CE556" s="35"/>
      <c r="CF556" s="35"/>
      <c r="CG556" s="35"/>
      <c r="CH556" s="35"/>
      <c r="CI556" s="35"/>
      <c r="CJ556" s="35"/>
      <c r="CK556" s="35"/>
      <c r="CL556" s="35"/>
      <c r="CM556" s="35"/>
      <c r="CN556" s="35"/>
    </row>
    <row r="557" spans="2:92" x14ac:dyDescent="0.65">
      <c r="B557" s="41"/>
      <c r="C557" s="35"/>
      <c r="D557" s="35"/>
      <c r="E557" s="35"/>
      <c r="F557" s="35"/>
      <c r="G557" s="35"/>
      <c r="H557" s="35"/>
      <c r="I557" s="35"/>
      <c r="J557" s="35"/>
      <c r="AB557" s="8"/>
      <c r="AH557" s="1"/>
      <c r="AI557" s="73"/>
      <c r="AJ557" s="1"/>
      <c r="AK557" s="1"/>
      <c r="AL557" s="35"/>
      <c r="AM557" s="35"/>
      <c r="AN557" s="1"/>
      <c r="AO557" s="35"/>
      <c r="AP557" s="35"/>
      <c r="AQ557" s="35"/>
      <c r="AR557" s="35"/>
      <c r="AS557" s="5"/>
      <c r="AT557" s="35"/>
      <c r="AU557" s="35"/>
      <c r="AV557" s="35"/>
      <c r="AW557" s="35"/>
      <c r="AX557" s="35"/>
      <c r="AY557" s="35"/>
      <c r="AZ557" s="35"/>
      <c r="BA557" s="35"/>
      <c r="BB557" s="35"/>
      <c r="BC557" s="35"/>
      <c r="BD557" s="35"/>
      <c r="BE557" s="35"/>
      <c r="BF557" s="35"/>
      <c r="BG557" s="35"/>
      <c r="BH557" s="35"/>
      <c r="BI557" s="35"/>
      <c r="BJ557" s="35"/>
      <c r="BK557" s="35"/>
      <c r="BL557" s="29"/>
      <c r="BM557" s="29"/>
      <c r="BN557" s="29"/>
      <c r="BO557" s="29"/>
      <c r="BP557" s="29"/>
      <c r="BQ557" s="29"/>
      <c r="BR557" s="29"/>
      <c r="BS557" s="29"/>
      <c r="BT557" s="29"/>
      <c r="BU557" s="29"/>
      <c r="BV557" s="29"/>
      <c r="BW557" s="29"/>
      <c r="BX557" s="29"/>
      <c r="BY557" s="29"/>
      <c r="BZ557" s="29"/>
      <c r="CA557" s="29"/>
      <c r="CB557" s="29"/>
      <c r="CC557" s="29"/>
      <c r="CD557" s="35"/>
      <c r="CE557" s="35"/>
      <c r="CF557" s="35"/>
      <c r="CG557" s="35"/>
      <c r="CH557" s="35"/>
      <c r="CI557" s="35"/>
      <c r="CJ557" s="35"/>
      <c r="CK557" s="35"/>
      <c r="CL557" s="35"/>
      <c r="CM557" s="35"/>
      <c r="CN557" s="35"/>
    </row>
    <row r="558" spans="2:92" x14ac:dyDescent="0.65">
      <c r="B558" s="41"/>
      <c r="C558" s="35"/>
      <c r="D558" s="35"/>
      <c r="E558" s="35"/>
      <c r="F558" s="35"/>
      <c r="G558" s="35"/>
      <c r="H558" s="35"/>
      <c r="I558" s="35"/>
      <c r="J558" s="35"/>
      <c r="AB558" s="8"/>
      <c r="AH558" s="1"/>
      <c r="AI558" s="73"/>
      <c r="AJ558" s="1"/>
      <c r="AK558" s="1"/>
      <c r="AL558" s="35"/>
      <c r="AM558" s="35"/>
      <c r="AN558" s="1"/>
      <c r="AO558" s="35"/>
      <c r="AP558" s="35"/>
      <c r="AQ558" s="35"/>
      <c r="AR558" s="35"/>
      <c r="AS558" s="5"/>
      <c r="AT558" s="35"/>
      <c r="AU558" s="35"/>
      <c r="AV558" s="35"/>
      <c r="AW558" s="35"/>
      <c r="AX558" s="35"/>
      <c r="AY558" s="35"/>
      <c r="AZ558" s="35"/>
      <c r="BA558" s="35"/>
      <c r="BB558" s="35"/>
      <c r="BC558" s="35"/>
      <c r="BD558" s="35"/>
      <c r="BE558" s="35"/>
      <c r="BF558" s="35"/>
      <c r="BG558" s="35"/>
      <c r="BH558" s="35"/>
      <c r="BI558" s="35"/>
      <c r="BJ558" s="35"/>
      <c r="BK558" s="35"/>
      <c r="BL558" s="29"/>
      <c r="BM558" s="29"/>
      <c r="BN558" s="29"/>
      <c r="BO558" s="29"/>
      <c r="BP558" s="29"/>
      <c r="BQ558" s="29"/>
      <c r="BR558" s="29"/>
      <c r="BS558" s="29"/>
      <c r="BT558" s="29"/>
      <c r="BU558" s="29"/>
      <c r="BV558" s="29"/>
      <c r="BW558" s="29"/>
      <c r="BX558" s="29"/>
      <c r="BY558" s="29"/>
      <c r="BZ558" s="29"/>
      <c r="CA558" s="29"/>
      <c r="CB558" s="29"/>
      <c r="CC558" s="29"/>
      <c r="CD558" s="35"/>
      <c r="CE558" s="35"/>
      <c r="CF558" s="35"/>
      <c r="CG558" s="35"/>
      <c r="CH558" s="35"/>
      <c r="CI558" s="35"/>
      <c r="CJ558" s="35"/>
      <c r="CK558" s="35"/>
      <c r="CL558" s="35"/>
      <c r="CM558" s="35"/>
      <c r="CN558" s="35"/>
    </row>
    <row r="559" spans="2:92" x14ac:dyDescent="0.65">
      <c r="B559" s="41"/>
      <c r="C559" s="35"/>
      <c r="D559" s="35"/>
      <c r="E559" s="35"/>
      <c r="F559" s="35"/>
      <c r="G559" s="35"/>
      <c r="H559" s="35"/>
      <c r="I559" s="35"/>
      <c r="J559" s="35"/>
      <c r="AB559" s="8"/>
      <c r="AH559" s="1"/>
      <c r="AI559" s="73"/>
      <c r="AJ559" s="1"/>
      <c r="AK559" s="1"/>
      <c r="AL559" s="35"/>
      <c r="AM559" s="35"/>
      <c r="AN559" s="1"/>
      <c r="AO559" s="1"/>
      <c r="AP559" s="1"/>
      <c r="AQ559" s="1"/>
      <c r="AR559" s="35"/>
      <c r="AS559" s="5"/>
      <c r="AT559" s="35"/>
      <c r="AU559" s="35"/>
      <c r="AV559" s="35"/>
      <c r="AW559" s="35"/>
      <c r="AX559" s="35"/>
      <c r="AY559" s="35"/>
      <c r="AZ559" s="35"/>
      <c r="BA559" s="35"/>
      <c r="BB559" s="35"/>
      <c r="BC559" s="35"/>
      <c r="BD559" s="35"/>
      <c r="BE559" s="35"/>
      <c r="BF559" s="35"/>
      <c r="BG559" s="35"/>
      <c r="BH559" s="35"/>
      <c r="BI559" s="35"/>
      <c r="BJ559" s="35"/>
      <c r="BK559" s="35"/>
      <c r="BL559" s="29"/>
      <c r="BM559" s="29"/>
      <c r="BN559" s="29"/>
      <c r="BO559" s="29"/>
      <c r="BP559" s="29"/>
      <c r="BQ559" s="29"/>
      <c r="BR559" s="29"/>
      <c r="BS559" s="29"/>
      <c r="BT559" s="29"/>
      <c r="BU559" s="29"/>
      <c r="BV559" s="29"/>
      <c r="BW559" s="29"/>
      <c r="BX559" s="29"/>
      <c r="BY559" s="29"/>
      <c r="BZ559" s="29"/>
      <c r="CA559" s="29"/>
      <c r="CB559" s="29"/>
      <c r="CC559" s="29"/>
      <c r="CD559" s="35"/>
      <c r="CE559" s="35"/>
      <c r="CF559" s="35"/>
      <c r="CG559" s="35"/>
      <c r="CH559" s="35"/>
      <c r="CI559" s="35"/>
      <c r="CJ559" s="35"/>
      <c r="CK559" s="35"/>
      <c r="CL559" s="35"/>
      <c r="CM559" s="35"/>
      <c r="CN559" s="35"/>
    </row>
    <row r="560" spans="2:92" x14ac:dyDescent="0.65">
      <c r="B560" s="41"/>
      <c r="C560" s="35"/>
      <c r="D560" s="35"/>
      <c r="E560" s="35"/>
      <c r="F560" s="35"/>
      <c r="G560" s="35"/>
      <c r="H560" s="35"/>
      <c r="I560" s="35"/>
      <c r="J560" s="35"/>
      <c r="AB560" s="8"/>
      <c r="AH560" s="1"/>
      <c r="AI560" s="73"/>
      <c r="AJ560" s="1"/>
      <c r="AK560" s="1"/>
      <c r="AL560" s="35"/>
      <c r="AM560" s="35"/>
      <c r="AN560" s="1"/>
      <c r="AO560" s="1"/>
      <c r="AP560" s="1"/>
      <c r="AQ560" s="1"/>
      <c r="AR560" s="35"/>
      <c r="AS560" s="5"/>
      <c r="AT560" s="35"/>
      <c r="AU560" s="35"/>
      <c r="AV560" s="35"/>
      <c r="AW560" s="35"/>
      <c r="AX560" s="35"/>
      <c r="AY560" s="35"/>
      <c r="AZ560" s="35"/>
      <c r="BA560" s="35"/>
      <c r="BB560" s="35"/>
      <c r="BC560" s="35"/>
      <c r="BD560" s="35"/>
      <c r="BE560" s="35"/>
      <c r="BF560" s="35"/>
      <c r="BG560" s="35"/>
      <c r="BH560" s="35"/>
      <c r="BI560" s="35"/>
      <c r="BJ560" s="35"/>
      <c r="BK560" s="35"/>
      <c r="BL560" s="29"/>
      <c r="BM560" s="29"/>
      <c r="BN560" s="29"/>
      <c r="BO560" s="29"/>
      <c r="BP560" s="29"/>
      <c r="BQ560" s="29"/>
      <c r="BR560" s="29"/>
      <c r="BS560" s="29"/>
      <c r="BT560" s="29"/>
      <c r="BU560" s="29"/>
      <c r="BV560" s="29"/>
      <c r="BW560" s="29"/>
      <c r="BX560" s="29"/>
      <c r="BY560" s="29"/>
      <c r="BZ560" s="29"/>
      <c r="CA560" s="29"/>
      <c r="CB560" s="29"/>
      <c r="CC560" s="29"/>
      <c r="CD560" s="35"/>
      <c r="CE560" s="35"/>
      <c r="CF560" s="35"/>
      <c r="CG560" s="35"/>
      <c r="CH560" s="35"/>
      <c r="CI560" s="35"/>
      <c r="CJ560" s="35"/>
      <c r="CK560" s="35"/>
      <c r="CL560" s="35"/>
      <c r="CM560" s="35"/>
      <c r="CN560" s="35"/>
    </row>
    <row r="561" spans="2:92" x14ac:dyDescent="0.65">
      <c r="B561" s="41"/>
      <c r="C561" s="35"/>
      <c r="D561" s="35"/>
      <c r="E561" s="35"/>
      <c r="F561" s="35"/>
      <c r="G561" s="35"/>
      <c r="H561" s="35"/>
      <c r="I561" s="35"/>
      <c r="J561" s="35"/>
      <c r="AB561" s="8"/>
      <c r="AH561" s="1"/>
      <c r="AI561" s="73"/>
      <c r="AJ561" s="1"/>
      <c r="AK561" s="1"/>
      <c r="AL561" s="35"/>
      <c r="AM561" s="35"/>
      <c r="AN561" s="1"/>
      <c r="AO561" s="1"/>
      <c r="AP561" s="1"/>
      <c r="AQ561" s="1"/>
      <c r="AR561" s="35"/>
      <c r="AS561" s="5"/>
      <c r="AT561" s="35"/>
      <c r="AU561" s="35"/>
      <c r="AV561" s="35"/>
      <c r="AW561" s="35"/>
      <c r="AX561" s="35"/>
      <c r="AY561" s="35"/>
      <c r="AZ561" s="35"/>
      <c r="BA561" s="35"/>
      <c r="BB561" s="35"/>
      <c r="BC561" s="35"/>
      <c r="BD561" s="35"/>
      <c r="BE561" s="35"/>
      <c r="BF561" s="35"/>
      <c r="BG561" s="35"/>
      <c r="BH561" s="35"/>
      <c r="BI561" s="35"/>
      <c r="BJ561" s="35"/>
      <c r="BK561" s="35"/>
      <c r="BL561" s="29"/>
      <c r="BM561" s="29"/>
      <c r="BN561" s="29"/>
      <c r="BO561" s="29"/>
      <c r="BP561" s="29"/>
      <c r="BQ561" s="29"/>
      <c r="BR561" s="29"/>
      <c r="BS561" s="29"/>
      <c r="BT561" s="29"/>
      <c r="BU561" s="29"/>
      <c r="BV561" s="29"/>
      <c r="BW561" s="29"/>
      <c r="BX561" s="29"/>
      <c r="BY561" s="29"/>
      <c r="BZ561" s="29"/>
      <c r="CA561" s="29"/>
      <c r="CB561" s="29"/>
      <c r="CC561" s="29"/>
      <c r="CD561" s="35"/>
      <c r="CE561" s="35"/>
      <c r="CF561" s="35"/>
      <c r="CG561" s="35"/>
      <c r="CH561" s="35"/>
      <c r="CI561" s="35"/>
      <c r="CJ561" s="35"/>
      <c r="CK561" s="35"/>
      <c r="CL561" s="35"/>
      <c r="CM561" s="35"/>
      <c r="CN561" s="35"/>
    </row>
    <row r="562" spans="2:92" x14ac:dyDescent="0.65">
      <c r="B562" s="41"/>
      <c r="C562" s="35"/>
      <c r="D562" s="35"/>
      <c r="E562" s="35"/>
      <c r="F562" s="35"/>
      <c r="G562" s="35"/>
      <c r="H562" s="35"/>
      <c r="I562" s="35"/>
      <c r="J562" s="35"/>
      <c r="AB562" s="8"/>
      <c r="AH562" s="1"/>
      <c r="AI562" s="73"/>
      <c r="AJ562" s="1"/>
      <c r="AK562" s="1"/>
      <c r="AL562" s="35"/>
      <c r="AM562" s="35"/>
      <c r="AN562" s="1"/>
      <c r="AO562" s="1"/>
      <c r="AP562" s="1"/>
      <c r="AQ562" s="1"/>
      <c r="AR562" s="35"/>
      <c r="AS562" s="5"/>
      <c r="AT562" s="35"/>
      <c r="AU562" s="35"/>
      <c r="AV562" s="35"/>
      <c r="AW562" s="35"/>
      <c r="AX562" s="35"/>
      <c r="AY562" s="35"/>
      <c r="AZ562" s="35"/>
      <c r="BA562" s="35"/>
      <c r="BB562" s="35"/>
      <c r="BC562" s="35"/>
      <c r="BD562" s="35"/>
      <c r="BE562" s="35"/>
      <c r="BF562" s="35"/>
      <c r="BG562" s="35"/>
      <c r="BH562" s="35"/>
      <c r="BI562" s="35"/>
      <c r="BJ562" s="35"/>
      <c r="BK562" s="35"/>
      <c r="BL562" s="29"/>
      <c r="BM562" s="29"/>
      <c r="BN562" s="29"/>
      <c r="BO562" s="29"/>
      <c r="BP562" s="29"/>
      <c r="BQ562" s="29"/>
      <c r="BR562" s="29"/>
      <c r="BS562" s="29"/>
      <c r="BT562" s="29"/>
      <c r="BU562" s="29"/>
      <c r="BV562" s="29"/>
      <c r="BW562" s="29"/>
      <c r="BX562" s="29"/>
      <c r="BY562" s="29"/>
      <c r="BZ562" s="29"/>
      <c r="CA562" s="29"/>
      <c r="CB562" s="29"/>
      <c r="CC562" s="29"/>
      <c r="CD562" s="35"/>
      <c r="CE562" s="35"/>
      <c r="CF562" s="35"/>
      <c r="CG562" s="35"/>
      <c r="CH562" s="35"/>
      <c r="CI562" s="35"/>
      <c r="CJ562" s="35"/>
      <c r="CK562" s="35"/>
      <c r="CL562" s="35"/>
      <c r="CM562" s="35"/>
      <c r="CN562" s="35"/>
    </row>
    <row r="563" spans="2:92" x14ac:dyDescent="0.65">
      <c r="B563" s="41"/>
      <c r="C563" s="35"/>
      <c r="D563" s="35"/>
      <c r="E563" s="35"/>
      <c r="F563" s="35"/>
      <c r="G563" s="35"/>
      <c r="H563" s="35"/>
      <c r="I563" s="35"/>
      <c r="J563" s="35"/>
      <c r="AB563" s="8"/>
      <c r="AH563" s="1"/>
      <c r="AI563" s="73"/>
      <c r="AJ563" s="1"/>
      <c r="AK563" s="1"/>
      <c r="AL563" s="35"/>
      <c r="AM563" s="35"/>
      <c r="AN563" s="1"/>
      <c r="AO563" s="1"/>
      <c r="AP563" s="1"/>
      <c r="AQ563" s="1"/>
      <c r="AR563" s="35"/>
      <c r="AS563" s="5"/>
      <c r="AT563" s="35"/>
      <c r="AU563" s="35"/>
      <c r="AV563" s="35"/>
      <c r="AW563" s="35"/>
      <c r="AX563" s="35"/>
      <c r="AY563" s="35"/>
      <c r="AZ563" s="35"/>
      <c r="BA563" s="35"/>
      <c r="BB563" s="35"/>
      <c r="BC563" s="35"/>
      <c r="BD563" s="35"/>
      <c r="BE563" s="35"/>
      <c r="BF563" s="35"/>
      <c r="BG563" s="35"/>
      <c r="BH563" s="35"/>
      <c r="BI563" s="35"/>
      <c r="BJ563" s="35"/>
      <c r="BK563" s="35"/>
      <c r="BL563" s="29"/>
      <c r="BM563" s="29"/>
      <c r="BN563" s="29"/>
      <c r="BO563" s="29"/>
      <c r="BP563" s="29"/>
      <c r="BQ563" s="29"/>
      <c r="BR563" s="29"/>
      <c r="BS563" s="29"/>
      <c r="BT563" s="29"/>
      <c r="BU563" s="29"/>
      <c r="BV563" s="29"/>
      <c r="BW563" s="29"/>
      <c r="BX563" s="29"/>
      <c r="BY563" s="29"/>
      <c r="BZ563" s="29"/>
      <c r="CA563" s="29"/>
      <c r="CB563" s="29"/>
      <c r="CC563" s="29"/>
      <c r="CD563" s="35"/>
      <c r="CE563" s="35"/>
      <c r="CF563" s="35"/>
      <c r="CG563" s="35"/>
      <c r="CH563" s="35"/>
      <c r="CI563" s="35"/>
      <c r="CJ563" s="35"/>
      <c r="CK563" s="35"/>
      <c r="CL563" s="35"/>
      <c r="CM563" s="35"/>
      <c r="CN563" s="35"/>
    </row>
    <row r="564" spans="2:92" x14ac:dyDescent="0.65">
      <c r="B564" s="41"/>
      <c r="C564" s="35"/>
      <c r="D564" s="35"/>
      <c r="E564" s="35"/>
      <c r="F564" s="35"/>
      <c r="G564" s="35"/>
      <c r="H564" s="35"/>
      <c r="I564" s="35"/>
      <c r="J564" s="35"/>
      <c r="AB564" s="8"/>
      <c r="AH564" s="1"/>
      <c r="AI564" s="73"/>
      <c r="AJ564" s="1"/>
      <c r="AK564" s="1"/>
      <c r="AL564" s="35"/>
      <c r="AM564" s="35"/>
      <c r="AN564" s="1"/>
      <c r="AO564" s="1"/>
      <c r="AP564" s="1"/>
      <c r="AQ564" s="1"/>
      <c r="AR564" s="35"/>
      <c r="AS564" s="5"/>
      <c r="AT564" s="35"/>
      <c r="AU564" s="35"/>
      <c r="AV564" s="35"/>
      <c r="AW564" s="35"/>
      <c r="AX564" s="35"/>
      <c r="AY564" s="35"/>
      <c r="AZ564" s="35"/>
      <c r="BA564" s="35"/>
      <c r="BB564" s="35"/>
      <c r="BC564" s="35"/>
      <c r="BD564" s="35"/>
      <c r="BE564" s="35"/>
      <c r="BF564" s="35"/>
      <c r="BG564" s="35"/>
      <c r="BH564" s="35"/>
      <c r="BI564" s="35"/>
      <c r="BJ564" s="35"/>
      <c r="BK564" s="35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  <c r="CD564" s="35"/>
      <c r="CE564" s="35"/>
      <c r="CF564" s="35"/>
      <c r="CG564" s="35"/>
      <c r="CH564" s="35"/>
      <c r="CI564" s="35"/>
      <c r="CJ564" s="35"/>
      <c r="CK564" s="35"/>
      <c r="CL564" s="35"/>
      <c r="CM564" s="35"/>
      <c r="CN564" s="35"/>
    </row>
    <row r="565" spans="2:92" x14ac:dyDescent="0.65">
      <c r="B565" s="41"/>
      <c r="C565" s="35"/>
      <c r="D565" s="35"/>
      <c r="E565" s="35"/>
      <c r="F565" s="35"/>
      <c r="G565" s="35"/>
      <c r="H565" s="35"/>
      <c r="I565" s="35"/>
      <c r="J565" s="35"/>
      <c r="AB565" s="8"/>
      <c r="AH565" s="1"/>
      <c r="AI565" s="73"/>
      <c r="AJ565" s="1"/>
      <c r="AK565" s="1"/>
      <c r="AL565" s="35"/>
      <c r="AM565" s="35"/>
      <c r="AN565" s="1"/>
      <c r="AO565" s="1"/>
      <c r="AP565" s="1"/>
      <c r="AQ565" s="1"/>
      <c r="AR565" s="35"/>
      <c r="AS565" s="5"/>
      <c r="AT565" s="35"/>
      <c r="AU565" s="35"/>
      <c r="AV565" s="35"/>
      <c r="AW565" s="35"/>
      <c r="AX565" s="35"/>
      <c r="AY565" s="35"/>
      <c r="AZ565" s="35"/>
      <c r="BA565" s="35"/>
      <c r="BB565" s="35"/>
      <c r="BC565" s="35"/>
      <c r="BD565" s="35"/>
      <c r="BE565" s="35"/>
      <c r="BF565" s="35"/>
      <c r="BG565" s="35"/>
      <c r="BH565" s="35"/>
      <c r="BI565" s="35"/>
      <c r="BJ565" s="35"/>
      <c r="BK565" s="35"/>
      <c r="BL565" s="29"/>
      <c r="BM565" s="29"/>
      <c r="BN565" s="29"/>
      <c r="BO565" s="29"/>
      <c r="BP565" s="29"/>
      <c r="BQ565" s="29"/>
      <c r="BR565" s="29"/>
      <c r="BS565" s="29"/>
      <c r="BT565" s="29"/>
      <c r="BU565" s="29"/>
      <c r="BV565" s="29"/>
      <c r="BW565" s="29"/>
      <c r="BX565" s="29"/>
      <c r="BY565" s="29"/>
      <c r="BZ565" s="29"/>
      <c r="CA565" s="29"/>
      <c r="CB565" s="29"/>
      <c r="CC565" s="29"/>
      <c r="CD565" s="35"/>
      <c r="CE565" s="35"/>
      <c r="CF565" s="35"/>
      <c r="CG565" s="35"/>
      <c r="CH565" s="35"/>
      <c r="CI565" s="35"/>
      <c r="CJ565" s="35"/>
      <c r="CK565" s="35"/>
      <c r="CL565" s="35"/>
      <c r="CM565" s="35"/>
      <c r="CN565" s="35"/>
    </row>
    <row r="566" spans="2:92" x14ac:dyDescent="0.65">
      <c r="B566" s="41"/>
      <c r="C566" s="35"/>
      <c r="D566" s="35"/>
      <c r="E566" s="35"/>
      <c r="F566" s="35"/>
      <c r="G566" s="35"/>
      <c r="H566" s="35"/>
      <c r="I566" s="35"/>
      <c r="J566" s="35"/>
      <c r="AB566" s="8"/>
      <c r="AH566" s="1"/>
      <c r="AI566" s="73"/>
      <c r="AJ566" s="1"/>
      <c r="AK566" s="1"/>
      <c r="AL566" s="35"/>
      <c r="AM566" s="35"/>
      <c r="AN566" s="1"/>
      <c r="AO566" s="1"/>
      <c r="AP566" s="1"/>
      <c r="AQ566" s="1"/>
      <c r="AR566" s="35"/>
      <c r="AS566" s="5"/>
      <c r="AT566" s="35"/>
      <c r="AU566" s="35"/>
      <c r="AV566" s="35"/>
      <c r="AW566" s="35"/>
      <c r="AX566" s="35"/>
      <c r="AY566" s="35"/>
      <c r="AZ566" s="35"/>
      <c r="BA566" s="35"/>
      <c r="BB566" s="35"/>
      <c r="BC566" s="35"/>
      <c r="BD566" s="35"/>
      <c r="BE566" s="35"/>
      <c r="BF566" s="35"/>
      <c r="BG566" s="35"/>
      <c r="BH566" s="35"/>
      <c r="BI566" s="35"/>
      <c r="BJ566" s="35"/>
      <c r="BK566" s="35"/>
      <c r="BL566" s="29"/>
      <c r="BM566" s="29"/>
      <c r="BN566" s="29"/>
      <c r="BO566" s="29"/>
      <c r="BP566" s="29"/>
      <c r="BQ566" s="29"/>
      <c r="BR566" s="29"/>
      <c r="BS566" s="29"/>
      <c r="BT566" s="29"/>
      <c r="BU566" s="29"/>
      <c r="BV566" s="29"/>
      <c r="BW566" s="29"/>
      <c r="BX566" s="29"/>
      <c r="BY566" s="29"/>
      <c r="BZ566" s="29"/>
      <c r="CA566" s="29"/>
      <c r="CB566" s="29"/>
      <c r="CC566" s="29"/>
      <c r="CD566" s="35"/>
      <c r="CE566" s="35"/>
      <c r="CF566" s="35"/>
      <c r="CG566" s="35"/>
      <c r="CH566" s="35"/>
      <c r="CI566" s="35"/>
      <c r="CJ566" s="35"/>
      <c r="CK566" s="35"/>
      <c r="CL566" s="35"/>
      <c r="CM566" s="35"/>
      <c r="CN566" s="35"/>
    </row>
    <row r="567" spans="2:92" x14ac:dyDescent="0.65">
      <c r="B567" s="41"/>
      <c r="C567" s="35"/>
      <c r="D567" s="35"/>
      <c r="E567" s="35"/>
      <c r="F567" s="35"/>
      <c r="G567" s="35"/>
      <c r="H567" s="35"/>
      <c r="I567" s="35"/>
      <c r="J567" s="35"/>
      <c r="AB567" s="8"/>
      <c r="AH567" s="1"/>
      <c r="AI567" s="73"/>
      <c r="AJ567" s="1"/>
      <c r="AK567" s="1"/>
      <c r="AL567" s="35"/>
      <c r="AM567" s="35"/>
      <c r="AN567" s="1"/>
      <c r="AO567" s="1"/>
      <c r="AP567" s="1"/>
      <c r="AQ567" s="1"/>
      <c r="AR567" s="35"/>
      <c r="AS567" s="5"/>
      <c r="AT567" s="35"/>
      <c r="AU567" s="35"/>
      <c r="AV567" s="35"/>
      <c r="AW567" s="35"/>
      <c r="AX567" s="35"/>
      <c r="AY567" s="35"/>
      <c r="AZ567" s="35"/>
      <c r="BA567" s="35"/>
      <c r="BB567" s="35"/>
      <c r="BC567" s="35"/>
      <c r="BD567" s="35"/>
      <c r="BE567" s="35"/>
      <c r="BF567" s="35"/>
      <c r="BG567" s="35"/>
      <c r="BH567" s="35"/>
      <c r="BI567" s="35"/>
      <c r="BJ567" s="35"/>
      <c r="BK567" s="35"/>
      <c r="BL567" s="29"/>
      <c r="BM567" s="29"/>
      <c r="BN567" s="29"/>
      <c r="BO567" s="29"/>
      <c r="BP567" s="29"/>
      <c r="BQ567" s="29"/>
      <c r="BR567" s="29"/>
      <c r="BS567" s="29"/>
      <c r="BT567" s="29"/>
      <c r="BU567" s="29"/>
      <c r="BV567" s="29"/>
      <c r="BW567" s="29"/>
      <c r="BX567" s="29"/>
      <c r="BY567" s="29"/>
      <c r="BZ567" s="29"/>
      <c r="CA567" s="29"/>
      <c r="CB567" s="29"/>
      <c r="CC567" s="29"/>
      <c r="CD567" s="35"/>
      <c r="CE567" s="35"/>
      <c r="CF567" s="35"/>
      <c r="CG567" s="35"/>
      <c r="CH567" s="35"/>
      <c r="CI567" s="35"/>
      <c r="CJ567" s="35"/>
      <c r="CK567" s="35"/>
      <c r="CL567" s="35"/>
      <c r="CM567" s="35"/>
      <c r="CN567" s="35"/>
    </row>
    <row r="568" spans="2:92" x14ac:dyDescent="0.65">
      <c r="B568" s="41"/>
      <c r="C568" s="35"/>
      <c r="D568" s="35"/>
      <c r="E568" s="35"/>
      <c r="F568" s="35"/>
      <c r="G568" s="35"/>
      <c r="H568" s="35"/>
      <c r="I568" s="35"/>
      <c r="J568" s="35"/>
      <c r="AB568" s="8"/>
      <c r="AH568" s="1"/>
      <c r="AI568" s="73"/>
      <c r="AJ568" s="1"/>
      <c r="AK568" s="1"/>
      <c r="AL568" s="35"/>
      <c r="AM568" s="35"/>
      <c r="AN568" s="1"/>
      <c r="AO568" s="1"/>
      <c r="AP568" s="1"/>
      <c r="AQ568" s="1"/>
      <c r="AR568" s="35"/>
      <c r="AS568" s="5"/>
      <c r="AT568" s="35"/>
      <c r="AU568" s="35"/>
      <c r="AV568" s="35"/>
      <c r="AW568" s="35"/>
      <c r="AX568" s="35"/>
      <c r="AY568" s="35"/>
      <c r="AZ568" s="35"/>
      <c r="BA568" s="35"/>
      <c r="BB568" s="35"/>
      <c r="BC568" s="35"/>
      <c r="BD568" s="35"/>
      <c r="BE568" s="35"/>
      <c r="BF568" s="35"/>
      <c r="BG568" s="35"/>
      <c r="BH568" s="35"/>
      <c r="BI568" s="35"/>
      <c r="BJ568" s="35"/>
      <c r="BK568" s="35"/>
      <c r="BL568" s="29"/>
      <c r="BM568" s="29"/>
      <c r="BN568" s="29"/>
      <c r="BO568" s="29"/>
      <c r="BP568" s="29"/>
      <c r="BQ568" s="29"/>
      <c r="BR568" s="29"/>
      <c r="BS568" s="29"/>
      <c r="BT568" s="29"/>
      <c r="BU568" s="29"/>
      <c r="BV568" s="29"/>
      <c r="BW568" s="29"/>
      <c r="BX568" s="29"/>
      <c r="BY568" s="29"/>
      <c r="BZ568" s="29"/>
      <c r="CA568" s="29"/>
      <c r="CB568" s="29"/>
      <c r="CC568" s="29"/>
      <c r="CD568" s="35"/>
      <c r="CE568" s="35"/>
      <c r="CF568" s="35"/>
      <c r="CG568" s="35"/>
      <c r="CH568" s="35"/>
      <c r="CI568" s="35"/>
      <c r="CJ568" s="35"/>
      <c r="CK568" s="35"/>
      <c r="CL568" s="35"/>
      <c r="CM568" s="35"/>
      <c r="CN568" s="35"/>
    </row>
    <row r="569" spans="2:92" x14ac:dyDescent="0.65">
      <c r="B569" s="41"/>
      <c r="C569" s="35"/>
      <c r="D569" s="35"/>
      <c r="E569" s="35"/>
      <c r="F569" s="35"/>
      <c r="G569" s="35"/>
      <c r="H569" s="35"/>
      <c r="I569" s="35"/>
      <c r="J569" s="35"/>
      <c r="AB569" s="8"/>
      <c r="AH569" s="1"/>
      <c r="AI569" s="73"/>
      <c r="AJ569" s="1"/>
      <c r="AK569" s="1"/>
      <c r="AL569" s="35"/>
      <c r="AM569" s="35"/>
      <c r="AN569" s="1"/>
      <c r="AO569" s="1"/>
      <c r="AP569" s="1"/>
      <c r="AQ569" s="1"/>
      <c r="AR569" s="35"/>
      <c r="AS569" s="5"/>
      <c r="AT569" s="35"/>
      <c r="AU569" s="35"/>
      <c r="AV569" s="35"/>
      <c r="AW569" s="35"/>
      <c r="AX569" s="35"/>
      <c r="AY569" s="35"/>
      <c r="AZ569" s="35"/>
      <c r="BA569" s="35"/>
      <c r="BB569" s="35"/>
      <c r="BC569" s="35"/>
      <c r="BD569" s="35"/>
      <c r="BE569" s="35"/>
      <c r="BF569" s="35"/>
      <c r="BG569" s="35"/>
      <c r="BH569" s="35"/>
      <c r="BI569" s="35"/>
      <c r="BJ569" s="35"/>
      <c r="BK569" s="35"/>
      <c r="BL569" s="29"/>
      <c r="BM569" s="29"/>
      <c r="BN569" s="29"/>
      <c r="BO569" s="29"/>
      <c r="BP569" s="29"/>
      <c r="BQ569" s="29"/>
      <c r="BR569" s="29"/>
      <c r="BS569" s="29"/>
      <c r="BT569" s="29"/>
      <c r="BU569" s="29"/>
      <c r="BV569" s="29"/>
      <c r="BW569" s="29"/>
      <c r="BX569" s="29"/>
      <c r="BY569" s="29"/>
      <c r="BZ569" s="29"/>
      <c r="CA569" s="29"/>
      <c r="CB569" s="29"/>
      <c r="CC569" s="29"/>
      <c r="CD569" s="35"/>
      <c r="CE569" s="35"/>
      <c r="CF569" s="35"/>
      <c r="CG569" s="35"/>
      <c r="CH569" s="35"/>
      <c r="CI569" s="35"/>
      <c r="CJ569" s="35"/>
      <c r="CK569" s="35"/>
      <c r="CL569" s="35"/>
      <c r="CM569" s="35"/>
      <c r="CN569" s="35"/>
    </row>
    <row r="570" spans="2:92" x14ac:dyDescent="0.65">
      <c r="B570" s="41"/>
      <c r="C570" s="35"/>
      <c r="D570" s="35"/>
      <c r="E570" s="35"/>
      <c r="F570" s="35"/>
      <c r="G570" s="35"/>
      <c r="H570" s="35"/>
      <c r="I570" s="35"/>
      <c r="J570" s="35"/>
      <c r="AB570" s="8"/>
      <c r="AH570" s="1"/>
      <c r="AI570" s="73"/>
      <c r="AJ570" s="1"/>
      <c r="AK570" s="1"/>
      <c r="AL570" s="35"/>
      <c r="AM570" s="35"/>
      <c r="AN570" s="1"/>
      <c r="AO570" s="1"/>
      <c r="AP570" s="1"/>
      <c r="AQ570" s="1"/>
      <c r="AR570" s="35"/>
      <c r="AS570" s="5"/>
      <c r="AT570" s="35"/>
      <c r="AU570" s="35"/>
      <c r="AV570" s="35"/>
      <c r="AW570" s="35"/>
      <c r="AX570" s="35"/>
      <c r="AY570" s="35"/>
      <c r="AZ570" s="35"/>
      <c r="BA570" s="35"/>
      <c r="BB570" s="35"/>
      <c r="BC570" s="35"/>
      <c r="BD570" s="35"/>
      <c r="BE570" s="35"/>
      <c r="BF570" s="35"/>
      <c r="BG570" s="35"/>
      <c r="BH570" s="35"/>
      <c r="BI570" s="35"/>
      <c r="BJ570" s="35"/>
      <c r="BK570" s="35"/>
      <c r="BL570" s="29"/>
      <c r="BM570" s="29"/>
      <c r="BN570" s="29"/>
      <c r="BO570" s="29"/>
      <c r="BP570" s="29"/>
      <c r="BQ570" s="29"/>
      <c r="BR570" s="29"/>
      <c r="BS570" s="29"/>
      <c r="BT570" s="29"/>
      <c r="BU570" s="29"/>
      <c r="BV570" s="29"/>
      <c r="BW570" s="29"/>
      <c r="BX570" s="29"/>
      <c r="BY570" s="29"/>
      <c r="BZ570" s="29"/>
      <c r="CA570" s="29"/>
      <c r="CB570" s="29"/>
      <c r="CC570" s="29"/>
      <c r="CD570" s="35"/>
      <c r="CE570" s="35"/>
      <c r="CF570" s="35"/>
      <c r="CG570" s="35"/>
      <c r="CH570" s="35"/>
      <c r="CI570" s="35"/>
      <c r="CJ570" s="35"/>
      <c r="CK570" s="35"/>
      <c r="CL570" s="35"/>
      <c r="CM570" s="35"/>
      <c r="CN570" s="35"/>
    </row>
    <row r="571" spans="2:92" x14ac:dyDescent="0.65">
      <c r="B571" s="41"/>
      <c r="C571" s="35"/>
      <c r="D571" s="35"/>
      <c r="E571" s="35"/>
      <c r="F571" s="35"/>
      <c r="G571" s="35"/>
      <c r="H571" s="35"/>
      <c r="I571" s="35"/>
      <c r="J571" s="35"/>
      <c r="AB571" s="8"/>
      <c r="AH571" s="1"/>
      <c r="AI571" s="73"/>
      <c r="AJ571" s="1"/>
      <c r="AK571" s="1"/>
      <c r="AL571" s="35"/>
      <c r="AM571" s="35"/>
      <c r="AN571" s="1"/>
      <c r="AO571" s="1"/>
      <c r="AP571" s="1"/>
      <c r="AQ571" s="1"/>
      <c r="AR571" s="35"/>
      <c r="AS571" s="5"/>
      <c r="AT571" s="35"/>
      <c r="AU571" s="35"/>
      <c r="AV571" s="35"/>
      <c r="AW571" s="35"/>
      <c r="AX571" s="35"/>
      <c r="AY571" s="35"/>
      <c r="AZ571" s="35"/>
      <c r="BA571" s="35"/>
      <c r="BB571" s="35"/>
      <c r="BC571" s="35"/>
      <c r="BD571" s="35"/>
      <c r="BE571" s="35"/>
      <c r="BF571" s="35"/>
      <c r="BG571" s="35"/>
      <c r="BH571" s="35"/>
      <c r="BI571" s="35"/>
      <c r="BJ571" s="35"/>
      <c r="BK571" s="35"/>
      <c r="BL571" s="29"/>
      <c r="BM571" s="29"/>
      <c r="BN571" s="29"/>
      <c r="BO571" s="29"/>
      <c r="BP571" s="29"/>
      <c r="BQ571" s="29"/>
      <c r="BR571" s="29"/>
      <c r="BS571" s="29"/>
      <c r="BT571" s="29"/>
      <c r="BU571" s="29"/>
      <c r="BV571" s="29"/>
      <c r="BW571" s="29"/>
      <c r="BX571" s="29"/>
      <c r="BY571" s="29"/>
      <c r="BZ571" s="29"/>
      <c r="CA571" s="29"/>
      <c r="CB571" s="29"/>
      <c r="CC571" s="29"/>
      <c r="CD571" s="35"/>
      <c r="CE571" s="35"/>
      <c r="CF571" s="35"/>
      <c r="CG571" s="35"/>
      <c r="CH571" s="35"/>
      <c r="CI571" s="35"/>
      <c r="CJ571" s="35"/>
      <c r="CK571" s="35"/>
      <c r="CL571" s="35"/>
      <c r="CM571" s="35"/>
      <c r="CN571" s="35"/>
    </row>
    <row r="572" spans="2:92" x14ac:dyDescent="0.65">
      <c r="B572" s="41"/>
      <c r="C572" s="35"/>
      <c r="D572" s="35"/>
      <c r="E572" s="35"/>
      <c r="F572" s="35"/>
      <c r="G572" s="35"/>
      <c r="H572" s="35"/>
      <c r="I572" s="35"/>
      <c r="J572" s="35"/>
      <c r="AB572" s="8"/>
      <c r="AH572" s="1"/>
      <c r="AI572" s="73"/>
      <c r="AJ572" s="1"/>
      <c r="AK572" s="1"/>
      <c r="AL572" s="35"/>
      <c r="AM572" s="35"/>
      <c r="AN572" s="1"/>
      <c r="AO572" s="1"/>
      <c r="AP572" s="1"/>
      <c r="AQ572" s="1"/>
      <c r="AR572" s="35"/>
      <c r="AS572" s="5"/>
      <c r="AT572" s="35"/>
      <c r="AU572" s="35"/>
      <c r="AV572" s="35"/>
      <c r="AW572" s="35"/>
      <c r="AX572" s="35"/>
      <c r="AY572" s="35"/>
      <c r="AZ572" s="35"/>
      <c r="BA572" s="35"/>
      <c r="BB572" s="35"/>
      <c r="BC572" s="35"/>
      <c r="BD572" s="35"/>
      <c r="BE572" s="35"/>
      <c r="BF572" s="35"/>
      <c r="BG572" s="35"/>
      <c r="BH572" s="35"/>
      <c r="BI572" s="35"/>
      <c r="BJ572" s="35"/>
      <c r="BK572" s="35"/>
      <c r="BL572" s="29"/>
      <c r="BM572" s="29"/>
      <c r="BN572" s="29"/>
      <c r="BO572" s="29"/>
      <c r="BP572" s="29"/>
      <c r="BQ572" s="29"/>
      <c r="BR572" s="29"/>
      <c r="BS572" s="29"/>
      <c r="BT572" s="29"/>
      <c r="BU572" s="29"/>
      <c r="BV572" s="29"/>
      <c r="BW572" s="29"/>
      <c r="BX572" s="29"/>
      <c r="BY572" s="29"/>
      <c r="BZ572" s="29"/>
      <c r="CA572" s="29"/>
      <c r="CB572" s="29"/>
      <c r="CC572" s="29"/>
      <c r="CD572" s="35"/>
      <c r="CE572" s="35"/>
      <c r="CF572" s="35"/>
      <c r="CG572" s="35"/>
      <c r="CH572" s="35"/>
      <c r="CI572" s="35"/>
      <c r="CJ572" s="35"/>
      <c r="CK572" s="35"/>
      <c r="CL572" s="35"/>
      <c r="CM572" s="35"/>
      <c r="CN572" s="35"/>
    </row>
    <row r="573" spans="2:92" x14ac:dyDescent="0.65">
      <c r="B573" s="41"/>
      <c r="C573" s="35"/>
      <c r="D573" s="35"/>
      <c r="E573" s="35"/>
      <c r="F573" s="35"/>
      <c r="G573" s="35"/>
      <c r="H573" s="35"/>
      <c r="I573" s="35"/>
      <c r="J573" s="35"/>
      <c r="AB573" s="8"/>
      <c r="AH573" s="1"/>
      <c r="AI573" s="73"/>
      <c r="AJ573" s="1"/>
      <c r="AK573" s="1"/>
      <c r="AL573" s="35"/>
      <c r="AM573" s="35"/>
      <c r="AN573" s="1"/>
      <c r="AO573" s="1"/>
      <c r="AP573" s="1"/>
      <c r="AQ573" s="1"/>
      <c r="AR573" s="35"/>
      <c r="AS573" s="5"/>
      <c r="AT573" s="35"/>
      <c r="AU573" s="35"/>
      <c r="AV573" s="35"/>
      <c r="AW573" s="35"/>
      <c r="AX573" s="35"/>
      <c r="AY573" s="35"/>
      <c r="AZ573" s="35"/>
      <c r="BA573" s="35"/>
      <c r="BB573" s="35"/>
      <c r="BC573" s="35"/>
      <c r="BD573" s="35"/>
      <c r="BE573" s="35"/>
      <c r="BF573" s="35"/>
      <c r="BG573" s="35"/>
      <c r="BH573" s="35"/>
      <c r="BI573" s="35"/>
      <c r="BJ573" s="35"/>
      <c r="BK573" s="35"/>
      <c r="BL573" s="29"/>
      <c r="BM573" s="29"/>
      <c r="BN573" s="29"/>
      <c r="BO573" s="29"/>
      <c r="BP573" s="29"/>
      <c r="BQ573" s="29"/>
      <c r="BR573" s="29"/>
      <c r="BS573" s="29"/>
      <c r="BT573" s="29"/>
      <c r="BU573" s="29"/>
      <c r="BV573" s="29"/>
      <c r="BW573" s="29"/>
      <c r="BX573" s="29"/>
      <c r="BY573" s="29"/>
      <c r="BZ573" s="29"/>
      <c r="CA573" s="29"/>
      <c r="CB573" s="29"/>
      <c r="CC573" s="29"/>
      <c r="CD573" s="35"/>
      <c r="CE573" s="35"/>
      <c r="CF573" s="35"/>
      <c r="CG573" s="35"/>
      <c r="CH573" s="35"/>
      <c r="CI573" s="35"/>
      <c r="CJ573" s="35"/>
      <c r="CK573" s="35"/>
      <c r="CL573" s="35"/>
      <c r="CM573" s="35"/>
      <c r="CN573" s="35"/>
    </row>
    <row r="574" spans="2:92" x14ac:dyDescent="0.65">
      <c r="B574" s="41"/>
      <c r="C574" s="35"/>
      <c r="D574" s="35"/>
      <c r="E574" s="35"/>
      <c r="F574" s="35"/>
      <c r="G574" s="35"/>
      <c r="H574" s="35"/>
      <c r="I574" s="35"/>
      <c r="J574" s="35"/>
      <c r="AB574" s="8"/>
      <c r="AH574" s="1"/>
      <c r="AI574" s="73"/>
      <c r="AJ574" s="1"/>
      <c r="AK574" s="1"/>
      <c r="AL574" s="35"/>
      <c r="AM574" s="35"/>
      <c r="AN574" s="1"/>
      <c r="AO574" s="1"/>
      <c r="AP574" s="1"/>
      <c r="AQ574" s="1"/>
      <c r="AR574" s="35"/>
      <c r="AS574" s="5"/>
      <c r="AT574" s="35"/>
      <c r="AU574" s="35"/>
      <c r="AV574" s="35"/>
      <c r="AW574" s="35"/>
      <c r="AX574" s="35"/>
      <c r="AY574" s="35"/>
      <c r="AZ574" s="35"/>
      <c r="BA574" s="35"/>
      <c r="BB574" s="35"/>
      <c r="BC574" s="35"/>
      <c r="BD574" s="35"/>
      <c r="BE574" s="35"/>
      <c r="BF574" s="35"/>
      <c r="BG574" s="35"/>
      <c r="BH574" s="35"/>
      <c r="BI574" s="35"/>
      <c r="BJ574" s="35"/>
      <c r="BK574" s="35"/>
      <c r="BL574" s="29"/>
      <c r="BM574" s="29"/>
      <c r="BN574" s="29"/>
      <c r="BO574" s="29"/>
      <c r="BP574" s="29"/>
      <c r="BQ574" s="29"/>
      <c r="BR574" s="29"/>
      <c r="BS574" s="29"/>
      <c r="BT574" s="29"/>
      <c r="BU574" s="29"/>
      <c r="BV574" s="29"/>
      <c r="BW574" s="29"/>
      <c r="BX574" s="29"/>
      <c r="BY574" s="29"/>
      <c r="BZ574" s="29"/>
      <c r="CA574" s="29"/>
      <c r="CB574" s="29"/>
      <c r="CC574" s="29"/>
      <c r="CD574" s="35"/>
      <c r="CE574" s="35"/>
      <c r="CF574" s="35"/>
      <c r="CG574" s="35"/>
      <c r="CH574" s="35"/>
      <c r="CI574" s="35"/>
      <c r="CJ574" s="35"/>
      <c r="CK574" s="35"/>
      <c r="CL574" s="35"/>
      <c r="CM574" s="35"/>
      <c r="CN574" s="35"/>
    </row>
    <row r="575" spans="2:92" x14ac:dyDescent="0.65">
      <c r="B575" s="41"/>
      <c r="C575" s="35"/>
      <c r="D575" s="35"/>
      <c r="E575" s="35"/>
      <c r="F575" s="35"/>
      <c r="G575" s="35"/>
      <c r="H575" s="35"/>
      <c r="I575" s="35"/>
      <c r="J575" s="35"/>
      <c r="AB575" s="8"/>
      <c r="AH575" s="1"/>
      <c r="AI575" s="73"/>
      <c r="AJ575" s="1"/>
      <c r="AK575" s="1"/>
      <c r="AL575" s="35"/>
      <c r="AM575" s="35"/>
      <c r="AN575" s="1"/>
      <c r="AO575" s="1"/>
      <c r="AP575" s="1"/>
      <c r="AQ575" s="1"/>
      <c r="AR575" s="35"/>
      <c r="AS575" s="5"/>
      <c r="AT575" s="35"/>
      <c r="AU575" s="35"/>
      <c r="AV575" s="35"/>
      <c r="AW575" s="35"/>
      <c r="AX575" s="35"/>
      <c r="AY575" s="35"/>
      <c r="AZ575" s="35"/>
      <c r="BA575" s="35"/>
      <c r="BB575" s="35"/>
      <c r="BC575" s="35"/>
      <c r="BD575" s="35"/>
      <c r="BE575" s="35"/>
      <c r="BF575" s="35"/>
      <c r="BG575" s="35"/>
      <c r="BH575" s="35"/>
      <c r="BI575" s="35"/>
      <c r="BJ575" s="35"/>
      <c r="BK575" s="35"/>
      <c r="BL575" s="29"/>
      <c r="BM575" s="29"/>
      <c r="BN575" s="29"/>
      <c r="BO575" s="29"/>
      <c r="BP575" s="29"/>
      <c r="BQ575" s="29"/>
      <c r="BR575" s="29"/>
      <c r="BS575" s="29"/>
      <c r="BT575" s="29"/>
      <c r="BU575" s="29"/>
      <c r="BV575" s="29"/>
      <c r="BW575" s="29"/>
      <c r="BX575" s="29"/>
      <c r="BY575" s="29"/>
      <c r="BZ575" s="29"/>
      <c r="CA575" s="29"/>
      <c r="CB575" s="29"/>
      <c r="CC575" s="29"/>
      <c r="CD575" s="35"/>
      <c r="CE575" s="35"/>
      <c r="CF575" s="35"/>
      <c r="CG575" s="35"/>
      <c r="CH575" s="35"/>
      <c r="CI575" s="35"/>
      <c r="CJ575" s="35"/>
      <c r="CK575" s="35"/>
      <c r="CL575" s="35"/>
      <c r="CM575" s="35"/>
      <c r="CN575" s="35"/>
    </row>
    <row r="576" spans="2:92" x14ac:dyDescent="0.65">
      <c r="B576" s="41"/>
      <c r="C576" s="35"/>
      <c r="D576" s="35"/>
      <c r="E576" s="35"/>
      <c r="F576" s="35"/>
      <c r="G576" s="35"/>
      <c r="H576" s="35"/>
      <c r="I576" s="35"/>
      <c r="J576" s="35"/>
      <c r="AB576" s="8"/>
      <c r="AH576" s="1"/>
      <c r="AI576" s="73"/>
      <c r="AJ576" s="1"/>
      <c r="AK576" s="1"/>
      <c r="AL576" s="35"/>
      <c r="AM576" s="35"/>
      <c r="AN576" s="1"/>
      <c r="AO576" s="1"/>
      <c r="AP576" s="1"/>
      <c r="AQ576" s="1"/>
      <c r="AR576" s="35"/>
      <c r="AS576" s="5"/>
      <c r="AT576" s="35"/>
      <c r="AU576" s="35"/>
      <c r="AV576" s="35"/>
      <c r="AW576" s="35"/>
      <c r="AX576" s="35"/>
      <c r="AY576" s="35"/>
      <c r="AZ576" s="35"/>
      <c r="BA576" s="35"/>
      <c r="BB576" s="35"/>
      <c r="BC576" s="35"/>
      <c r="BD576" s="35"/>
      <c r="BE576" s="35"/>
      <c r="BF576" s="35"/>
      <c r="BG576" s="35"/>
      <c r="BH576" s="35"/>
      <c r="BI576" s="35"/>
      <c r="BJ576" s="35"/>
      <c r="BK576" s="35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35"/>
      <c r="CE576" s="35"/>
      <c r="CF576" s="35"/>
      <c r="CG576" s="35"/>
      <c r="CH576" s="35"/>
      <c r="CI576" s="35"/>
      <c r="CJ576" s="35"/>
      <c r="CK576" s="35"/>
      <c r="CL576" s="35"/>
      <c r="CM576" s="35"/>
      <c r="CN576" s="35"/>
    </row>
    <row r="577" spans="2:92" x14ac:dyDescent="0.65">
      <c r="B577" s="41"/>
      <c r="C577" s="35"/>
      <c r="D577" s="35"/>
      <c r="E577" s="35"/>
      <c r="F577" s="35"/>
      <c r="G577" s="35"/>
      <c r="H577" s="35"/>
      <c r="I577" s="35"/>
      <c r="J577" s="35"/>
      <c r="AB577" s="8"/>
      <c r="AH577" s="1"/>
      <c r="AI577" s="73"/>
      <c r="AJ577" s="1"/>
      <c r="AK577" s="1"/>
      <c r="AL577" s="35"/>
      <c r="AM577" s="35"/>
      <c r="AN577" s="1"/>
      <c r="AO577" s="1"/>
      <c r="AP577" s="1"/>
      <c r="AQ577" s="1"/>
      <c r="AR577" s="35"/>
      <c r="AS577" s="5"/>
      <c r="AT577" s="35"/>
      <c r="AU577" s="35"/>
      <c r="AV577" s="35"/>
      <c r="AW577" s="35"/>
      <c r="AX577" s="35"/>
      <c r="AY577" s="35"/>
      <c r="AZ577" s="35"/>
      <c r="BA577" s="35"/>
      <c r="BB577" s="35"/>
      <c r="BC577" s="35"/>
      <c r="BD577" s="35"/>
      <c r="BE577" s="35"/>
      <c r="BF577" s="35"/>
      <c r="BG577" s="35"/>
      <c r="BH577" s="35"/>
      <c r="BI577" s="35"/>
      <c r="BJ577" s="35"/>
      <c r="BK577" s="35"/>
      <c r="BL577" s="29"/>
      <c r="BM577" s="29"/>
      <c r="BN577" s="29"/>
      <c r="BO577" s="29"/>
      <c r="BP577" s="29"/>
      <c r="BQ577" s="29"/>
      <c r="BR577" s="29"/>
      <c r="BS577" s="29"/>
      <c r="BT577" s="29"/>
      <c r="BU577" s="29"/>
      <c r="BV577" s="29"/>
      <c r="BW577" s="29"/>
      <c r="BX577" s="29"/>
      <c r="BY577" s="29"/>
      <c r="BZ577" s="29"/>
      <c r="CA577" s="29"/>
      <c r="CB577" s="29"/>
      <c r="CC577" s="29"/>
      <c r="CD577" s="35"/>
      <c r="CE577" s="35"/>
      <c r="CF577" s="35"/>
      <c r="CG577" s="35"/>
      <c r="CH577" s="35"/>
      <c r="CI577" s="35"/>
      <c r="CJ577" s="35"/>
      <c r="CK577" s="35"/>
      <c r="CL577" s="35"/>
      <c r="CM577" s="35"/>
      <c r="CN577" s="35"/>
    </row>
    <row r="578" spans="2:92" x14ac:dyDescent="0.65">
      <c r="B578" s="41"/>
      <c r="C578" s="35"/>
      <c r="D578" s="35"/>
      <c r="E578" s="35"/>
      <c r="F578" s="35"/>
      <c r="G578" s="35"/>
      <c r="H578" s="35"/>
      <c r="I578" s="35"/>
      <c r="J578" s="35"/>
      <c r="AB578" s="8"/>
      <c r="AH578" s="1"/>
      <c r="AI578" s="73"/>
      <c r="AJ578" s="1"/>
      <c r="AK578" s="1"/>
      <c r="AL578" s="35"/>
      <c r="AM578" s="35"/>
      <c r="AN578" s="1"/>
      <c r="AO578" s="1"/>
      <c r="AP578" s="1"/>
      <c r="AQ578" s="1"/>
      <c r="AR578" s="35"/>
      <c r="AS578" s="5"/>
      <c r="AT578" s="35"/>
      <c r="AU578" s="35"/>
      <c r="AV578" s="35"/>
      <c r="AW578" s="35"/>
      <c r="AX578" s="35"/>
      <c r="AY578" s="35"/>
      <c r="AZ578" s="35"/>
      <c r="BA578" s="35"/>
      <c r="BB578" s="35"/>
      <c r="BC578" s="35"/>
      <c r="BD578" s="35"/>
      <c r="BE578" s="35"/>
      <c r="BF578" s="35"/>
      <c r="BG578" s="35"/>
      <c r="BH578" s="35"/>
      <c r="BI578" s="35"/>
      <c r="BJ578" s="35"/>
      <c r="BK578" s="35"/>
      <c r="BL578" s="29"/>
      <c r="BM578" s="29"/>
      <c r="BN578" s="29"/>
      <c r="BO578" s="29"/>
      <c r="BP578" s="29"/>
      <c r="BQ578" s="29"/>
      <c r="BR578" s="29"/>
      <c r="BS578" s="29"/>
      <c r="BT578" s="29"/>
      <c r="BU578" s="29"/>
      <c r="BV578" s="29"/>
      <c r="BW578" s="29"/>
      <c r="BX578" s="29"/>
      <c r="BY578" s="29"/>
      <c r="BZ578" s="29"/>
      <c r="CA578" s="29"/>
      <c r="CB578" s="29"/>
      <c r="CC578" s="29"/>
      <c r="CD578" s="35"/>
      <c r="CE578" s="35"/>
      <c r="CF578" s="35"/>
      <c r="CG578" s="35"/>
      <c r="CH578" s="35"/>
      <c r="CI578" s="35"/>
      <c r="CJ578" s="35"/>
      <c r="CK578" s="35"/>
      <c r="CL578" s="35"/>
      <c r="CM578" s="35"/>
      <c r="CN578" s="35"/>
    </row>
    <row r="579" spans="2:92" x14ac:dyDescent="0.65">
      <c r="B579" s="41"/>
      <c r="C579" s="35"/>
      <c r="D579" s="35"/>
      <c r="E579" s="35"/>
      <c r="F579" s="35"/>
      <c r="G579" s="35"/>
      <c r="H579" s="35"/>
      <c r="I579" s="35"/>
      <c r="J579" s="35"/>
      <c r="AB579" s="8"/>
      <c r="AH579" s="1"/>
      <c r="AI579" s="73"/>
      <c r="AJ579" s="1"/>
      <c r="AK579" s="1"/>
      <c r="AL579" s="35"/>
      <c r="AM579" s="35"/>
      <c r="AN579" s="1"/>
      <c r="AO579" s="1"/>
      <c r="AP579" s="1"/>
      <c r="AQ579" s="1"/>
      <c r="AR579" s="35"/>
      <c r="AS579" s="5"/>
      <c r="AT579" s="35"/>
      <c r="AU579" s="35"/>
      <c r="AV579" s="35"/>
      <c r="AW579" s="35"/>
      <c r="AX579" s="35"/>
      <c r="AY579" s="35"/>
      <c r="AZ579" s="35"/>
      <c r="BA579" s="35"/>
      <c r="BB579" s="35"/>
      <c r="BC579" s="35"/>
      <c r="BD579" s="35"/>
      <c r="BE579" s="35"/>
      <c r="BF579" s="35"/>
      <c r="BG579" s="35"/>
      <c r="BH579" s="35"/>
      <c r="BI579" s="35"/>
      <c r="BJ579" s="35"/>
      <c r="BK579" s="35"/>
      <c r="BL579" s="29"/>
      <c r="BM579" s="29"/>
      <c r="BN579" s="29"/>
      <c r="BO579" s="29"/>
      <c r="BP579" s="29"/>
      <c r="BQ579" s="29"/>
      <c r="BR579" s="29"/>
      <c r="BS579" s="29"/>
      <c r="BT579" s="29"/>
      <c r="BU579" s="29"/>
      <c r="BV579" s="29"/>
      <c r="BW579" s="29"/>
      <c r="BX579" s="29"/>
      <c r="BY579" s="29"/>
      <c r="BZ579" s="29"/>
      <c r="CA579" s="29"/>
      <c r="CB579" s="29"/>
      <c r="CC579" s="29"/>
      <c r="CD579" s="35"/>
      <c r="CE579" s="35"/>
      <c r="CF579" s="35"/>
      <c r="CG579" s="35"/>
      <c r="CH579" s="35"/>
      <c r="CI579" s="35"/>
      <c r="CJ579" s="35"/>
      <c r="CK579" s="35"/>
      <c r="CL579" s="35"/>
      <c r="CM579" s="35"/>
      <c r="CN579" s="35"/>
    </row>
    <row r="580" spans="2:92" x14ac:dyDescent="0.65">
      <c r="B580" s="41"/>
      <c r="C580" s="35"/>
      <c r="D580" s="35"/>
      <c r="E580" s="35"/>
      <c r="F580" s="35"/>
      <c r="G580" s="35"/>
      <c r="H580" s="35"/>
      <c r="I580" s="35"/>
      <c r="J580" s="35"/>
      <c r="AB580" s="8"/>
      <c r="AH580" s="1"/>
      <c r="AI580" s="73"/>
      <c r="AJ580" s="1"/>
      <c r="AK580" s="1"/>
      <c r="AL580" s="35"/>
      <c r="AM580" s="35"/>
      <c r="AN580" s="1"/>
      <c r="AO580" s="1"/>
      <c r="AP580" s="1"/>
      <c r="AQ580" s="1"/>
      <c r="AR580" s="35"/>
      <c r="AS580" s="5"/>
      <c r="AT580" s="35"/>
      <c r="AU580" s="35"/>
      <c r="AV580" s="35"/>
      <c r="AW580" s="35"/>
      <c r="AX580" s="35"/>
      <c r="AY580" s="35"/>
      <c r="AZ580" s="35"/>
      <c r="BA580" s="35"/>
      <c r="BB580" s="35"/>
      <c r="BC580" s="35"/>
      <c r="BD580" s="35"/>
      <c r="BE580" s="35"/>
      <c r="BF580" s="35"/>
      <c r="BG580" s="35"/>
      <c r="BH580" s="35"/>
      <c r="BI580" s="35"/>
      <c r="BJ580" s="35"/>
      <c r="BK580" s="35"/>
      <c r="BL580" s="29"/>
      <c r="BM580" s="29"/>
      <c r="BN580" s="29"/>
      <c r="BO580" s="29"/>
      <c r="BP580" s="29"/>
      <c r="BQ580" s="29"/>
      <c r="BR580" s="29"/>
      <c r="BS580" s="29"/>
      <c r="BT580" s="29"/>
      <c r="BU580" s="29"/>
      <c r="BV580" s="29"/>
      <c r="BW580" s="29"/>
      <c r="BX580" s="29"/>
      <c r="BY580" s="29"/>
      <c r="BZ580" s="29"/>
      <c r="CA580" s="29"/>
      <c r="CB580" s="29"/>
      <c r="CC580" s="29"/>
      <c r="CD580" s="35"/>
      <c r="CE580" s="35"/>
      <c r="CF580" s="35"/>
      <c r="CG580" s="35"/>
      <c r="CH580" s="35"/>
      <c r="CI580" s="35"/>
      <c r="CJ580" s="35"/>
      <c r="CK580" s="35"/>
      <c r="CL580" s="35"/>
      <c r="CM580" s="35"/>
      <c r="CN580" s="35"/>
    </row>
    <row r="581" spans="2:92" x14ac:dyDescent="0.65">
      <c r="B581" s="41"/>
      <c r="C581" s="35"/>
      <c r="D581" s="35"/>
      <c r="E581" s="35"/>
      <c r="F581" s="35"/>
      <c r="G581" s="35"/>
      <c r="H581" s="35"/>
      <c r="I581" s="35"/>
      <c r="J581" s="35"/>
      <c r="AB581" s="8"/>
      <c r="AH581" s="1"/>
      <c r="AI581" s="73"/>
      <c r="AJ581" s="1"/>
      <c r="AK581" s="1"/>
      <c r="AL581" s="35"/>
      <c r="AM581" s="35"/>
      <c r="AN581" s="1"/>
      <c r="AO581" s="1"/>
      <c r="AP581" s="1"/>
      <c r="AQ581" s="1"/>
      <c r="AR581" s="35"/>
      <c r="AS581" s="5"/>
      <c r="AT581" s="35"/>
      <c r="AU581" s="35"/>
      <c r="AV581" s="35"/>
      <c r="AW581" s="35"/>
      <c r="AX581" s="35"/>
      <c r="AY581" s="35"/>
      <c r="AZ581" s="35"/>
      <c r="BA581" s="35"/>
      <c r="BB581" s="35"/>
      <c r="BC581" s="35"/>
      <c r="BD581" s="35"/>
      <c r="BE581" s="35"/>
      <c r="BF581" s="35"/>
      <c r="BG581" s="35"/>
      <c r="BH581" s="35"/>
      <c r="BI581" s="35"/>
      <c r="BJ581" s="35"/>
      <c r="BK581" s="35"/>
      <c r="BL581" s="29"/>
      <c r="BM581" s="29"/>
      <c r="BN581" s="29"/>
      <c r="BO581" s="29"/>
      <c r="BP581" s="29"/>
      <c r="BQ581" s="29"/>
      <c r="BR581" s="29"/>
      <c r="BS581" s="29"/>
      <c r="BT581" s="29"/>
      <c r="BU581" s="29"/>
      <c r="BV581" s="29"/>
      <c r="BW581" s="29"/>
      <c r="BX581" s="29"/>
      <c r="BY581" s="29"/>
      <c r="BZ581" s="29"/>
      <c r="CA581" s="29"/>
      <c r="CB581" s="29"/>
      <c r="CC581" s="29"/>
      <c r="CD581" s="35"/>
      <c r="CE581" s="35"/>
      <c r="CF581" s="35"/>
      <c r="CG581" s="35"/>
      <c r="CH581" s="35"/>
      <c r="CI581" s="35"/>
      <c r="CJ581" s="35"/>
      <c r="CK581" s="35"/>
      <c r="CL581" s="35"/>
      <c r="CM581" s="35"/>
      <c r="CN581" s="35"/>
    </row>
    <row r="582" spans="2:92" x14ac:dyDescent="0.65">
      <c r="B582" s="41"/>
      <c r="C582" s="35"/>
      <c r="D582" s="35"/>
      <c r="E582" s="35"/>
      <c r="F582" s="35"/>
      <c r="G582" s="35"/>
      <c r="H582" s="35"/>
      <c r="I582" s="35"/>
      <c r="J582" s="35"/>
      <c r="AB582" s="8"/>
      <c r="AH582" s="1"/>
      <c r="AI582" s="73"/>
      <c r="AJ582" s="1"/>
      <c r="AK582" s="1"/>
      <c r="AL582" s="35"/>
      <c r="AM582" s="35"/>
      <c r="AN582" s="1"/>
      <c r="AO582" s="1"/>
      <c r="AP582" s="1"/>
      <c r="AQ582" s="1"/>
      <c r="AR582" s="35"/>
      <c r="AS582" s="5"/>
      <c r="AT582" s="35"/>
      <c r="AU582" s="35"/>
      <c r="AV582" s="35"/>
      <c r="AW582" s="35"/>
      <c r="AX582" s="35"/>
      <c r="AY582" s="35"/>
      <c r="AZ582" s="35"/>
      <c r="BA582" s="35"/>
      <c r="BB582" s="35"/>
      <c r="BC582" s="35"/>
      <c r="BD582" s="35"/>
      <c r="BE582" s="35"/>
      <c r="BF582" s="35"/>
      <c r="BG582" s="35"/>
      <c r="BH582" s="35"/>
      <c r="BI582" s="35"/>
      <c r="BJ582" s="35"/>
      <c r="BK582" s="35"/>
      <c r="BL582" s="29"/>
      <c r="BM582" s="29"/>
      <c r="BN582" s="29"/>
      <c r="BO582" s="29"/>
      <c r="BP582" s="29"/>
      <c r="BQ582" s="29"/>
      <c r="BR582" s="29"/>
      <c r="BS582" s="29"/>
      <c r="BT582" s="29"/>
      <c r="BU582" s="29"/>
      <c r="BV582" s="29"/>
      <c r="BW582" s="29"/>
      <c r="BX582" s="29"/>
      <c r="BY582" s="29"/>
      <c r="BZ582" s="29"/>
      <c r="CA582" s="29"/>
      <c r="CB582" s="29"/>
      <c r="CC582" s="29"/>
      <c r="CD582" s="35"/>
      <c r="CE582" s="35"/>
      <c r="CF582" s="35"/>
      <c r="CG582" s="35"/>
      <c r="CH582" s="35"/>
      <c r="CI582" s="35"/>
      <c r="CJ582" s="35"/>
      <c r="CK582" s="35"/>
      <c r="CL582" s="35"/>
      <c r="CM582" s="35"/>
      <c r="CN582" s="35"/>
    </row>
    <row r="583" spans="2:92" x14ac:dyDescent="0.65">
      <c r="B583" s="41"/>
      <c r="C583" s="35"/>
      <c r="D583" s="35"/>
      <c r="E583" s="35"/>
      <c r="F583" s="35"/>
      <c r="G583" s="35"/>
      <c r="H583" s="35"/>
      <c r="I583" s="35"/>
      <c r="J583" s="35"/>
      <c r="AB583" s="8"/>
      <c r="AH583" s="1"/>
      <c r="AI583" s="73"/>
      <c r="AJ583" s="1"/>
      <c r="AK583" s="1"/>
      <c r="AL583" s="35"/>
      <c r="AM583" s="35"/>
      <c r="AN583" s="1"/>
      <c r="AO583" s="1"/>
      <c r="AP583" s="1"/>
      <c r="AQ583" s="1"/>
      <c r="AR583" s="35"/>
      <c r="AS583" s="5"/>
      <c r="AT583" s="35"/>
      <c r="AU583" s="35"/>
      <c r="AV583" s="35"/>
      <c r="AW583" s="35"/>
      <c r="AX583" s="35"/>
      <c r="AY583" s="35"/>
      <c r="AZ583" s="35"/>
      <c r="BA583" s="35"/>
      <c r="BB583" s="35"/>
      <c r="BC583" s="35"/>
      <c r="BD583" s="35"/>
      <c r="BE583" s="35"/>
      <c r="BF583" s="35"/>
      <c r="BG583" s="35"/>
      <c r="BH583" s="35"/>
      <c r="BI583" s="35"/>
      <c r="BJ583" s="35"/>
      <c r="BK583" s="35"/>
      <c r="BL583" s="29"/>
      <c r="BM583" s="29"/>
      <c r="BN583" s="29"/>
      <c r="BO583" s="29"/>
      <c r="BP583" s="29"/>
      <c r="BQ583" s="29"/>
      <c r="BR583" s="29"/>
      <c r="BS583" s="29"/>
      <c r="BT583" s="29"/>
      <c r="BU583" s="29"/>
      <c r="BV583" s="29"/>
      <c r="BW583" s="29"/>
      <c r="BX583" s="29"/>
      <c r="BY583" s="29"/>
      <c r="BZ583" s="29"/>
      <c r="CA583" s="29"/>
      <c r="CB583" s="29"/>
      <c r="CC583" s="29"/>
      <c r="CD583" s="35"/>
      <c r="CE583" s="35"/>
      <c r="CF583" s="35"/>
      <c r="CG583" s="35"/>
      <c r="CH583" s="35"/>
      <c r="CI583" s="35"/>
      <c r="CJ583" s="35"/>
      <c r="CK583" s="35"/>
      <c r="CL583" s="35"/>
      <c r="CM583" s="35"/>
      <c r="CN583" s="35"/>
    </row>
    <row r="584" spans="2:92" x14ac:dyDescent="0.65">
      <c r="B584" s="41"/>
      <c r="C584" s="35"/>
      <c r="D584" s="35"/>
      <c r="E584" s="35"/>
      <c r="F584" s="35"/>
      <c r="G584" s="35"/>
      <c r="H584" s="35"/>
      <c r="I584" s="35"/>
      <c r="J584" s="35"/>
      <c r="AB584" s="8"/>
      <c r="AH584" s="1"/>
      <c r="AI584" s="73"/>
      <c r="AJ584" s="1"/>
      <c r="AK584" s="1"/>
      <c r="AL584" s="35"/>
      <c r="AM584" s="35"/>
      <c r="AN584" s="1"/>
      <c r="AO584" s="1"/>
      <c r="AP584" s="1"/>
      <c r="AQ584" s="1"/>
      <c r="AR584" s="35"/>
      <c r="AS584" s="5"/>
      <c r="AT584" s="35"/>
      <c r="AU584" s="35"/>
      <c r="AV584" s="35"/>
      <c r="AW584" s="35"/>
      <c r="AX584" s="35"/>
      <c r="AY584" s="35"/>
      <c r="AZ584" s="35"/>
      <c r="BA584" s="35"/>
      <c r="BB584" s="35"/>
      <c r="BC584" s="35"/>
      <c r="BD584" s="35"/>
      <c r="BE584" s="35"/>
      <c r="BF584" s="35"/>
      <c r="BG584" s="35"/>
      <c r="BH584" s="35"/>
      <c r="BI584" s="35"/>
      <c r="BJ584" s="35"/>
      <c r="BK584" s="35"/>
      <c r="BL584" s="29"/>
      <c r="BM584" s="29"/>
      <c r="BN584" s="29"/>
      <c r="BO584" s="29"/>
      <c r="BP584" s="29"/>
      <c r="BQ584" s="29"/>
      <c r="BR584" s="29"/>
      <c r="BS584" s="29"/>
      <c r="BT584" s="29"/>
      <c r="BU584" s="29"/>
      <c r="BV584" s="29"/>
      <c r="BW584" s="29"/>
      <c r="BX584" s="29"/>
      <c r="BY584" s="29"/>
      <c r="BZ584" s="29"/>
      <c r="CA584" s="29"/>
      <c r="CB584" s="29"/>
      <c r="CC584" s="29"/>
      <c r="CD584" s="35"/>
      <c r="CE584" s="35"/>
      <c r="CF584" s="35"/>
      <c r="CG584" s="35"/>
      <c r="CH584" s="35"/>
      <c r="CI584" s="35"/>
      <c r="CJ584" s="35"/>
      <c r="CK584" s="35"/>
      <c r="CL584" s="35"/>
      <c r="CM584" s="35"/>
      <c r="CN584" s="35"/>
    </row>
    <row r="585" spans="2:92" x14ac:dyDescent="0.65">
      <c r="B585" s="41"/>
      <c r="C585" s="35"/>
      <c r="D585" s="35"/>
      <c r="E585" s="35"/>
      <c r="F585" s="35"/>
      <c r="G585" s="35"/>
      <c r="H585" s="35"/>
      <c r="I585" s="35"/>
      <c r="J585" s="35"/>
      <c r="AB585" s="8"/>
      <c r="AH585" s="1"/>
      <c r="AI585" s="73"/>
      <c r="AJ585" s="1"/>
      <c r="AK585" s="1"/>
      <c r="AL585" s="35"/>
      <c r="AM585" s="35"/>
      <c r="AN585" s="1"/>
      <c r="AO585" s="1"/>
      <c r="AP585" s="1"/>
      <c r="AQ585" s="1"/>
      <c r="AR585" s="35"/>
      <c r="AS585" s="5"/>
      <c r="AT585" s="35"/>
      <c r="AU585" s="35"/>
      <c r="AV585" s="35"/>
      <c r="AW585" s="35"/>
      <c r="AX585" s="35"/>
      <c r="AY585" s="35"/>
      <c r="AZ585" s="35"/>
      <c r="BA585" s="35"/>
      <c r="BB585" s="35"/>
      <c r="BC585" s="35"/>
      <c r="BD585" s="35"/>
      <c r="BE585" s="35"/>
      <c r="BF585" s="35"/>
      <c r="BG585" s="35"/>
      <c r="BH585" s="35"/>
      <c r="BI585" s="35"/>
      <c r="BJ585" s="35"/>
      <c r="BK585" s="35"/>
      <c r="BL585" s="29"/>
      <c r="BM585" s="29"/>
      <c r="BN585" s="29"/>
      <c r="BO585" s="29"/>
      <c r="BP585" s="29"/>
      <c r="BQ585" s="29"/>
      <c r="BR585" s="29"/>
      <c r="BS585" s="29"/>
      <c r="BT585" s="29"/>
      <c r="BU585" s="29"/>
      <c r="BV585" s="29"/>
      <c r="BW585" s="29"/>
      <c r="BX585" s="29"/>
      <c r="BY585" s="29"/>
      <c r="BZ585" s="29"/>
      <c r="CA585" s="29"/>
      <c r="CB585" s="29"/>
      <c r="CC585" s="29"/>
      <c r="CD585" s="35"/>
      <c r="CE585" s="35"/>
      <c r="CF585" s="35"/>
      <c r="CG585" s="35"/>
      <c r="CH585" s="35"/>
      <c r="CI585" s="35"/>
      <c r="CJ585" s="35"/>
      <c r="CK585" s="35"/>
      <c r="CL585" s="35"/>
      <c r="CM585" s="35"/>
      <c r="CN585" s="35"/>
    </row>
    <row r="586" spans="2:92" x14ac:dyDescent="0.65">
      <c r="B586" s="41"/>
      <c r="C586" s="35"/>
      <c r="D586" s="35"/>
      <c r="E586" s="35"/>
      <c r="F586" s="35"/>
      <c r="G586" s="35"/>
      <c r="H586" s="35"/>
      <c r="I586" s="35"/>
      <c r="J586" s="35"/>
      <c r="AB586" s="8"/>
      <c r="AH586" s="1"/>
      <c r="AI586" s="73"/>
      <c r="AJ586" s="1"/>
      <c r="AK586" s="1"/>
      <c r="AL586" s="35"/>
      <c r="AM586" s="35"/>
      <c r="AN586" s="1"/>
      <c r="AO586" s="1"/>
      <c r="AP586" s="1"/>
      <c r="AQ586" s="1"/>
      <c r="AR586" s="35"/>
      <c r="AS586" s="5"/>
      <c r="AT586" s="35"/>
      <c r="AU586" s="35"/>
      <c r="AV586" s="35"/>
      <c r="AW586" s="35"/>
      <c r="AX586" s="35"/>
      <c r="AY586" s="35"/>
      <c r="AZ586" s="35"/>
      <c r="BA586" s="35"/>
      <c r="BB586" s="35"/>
      <c r="BC586" s="35"/>
      <c r="BD586" s="35"/>
      <c r="BE586" s="35"/>
      <c r="BF586" s="35"/>
      <c r="BG586" s="35"/>
      <c r="BH586" s="35"/>
      <c r="BI586" s="35"/>
      <c r="BJ586" s="35"/>
      <c r="BK586" s="35"/>
      <c r="BL586" s="29"/>
      <c r="BM586" s="29"/>
      <c r="BN586" s="29"/>
      <c r="BO586" s="29"/>
      <c r="BP586" s="29"/>
      <c r="BQ586" s="29"/>
      <c r="BR586" s="29"/>
      <c r="BS586" s="29"/>
      <c r="BT586" s="29"/>
      <c r="BU586" s="29"/>
      <c r="BV586" s="29"/>
      <c r="BW586" s="29"/>
      <c r="BX586" s="29"/>
      <c r="BY586" s="29"/>
      <c r="BZ586" s="29"/>
      <c r="CA586" s="29"/>
      <c r="CB586" s="29"/>
      <c r="CC586" s="29"/>
      <c r="CD586" s="35"/>
      <c r="CE586" s="35"/>
      <c r="CF586" s="35"/>
      <c r="CG586" s="35"/>
      <c r="CH586" s="35"/>
      <c r="CI586" s="35"/>
      <c r="CJ586" s="35"/>
      <c r="CK586" s="35"/>
      <c r="CL586" s="35"/>
      <c r="CM586" s="35"/>
      <c r="CN586" s="35"/>
    </row>
    <row r="587" spans="2:92" x14ac:dyDescent="0.65">
      <c r="B587" s="41"/>
      <c r="C587" s="35"/>
      <c r="D587" s="35"/>
      <c r="E587" s="35"/>
      <c r="F587" s="35"/>
      <c r="G587" s="35"/>
      <c r="H587" s="35"/>
      <c r="I587" s="35"/>
      <c r="J587" s="35"/>
      <c r="AB587" s="8"/>
      <c r="AH587" s="1"/>
      <c r="AI587" s="73"/>
      <c r="AJ587" s="1"/>
      <c r="AK587" s="1"/>
      <c r="AL587" s="35"/>
      <c r="AM587" s="35"/>
      <c r="AN587" s="1"/>
      <c r="AO587" s="1"/>
      <c r="AP587" s="1"/>
      <c r="AQ587" s="1"/>
      <c r="AR587" s="35"/>
      <c r="AS587" s="5"/>
      <c r="AT587" s="35"/>
      <c r="AU587" s="35"/>
      <c r="AV587" s="35"/>
      <c r="AW587" s="35"/>
      <c r="AX587" s="35"/>
      <c r="AY587" s="35"/>
      <c r="AZ587" s="35"/>
      <c r="BA587" s="35"/>
      <c r="BB587" s="35"/>
      <c r="BC587" s="35"/>
      <c r="BD587" s="35"/>
      <c r="BE587" s="35"/>
      <c r="BF587" s="35"/>
      <c r="BG587" s="35"/>
      <c r="BH587" s="35"/>
      <c r="BI587" s="35"/>
      <c r="BJ587" s="35"/>
      <c r="BK587" s="35"/>
      <c r="BL587" s="29"/>
      <c r="BM587" s="29"/>
      <c r="BN587" s="29"/>
      <c r="BO587" s="29"/>
      <c r="BP587" s="29"/>
      <c r="BQ587" s="29"/>
      <c r="BR587" s="29"/>
      <c r="BS587" s="29"/>
      <c r="BT587" s="29"/>
      <c r="BU587" s="29"/>
      <c r="BV587" s="29"/>
      <c r="BW587" s="29"/>
      <c r="BX587" s="29"/>
      <c r="BY587" s="29"/>
      <c r="BZ587" s="29"/>
      <c r="CA587" s="29"/>
      <c r="CB587" s="29"/>
      <c r="CC587" s="29"/>
      <c r="CD587" s="35"/>
      <c r="CE587" s="35"/>
      <c r="CF587" s="35"/>
      <c r="CG587" s="35"/>
      <c r="CH587" s="35"/>
      <c r="CI587" s="35"/>
      <c r="CJ587" s="35"/>
      <c r="CK587" s="35"/>
      <c r="CL587" s="35"/>
      <c r="CM587" s="35"/>
      <c r="CN587" s="35"/>
    </row>
    <row r="588" spans="2:92" x14ac:dyDescent="0.65">
      <c r="B588" s="41"/>
      <c r="C588" s="35"/>
      <c r="D588" s="35"/>
      <c r="E588" s="35"/>
      <c r="F588" s="35"/>
      <c r="G588" s="35"/>
      <c r="H588" s="35"/>
      <c r="I588" s="35"/>
      <c r="J588" s="35"/>
      <c r="AB588" s="8"/>
      <c r="AH588" s="1"/>
      <c r="AI588" s="73"/>
      <c r="AJ588" s="1"/>
      <c r="AK588" s="1"/>
      <c r="AL588" s="35"/>
      <c r="AM588" s="35"/>
      <c r="AN588" s="1"/>
      <c r="AO588" s="1"/>
      <c r="AP588" s="1"/>
      <c r="AQ588" s="1"/>
      <c r="AR588" s="35"/>
      <c r="AS588" s="5"/>
      <c r="AT588" s="35"/>
      <c r="AU588" s="35"/>
      <c r="AV588" s="35"/>
      <c r="AW588" s="35"/>
      <c r="AX588" s="35"/>
      <c r="AY588" s="35"/>
      <c r="AZ588" s="35"/>
      <c r="BA588" s="35"/>
      <c r="BB588" s="35"/>
      <c r="BC588" s="35"/>
      <c r="BD588" s="35"/>
      <c r="BE588" s="35"/>
      <c r="BF588" s="35"/>
      <c r="BG588" s="35"/>
      <c r="BH588" s="35"/>
      <c r="BI588" s="35"/>
      <c r="BJ588" s="35"/>
      <c r="BK588" s="35"/>
      <c r="BL588" s="29"/>
      <c r="BM588" s="29"/>
      <c r="BN588" s="29"/>
      <c r="BO588" s="29"/>
      <c r="BP588" s="29"/>
      <c r="BQ588" s="29"/>
      <c r="BR588" s="29"/>
      <c r="BS588" s="29"/>
      <c r="BT588" s="29"/>
      <c r="BU588" s="29"/>
      <c r="BV588" s="29"/>
      <c r="BW588" s="29"/>
      <c r="BX588" s="29"/>
      <c r="BY588" s="29"/>
      <c r="BZ588" s="29"/>
      <c r="CA588" s="29"/>
      <c r="CB588" s="29"/>
      <c r="CC588" s="29"/>
      <c r="CD588" s="35"/>
      <c r="CE588" s="35"/>
      <c r="CF588" s="35"/>
      <c r="CG588" s="35"/>
      <c r="CH588" s="35"/>
      <c r="CI588" s="35"/>
      <c r="CJ588" s="35"/>
      <c r="CK588" s="35"/>
      <c r="CL588" s="35"/>
      <c r="CM588" s="35"/>
      <c r="CN588" s="35"/>
    </row>
    <row r="589" spans="2:92" x14ac:dyDescent="0.65">
      <c r="B589" s="41"/>
      <c r="C589" s="35"/>
      <c r="D589" s="35"/>
      <c r="E589" s="35"/>
      <c r="F589" s="35"/>
      <c r="G589" s="35"/>
      <c r="H589" s="35"/>
      <c r="I589" s="35"/>
      <c r="J589" s="35"/>
      <c r="AB589" s="8"/>
      <c r="AH589" s="1"/>
      <c r="AI589" s="73"/>
      <c r="AJ589" s="1"/>
      <c r="AK589" s="1"/>
      <c r="AL589" s="35"/>
      <c r="AM589" s="35"/>
      <c r="AN589" s="1"/>
      <c r="AO589" s="1"/>
      <c r="AP589" s="1"/>
      <c r="AQ589" s="1"/>
      <c r="AR589" s="35"/>
      <c r="AS589" s="5"/>
      <c r="AT589" s="35"/>
      <c r="AU589" s="35"/>
      <c r="AV589" s="35"/>
      <c r="AW589" s="35"/>
      <c r="AX589" s="35"/>
      <c r="AY589" s="35"/>
      <c r="AZ589" s="35"/>
      <c r="BA589" s="35"/>
      <c r="BB589" s="35"/>
      <c r="BC589" s="35"/>
      <c r="BD589" s="35"/>
      <c r="BE589" s="35"/>
      <c r="BF589" s="35"/>
      <c r="BG589" s="35"/>
      <c r="BH589" s="35"/>
      <c r="BI589" s="35"/>
      <c r="BJ589" s="35"/>
      <c r="BK589" s="35"/>
      <c r="BL589" s="29"/>
      <c r="BM589" s="29"/>
      <c r="BN589" s="29"/>
      <c r="BO589" s="29"/>
      <c r="BP589" s="29"/>
      <c r="BQ589" s="29"/>
      <c r="BR589" s="29"/>
      <c r="BS589" s="29"/>
      <c r="BT589" s="29"/>
      <c r="BU589" s="29"/>
      <c r="BV589" s="29"/>
      <c r="BW589" s="29"/>
      <c r="BX589" s="29"/>
      <c r="BY589" s="29"/>
      <c r="BZ589" s="29"/>
      <c r="CA589" s="29"/>
      <c r="CB589" s="29"/>
      <c r="CC589" s="29"/>
      <c r="CD589" s="35"/>
      <c r="CE589" s="35"/>
      <c r="CF589" s="35"/>
      <c r="CG589" s="35"/>
      <c r="CH589" s="35"/>
      <c r="CI589" s="35"/>
      <c r="CJ589" s="35"/>
      <c r="CK589" s="35"/>
      <c r="CL589" s="35"/>
      <c r="CM589" s="35"/>
      <c r="CN589" s="35"/>
    </row>
    <row r="590" spans="2:92" x14ac:dyDescent="0.65">
      <c r="B590" s="41"/>
      <c r="C590" s="35"/>
      <c r="D590" s="35"/>
      <c r="E590" s="35"/>
      <c r="F590" s="35"/>
      <c r="G590" s="35"/>
      <c r="H590" s="35"/>
      <c r="I590" s="35"/>
      <c r="J590" s="35"/>
      <c r="AB590" s="8"/>
      <c r="AH590" s="1"/>
      <c r="AI590" s="73"/>
      <c r="AJ590" s="1"/>
      <c r="AK590" s="1"/>
      <c r="AL590" s="35"/>
      <c r="AM590" s="35"/>
      <c r="AN590" s="1"/>
      <c r="AO590" s="1"/>
      <c r="AP590" s="1"/>
      <c r="AQ590" s="1"/>
      <c r="AR590" s="35"/>
      <c r="AS590" s="5"/>
      <c r="AT590" s="35"/>
      <c r="AU590" s="35"/>
      <c r="AV590" s="35"/>
      <c r="AW590" s="35"/>
      <c r="AX590" s="35"/>
      <c r="AY590" s="35"/>
      <c r="AZ590" s="35"/>
      <c r="BA590" s="35"/>
      <c r="BB590" s="35"/>
      <c r="BC590" s="35"/>
      <c r="BD590" s="35"/>
      <c r="BE590" s="35"/>
      <c r="BF590" s="35"/>
      <c r="BG590" s="35"/>
      <c r="BH590" s="35"/>
      <c r="BI590" s="35"/>
      <c r="BJ590" s="35"/>
      <c r="BK590" s="35"/>
      <c r="BL590" s="29"/>
      <c r="BM590" s="29"/>
      <c r="BN590" s="29"/>
      <c r="BO590" s="29"/>
      <c r="BP590" s="29"/>
      <c r="BQ590" s="29"/>
      <c r="BR590" s="29"/>
      <c r="BS590" s="29"/>
      <c r="BT590" s="29"/>
      <c r="BU590" s="29"/>
      <c r="BV590" s="29"/>
      <c r="BW590" s="29"/>
      <c r="BX590" s="29"/>
      <c r="BY590" s="29"/>
      <c r="BZ590" s="29"/>
      <c r="CA590" s="29"/>
      <c r="CB590" s="29"/>
      <c r="CC590" s="29"/>
      <c r="CD590" s="35"/>
      <c r="CE590" s="35"/>
      <c r="CF590" s="35"/>
      <c r="CG590" s="35"/>
      <c r="CH590" s="35"/>
      <c r="CI590" s="35"/>
      <c r="CJ590" s="35"/>
      <c r="CK590" s="35"/>
      <c r="CL590" s="35"/>
      <c r="CM590" s="35"/>
      <c r="CN590" s="35"/>
    </row>
    <row r="591" spans="2:92" x14ac:dyDescent="0.65">
      <c r="B591" s="41"/>
      <c r="C591" s="35"/>
      <c r="D591" s="35"/>
      <c r="E591" s="35"/>
      <c r="F591" s="35"/>
      <c r="G591" s="35"/>
      <c r="H591" s="35"/>
      <c r="I591" s="35"/>
      <c r="J591" s="35"/>
      <c r="AB591" s="8"/>
      <c r="AH591" s="1"/>
      <c r="AI591" s="73"/>
      <c r="AJ591" s="1"/>
      <c r="AK591" s="1"/>
      <c r="AL591" s="35"/>
      <c r="AM591" s="35"/>
      <c r="AN591" s="1"/>
      <c r="AO591" s="1"/>
      <c r="AP591" s="1"/>
      <c r="AQ591" s="1"/>
      <c r="AR591" s="35"/>
      <c r="AS591" s="5"/>
      <c r="AT591" s="35"/>
      <c r="AU591" s="35"/>
      <c r="AV591" s="35"/>
      <c r="AW591" s="35"/>
      <c r="AX591" s="35"/>
      <c r="AY591" s="35"/>
      <c r="AZ591" s="35"/>
      <c r="BA591" s="35"/>
      <c r="BB591" s="35"/>
      <c r="BC591" s="35"/>
      <c r="BD591" s="35"/>
      <c r="BE591" s="35"/>
      <c r="BF591" s="35"/>
      <c r="BG591" s="35"/>
      <c r="BH591" s="35"/>
      <c r="BI591" s="35"/>
      <c r="BJ591" s="35"/>
      <c r="BK591" s="35"/>
      <c r="BL591" s="29"/>
      <c r="BM591" s="29"/>
      <c r="BN591" s="29"/>
      <c r="BO591" s="29"/>
      <c r="BP591" s="29"/>
      <c r="BQ591" s="29"/>
      <c r="BR591" s="29"/>
      <c r="BS591" s="29"/>
      <c r="BT591" s="29"/>
      <c r="BU591" s="29"/>
      <c r="BV591" s="29"/>
      <c r="BW591" s="29"/>
      <c r="BX591" s="29"/>
      <c r="BY591" s="29"/>
      <c r="BZ591" s="29"/>
      <c r="CA591" s="29"/>
      <c r="CB591" s="29"/>
      <c r="CC591" s="29"/>
      <c r="CD591" s="35"/>
      <c r="CE591" s="35"/>
      <c r="CF591" s="35"/>
      <c r="CG591" s="35"/>
      <c r="CH591" s="35"/>
      <c r="CI591" s="35"/>
      <c r="CJ591" s="35"/>
      <c r="CK591" s="35"/>
      <c r="CL591" s="35"/>
      <c r="CM591" s="35"/>
      <c r="CN591" s="35"/>
    </row>
    <row r="592" spans="2:92" x14ac:dyDescent="0.65">
      <c r="B592" s="41"/>
      <c r="C592" s="35"/>
      <c r="D592" s="35"/>
      <c r="E592" s="35"/>
      <c r="F592" s="35"/>
      <c r="G592" s="35"/>
      <c r="H592" s="35"/>
      <c r="I592" s="35"/>
      <c r="J592" s="35"/>
      <c r="AB592" s="8"/>
      <c r="AH592" s="1"/>
      <c r="AI592" s="73"/>
      <c r="AJ592" s="1"/>
      <c r="AK592" s="1"/>
      <c r="AL592" s="35"/>
      <c r="AM592" s="35"/>
      <c r="AN592" s="1"/>
      <c r="AO592" s="1"/>
      <c r="AP592" s="1"/>
      <c r="AQ592" s="1"/>
      <c r="AR592" s="35"/>
      <c r="AS592" s="5"/>
      <c r="AT592" s="35"/>
      <c r="AU592" s="35"/>
      <c r="AV592" s="35"/>
      <c r="AW592" s="35"/>
      <c r="AX592" s="35"/>
      <c r="AY592" s="35"/>
      <c r="AZ592" s="35"/>
      <c r="BA592" s="35"/>
      <c r="BB592" s="35"/>
      <c r="BC592" s="35"/>
      <c r="BD592" s="35"/>
      <c r="BE592" s="35"/>
      <c r="BF592" s="35"/>
      <c r="BG592" s="35"/>
      <c r="BH592" s="35"/>
      <c r="BI592" s="35"/>
      <c r="BJ592" s="35"/>
      <c r="BK592" s="35"/>
      <c r="BL592" s="29"/>
      <c r="BM592" s="29"/>
      <c r="BN592" s="29"/>
      <c r="BO592" s="29"/>
      <c r="BP592" s="29"/>
      <c r="BQ592" s="29"/>
      <c r="BR592" s="29"/>
      <c r="BS592" s="29"/>
      <c r="BT592" s="29"/>
      <c r="BU592" s="29"/>
      <c r="BV592" s="29"/>
      <c r="BW592" s="29"/>
      <c r="BX592" s="29"/>
      <c r="BY592" s="29"/>
      <c r="BZ592" s="29"/>
      <c r="CA592" s="29"/>
      <c r="CB592" s="29"/>
      <c r="CC592" s="29"/>
      <c r="CD592" s="35"/>
      <c r="CE592" s="35"/>
      <c r="CF592" s="35"/>
      <c r="CG592" s="35"/>
      <c r="CH592" s="35"/>
      <c r="CI592" s="35"/>
      <c r="CJ592" s="35"/>
      <c r="CK592" s="35"/>
      <c r="CL592" s="35"/>
      <c r="CM592" s="35"/>
      <c r="CN592" s="35"/>
    </row>
    <row r="593" spans="2:92" x14ac:dyDescent="0.65">
      <c r="B593" s="41"/>
      <c r="C593" s="35"/>
      <c r="D593" s="35"/>
      <c r="E593" s="35"/>
      <c r="F593" s="35"/>
      <c r="G593" s="35"/>
      <c r="H593" s="35"/>
      <c r="I593" s="35"/>
      <c r="J593" s="35"/>
      <c r="AB593" s="8"/>
      <c r="AH593" s="1"/>
      <c r="AI593" s="73"/>
      <c r="AJ593" s="1"/>
      <c r="AK593" s="1"/>
      <c r="AL593" s="35"/>
      <c r="AM593" s="35"/>
      <c r="AN593" s="1"/>
      <c r="AO593" s="1"/>
      <c r="AP593" s="1"/>
      <c r="AQ593" s="1"/>
      <c r="AR593" s="35"/>
      <c r="AS593" s="5"/>
      <c r="AT593" s="35"/>
      <c r="AU593" s="35"/>
      <c r="AV593" s="35"/>
      <c r="AW593" s="35"/>
      <c r="AX593" s="35"/>
      <c r="AY593" s="35"/>
      <c r="AZ593" s="35"/>
      <c r="BA593" s="35"/>
      <c r="BB593" s="35"/>
      <c r="BC593" s="35"/>
      <c r="BD593" s="35"/>
      <c r="BE593" s="35"/>
      <c r="BF593" s="35"/>
      <c r="BG593" s="35"/>
      <c r="BH593" s="35"/>
      <c r="BI593" s="35"/>
      <c r="BJ593" s="35"/>
      <c r="BK593" s="35"/>
      <c r="BL593" s="29"/>
      <c r="BM593" s="29"/>
      <c r="BN593" s="29"/>
      <c r="BO593" s="29"/>
      <c r="BP593" s="29"/>
      <c r="BQ593" s="29"/>
      <c r="BR593" s="29"/>
      <c r="BS593" s="29"/>
      <c r="BT593" s="29"/>
      <c r="BU593" s="29"/>
      <c r="BV593" s="29"/>
      <c r="BW593" s="29"/>
      <c r="BX593" s="29"/>
      <c r="BY593" s="29"/>
      <c r="BZ593" s="29"/>
      <c r="CA593" s="29"/>
      <c r="CB593" s="29"/>
      <c r="CC593" s="29"/>
      <c r="CD593" s="35"/>
      <c r="CE593" s="35"/>
      <c r="CF593" s="35"/>
      <c r="CG593" s="35"/>
      <c r="CH593" s="35"/>
      <c r="CI593" s="35"/>
      <c r="CJ593" s="35"/>
      <c r="CK593" s="35"/>
      <c r="CL593" s="35"/>
      <c r="CM593" s="35"/>
      <c r="CN593" s="35"/>
    </row>
    <row r="594" spans="2:92" x14ac:dyDescent="0.65">
      <c r="B594" s="41"/>
      <c r="C594" s="35"/>
      <c r="D594" s="35"/>
      <c r="E594" s="35"/>
      <c r="F594" s="35"/>
      <c r="G594" s="35"/>
      <c r="H594" s="35"/>
      <c r="I594" s="35"/>
      <c r="J594" s="35"/>
      <c r="AB594" s="8"/>
      <c r="AH594" s="1"/>
      <c r="AI594" s="73"/>
      <c r="AJ594" s="1"/>
      <c r="AK594" s="1"/>
      <c r="AL594" s="35"/>
      <c r="AM594" s="35"/>
      <c r="AN594" s="1"/>
      <c r="AO594" s="1"/>
      <c r="AP594" s="1"/>
      <c r="AQ594" s="1"/>
      <c r="AR594" s="35"/>
      <c r="AS594" s="5"/>
      <c r="AT594" s="35"/>
      <c r="AU594" s="35"/>
      <c r="AV594" s="35"/>
      <c r="AW594" s="35"/>
      <c r="AX594" s="35"/>
      <c r="AY594" s="35"/>
      <c r="AZ594" s="35"/>
      <c r="BA594" s="35"/>
      <c r="BB594" s="35"/>
      <c r="BC594" s="35"/>
      <c r="BD594" s="35"/>
      <c r="BE594" s="35"/>
      <c r="BF594" s="35"/>
      <c r="BG594" s="35"/>
      <c r="BH594" s="35"/>
      <c r="BI594" s="35"/>
      <c r="BJ594" s="35"/>
      <c r="BK594" s="35"/>
      <c r="BL594" s="29"/>
      <c r="BM594" s="29"/>
      <c r="BN594" s="29"/>
      <c r="BO594" s="29"/>
      <c r="BP594" s="29"/>
      <c r="BQ594" s="29"/>
      <c r="BR594" s="29"/>
      <c r="BS594" s="29"/>
      <c r="BT594" s="29"/>
      <c r="BU594" s="29"/>
      <c r="BV594" s="29"/>
      <c r="BW594" s="29"/>
      <c r="BX594" s="29"/>
      <c r="BY594" s="29"/>
      <c r="BZ594" s="29"/>
      <c r="CA594" s="29"/>
      <c r="CB594" s="29"/>
      <c r="CC594" s="29"/>
      <c r="CD594" s="35"/>
      <c r="CE594" s="35"/>
      <c r="CF594" s="35"/>
      <c r="CG594" s="35"/>
      <c r="CH594" s="35"/>
      <c r="CI594" s="35"/>
      <c r="CJ594" s="35"/>
      <c r="CK594" s="35"/>
      <c r="CL594" s="35"/>
      <c r="CM594" s="35"/>
      <c r="CN594" s="35"/>
    </row>
    <row r="595" spans="2:92" x14ac:dyDescent="0.65">
      <c r="B595" s="41"/>
      <c r="C595" s="35"/>
      <c r="D595" s="35"/>
      <c r="E595" s="35"/>
      <c r="F595" s="35"/>
      <c r="G595" s="35"/>
      <c r="H595" s="35"/>
      <c r="I595" s="35"/>
      <c r="J595" s="35"/>
      <c r="AB595" s="8"/>
      <c r="AH595" s="1"/>
      <c r="AI595" s="73"/>
      <c r="AJ595" s="1"/>
      <c r="AK595" s="1"/>
      <c r="AL595" s="35"/>
      <c r="AM595" s="35"/>
      <c r="AN595" s="1"/>
      <c r="AO595" s="1"/>
      <c r="AP595" s="1"/>
      <c r="AQ595" s="1"/>
      <c r="AR595" s="35"/>
      <c r="AS595" s="5"/>
      <c r="AT595" s="35"/>
      <c r="AU595" s="35"/>
      <c r="AV595" s="35"/>
      <c r="AW595" s="35"/>
      <c r="AX595" s="35"/>
      <c r="AY595" s="35"/>
      <c r="AZ595" s="35"/>
      <c r="BA595" s="35"/>
      <c r="BB595" s="35"/>
      <c r="BC595" s="35"/>
      <c r="BD595" s="35"/>
      <c r="BE595" s="35"/>
      <c r="BF595" s="35"/>
      <c r="BG595" s="35"/>
      <c r="BH595" s="35"/>
      <c r="BI595" s="35"/>
      <c r="BJ595" s="35"/>
      <c r="BK595" s="35"/>
      <c r="BL595" s="29"/>
      <c r="BM595" s="29"/>
      <c r="BN595" s="29"/>
      <c r="BO595" s="29"/>
      <c r="BP595" s="29"/>
      <c r="BQ595" s="29"/>
      <c r="BR595" s="29"/>
      <c r="BS595" s="29"/>
      <c r="BT595" s="29"/>
      <c r="BU595" s="29"/>
      <c r="BV595" s="29"/>
      <c r="BW595" s="29"/>
      <c r="BX595" s="29"/>
      <c r="BY595" s="29"/>
      <c r="BZ595" s="29"/>
      <c r="CA595" s="29"/>
      <c r="CB595" s="29"/>
      <c r="CC595" s="29"/>
      <c r="CD595" s="35"/>
      <c r="CE595" s="35"/>
      <c r="CF595" s="35"/>
      <c r="CG595" s="35"/>
      <c r="CH595" s="35"/>
      <c r="CI595" s="35"/>
      <c r="CJ595" s="35"/>
      <c r="CK595" s="35"/>
      <c r="CL595" s="35"/>
      <c r="CM595" s="35"/>
      <c r="CN595" s="35"/>
    </row>
    <row r="596" spans="2:92" x14ac:dyDescent="0.65">
      <c r="B596" s="41"/>
      <c r="C596" s="35"/>
      <c r="D596" s="35"/>
      <c r="E596" s="35"/>
      <c r="F596" s="35"/>
      <c r="G596" s="35"/>
      <c r="H596" s="35"/>
      <c r="I596" s="35"/>
      <c r="J596" s="35"/>
      <c r="AB596" s="8"/>
      <c r="AH596" s="1"/>
      <c r="AI596" s="73"/>
      <c r="AJ596" s="1"/>
      <c r="AK596" s="1"/>
      <c r="AL596" s="35"/>
      <c r="AM596" s="35"/>
      <c r="AN596" s="1"/>
      <c r="AO596" s="1"/>
      <c r="AP596" s="1"/>
      <c r="AQ596" s="1"/>
      <c r="AR596" s="35"/>
      <c r="AS596" s="5"/>
      <c r="AT596" s="35"/>
      <c r="AU596" s="35"/>
      <c r="AV596" s="35"/>
      <c r="AW596" s="35"/>
      <c r="AX596" s="35"/>
      <c r="AY596" s="35"/>
      <c r="AZ596" s="35"/>
      <c r="BA596" s="35"/>
      <c r="BB596" s="35"/>
      <c r="BC596" s="35"/>
      <c r="BD596" s="35"/>
      <c r="BE596" s="35"/>
      <c r="BF596" s="35"/>
      <c r="BG596" s="35"/>
      <c r="BH596" s="35"/>
      <c r="BI596" s="35"/>
      <c r="BJ596" s="35"/>
      <c r="BK596" s="35"/>
      <c r="BL596" s="29"/>
      <c r="BM596" s="29"/>
      <c r="BN596" s="29"/>
      <c r="BO596" s="29"/>
      <c r="BP596" s="29"/>
      <c r="BQ596" s="29"/>
      <c r="BR596" s="29"/>
      <c r="BS596" s="29"/>
      <c r="BT596" s="29"/>
      <c r="BU596" s="29"/>
      <c r="BV596" s="29"/>
      <c r="BW596" s="29"/>
      <c r="BX596" s="29"/>
      <c r="BY596" s="29"/>
      <c r="BZ596" s="29"/>
      <c r="CA596" s="29"/>
      <c r="CB596" s="29"/>
      <c r="CC596" s="29"/>
      <c r="CD596" s="35"/>
      <c r="CE596" s="35"/>
      <c r="CF596" s="35"/>
      <c r="CG596" s="35"/>
      <c r="CH596" s="35"/>
      <c r="CI596" s="35"/>
      <c r="CJ596" s="35"/>
      <c r="CK596" s="35"/>
      <c r="CL596" s="35"/>
      <c r="CM596" s="35"/>
      <c r="CN596" s="35"/>
    </row>
    <row r="597" spans="2:92" x14ac:dyDescent="0.65">
      <c r="B597" s="41"/>
      <c r="C597" s="35"/>
      <c r="D597" s="35"/>
      <c r="E597" s="35"/>
      <c r="F597" s="35"/>
      <c r="G597" s="35"/>
      <c r="H597" s="35"/>
      <c r="I597" s="35"/>
      <c r="J597" s="35"/>
      <c r="AB597" s="8"/>
      <c r="AH597" s="1"/>
      <c r="AI597" s="73"/>
      <c r="AJ597" s="1"/>
      <c r="AK597" s="1"/>
      <c r="AL597" s="35"/>
      <c r="AM597" s="35"/>
      <c r="AN597" s="1"/>
      <c r="AO597" s="1"/>
      <c r="AP597" s="1"/>
      <c r="AQ597" s="1"/>
      <c r="AR597" s="35"/>
      <c r="AS597" s="5"/>
      <c r="AT597" s="35"/>
      <c r="AU597" s="35"/>
      <c r="AV597" s="35"/>
      <c r="AW597" s="35"/>
      <c r="AX597" s="35"/>
      <c r="AY597" s="35"/>
      <c r="AZ597" s="35"/>
      <c r="BA597" s="35"/>
      <c r="BB597" s="35"/>
      <c r="BC597" s="35"/>
      <c r="BD597" s="35"/>
      <c r="BE597" s="35"/>
      <c r="BF597" s="35"/>
      <c r="BG597" s="35"/>
      <c r="BH597" s="35"/>
      <c r="BI597" s="35"/>
      <c r="BJ597" s="35"/>
      <c r="BK597" s="35"/>
      <c r="BL597" s="29"/>
      <c r="BM597" s="29"/>
      <c r="BN597" s="29"/>
      <c r="BO597" s="29"/>
      <c r="BP597" s="29"/>
      <c r="BQ597" s="29"/>
      <c r="BR597" s="29"/>
      <c r="BS597" s="29"/>
      <c r="BT597" s="29"/>
      <c r="BU597" s="29"/>
      <c r="BV597" s="29"/>
      <c r="BW597" s="29"/>
      <c r="BX597" s="29"/>
      <c r="BY597" s="29"/>
      <c r="BZ597" s="29"/>
      <c r="CA597" s="29"/>
      <c r="CB597" s="29"/>
      <c r="CC597" s="29"/>
      <c r="CD597" s="35"/>
      <c r="CE597" s="35"/>
      <c r="CF597" s="35"/>
      <c r="CG597" s="35"/>
      <c r="CH597" s="35"/>
      <c r="CI597" s="35"/>
      <c r="CJ597" s="35"/>
      <c r="CK597" s="35"/>
      <c r="CL597" s="35"/>
      <c r="CM597" s="35"/>
      <c r="CN597" s="35"/>
    </row>
    <row r="598" spans="2:92" x14ac:dyDescent="0.65">
      <c r="B598" s="41"/>
      <c r="C598" s="35"/>
      <c r="D598" s="35"/>
      <c r="E598" s="35"/>
      <c r="F598" s="35"/>
      <c r="G598" s="35"/>
      <c r="H598" s="35"/>
      <c r="I598" s="35"/>
      <c r="J598" s="35"/>
      <c r="AB598" s="8"/>
      <c r="AH598" s="1"/>
      <c r="AI598" s="73"/>
      <c r="AJ598" s="1"/>
      <c r="AK598" s="1"/>
      <c r="AL598" s="35"/>
      <c r="AM598" s="35"/>
      <c r="AN598" s="1"/>
      <c r="AO598" s="1"/>
      <c r="AP598" s="1"/>
      <c r="AQ598" s="1"/>
      <c r="AR598" s="35"/>
      <c r="AS598" s="5"/>
      <c r="AT598" s="35"/>
      <c r="AU598" s="35"/>
      <c r="AV598" s="35"/>
      <c r="AW598" s="35"/>
      <c r="AX598" s="35"/>
      <c r="AY598" s="35"/>
      <c r="AZ598" s="35"/>
      <c r="BA598" s="35"/>
      <c r="BB598" s="35"/>
      <c r="BC598" s="35"/>
      <c r="BD598" s="35"/>
      <c r="BE598" s="35"/>
      <c r="BF598" s="35"/>
      <c r="BG598" s="35"/>
      <c r="BH598" s="35"/>
      <c r="BI598" s="35"/>
      <c r="BJ598" s="35"/>
      <c r="BK598" s="35"/>
      <c r="BL598" s="29"/>
      <c r="BM598" s="29"/>
      <c r="BN598" s="29"/>
      <c r="BO598" s="29"/>
      <c r="BP598" s="29"/>
      <c r="BQ598" s="29"/>
      <c r="BR598" s="29"/>
      <c r="BS598" s="29"/>
      <c r="BT598" s="29"/>
      <c r="BU598" s="29"/>
      <c r="BV598" s="29"/>
      <c r="BW598" s="29"/>
      <c r="BX598" s="29"/>
      <c r="BY598" s="29"/>
      <c r="BZ598" s="29"/>
      <c r="CA598" s="29"/>
      <c r="CB598" s="29"/>
      <c r="CC598" s="29"/>
      <c r="CD598" s="35"/>
      <c r="CE598" s="35"/>
      <c r="CF598" s="35"/>
      <c r="CG598" s="35"/>
      <c r="CH598" s="35"/>
      <c r="CI598" s="35"/>
      <c r="CJ598" s="35"/>
      <c r="CK598" s="35"/>
      <c r="CL598" s="35"/>
      <c r="CM598" s="35"/>
      <c r="CN598" s="35"/>
    </row>
    <row r="599" spans="2:92" x14ac:dyDescent="0.65">
      <c r="B599" s="41"/>
      <c r="C599" s="35"/>
      <c r="D599" s="35"/>
      <c r="E599" s="35"/>
      <c r="F599" s="35"/>
      <c r="G599" s="35"/>
      <c r="H599" s="35"/>
      <c r="I599" s="35"/>
      <c r="J599" s="35"/>
      <c r="AB599" s="8"/>
      <c r="AH599" s="1"/>
      <c r="AI599" s="73"/>
      <c r="AJ599" s="1"/>
      <c r="AK599" s="1"/>
      <c r="AL599" s="35"/>
      <c r="AM599" s="35"/>
      <c r="AN599" s="1"/>
      <c r="AO599" s="1"/>
      <c r="AP599" s="1"/>
      <c r="AQ599" s="1"/>
      <c r="AR599" s="35"/>
      <c r="AS599" s="5"/>
      <c r="AT599" s="35"/>
      <c r="AU599" s="35"/>
      <c r="AV599" s="35"/>
      <c r="AW599" s="35"/>
      <c r="AX599" s="35"/>
      <c r="AY599" s="35"/>
      <c r="AZ599" s="35"/>
      <c r="BA599" s="35"/>
      <c r="BB599" s="35"/>
      <c r="BC599" s="35"/>
      <c r="BD599" s="35"/>
      <c r="BE599" s="35"/>
      <c r="BF599" s="35"/>
      <c r="BG599" s="35"/>
      <c r="BH599" s="35"/>
      <c r="BI599" s="35"/>
      <c r="BJ599" s="35"/>
      <c r="BK599" s="35"/>
      <c r="BL599" s="29"/>
      <c r="BM599" s="29"/>
      <c r="BN599" s="29"/>
      <c r="BO599" s="29"/>
      <c r="BP599" s="29"/>
      <c r="BQ599" s="29"/>
      <c r="BR599" s="29"/>
      <c r="BS599" s="29"/>
      <c r="BT599" s="29"/>
      <c r="BU599" s="29"/>
      <c r="BV599" s="29"/>
      <c r="BW599" s="29"/>
      <c r="BX599" s="29"/>
      <c r="BY599" s="29"/>
      <c r="BZ599" s="29"/>
      <c r="CA599" s="29"/>
      <c r="CB599" s="29"/>
      <c r="CC599" s="29"/>
      <c r="CD599" s="35"/>
      <c r="CE599" s="35"/>
      <c r="CF599" s="35"/>
      <c r="CG599" s="35"/>
      <c r="CH599" s="35"/>
      <c r="CI599" s="35"/>
      <c r="CJ599" s="35"/>
      <c r="CK599" s="35"/>
      <c r="CL599" s="35"/>
      <c r="CM599" s="35"/>
      <c r="CN599" s="35"/>
    </row>
    <row r="600" spans="2:92" x14ac:dyDescent="0.65">
      <c r="B600" s="41"/>
      <c r="C600" s="35"/>
      <c r="D600" s="35"/>
      <c r="E600" s="35"/>
      <c r="F600" s="35"/>
      <c r="G600" s="35"/>
      <c r="H600" s="35"/>
      <c r="I600" s="35"/>
      <c r="J600" s="35"/>
      <c r="AB600" s="8"/>
      <c r="AH600" s="1"/>
      <c r="AI600" s="73"/>
      <c r="AJ600" s="1"/>
      <c r="AK600" s="1"/>
      <c r="AL600" s="35"/>
      <c r="AM600" s="35"/>
      <c r="AN600" s="1"/>
      <c r="AO600" s="1"/>
      <c r="AP600" s="1"/>
      <c r="AQ600" s="1"/>
      <c r="AR600" s="35"/>
      <c r="AS600" s="5"/>
      <c r="AT600" s="35"/>
      <c r="AU600" s="35"/>
      <c r="AV600" s="35"/>
      <c r="AW600" s="35"/>
      <c r="AX600" s="35"/>
      <c r="AY600" s="35"/>
      <c r="AZ600" s="35"/>
      <c r="BA600" s="35"/>
      <c r="BB600" s="35"/>
      <c r="BC600" s="35"/>
      <c r="BD600" s="35"/>
      <c r="BE600" s="35"/>
      <c r="BF600" s="35"/>
      <c r="BG600" s="35"/>
      <c r="BH600" s="35"/>
      <c r="BI600" s="35"/>
      <c r="BJ600" s="35"/>
      <c r="BK600" s="35"/>
      <c r="BL600" s="29"/>
      <c r="BM600" s="29"/>
      <c r="BN600" s="29"/>
      <c r="BO600" s="29"/>
      <c r="BP600" s="29"/>
      <c r="BQ600" s="29"/>
      <c r="BR600" s="29"/>
      <c r="BS600" s="29"/>
      <c r="BT600" s="29"/>
      <c r="BU600" s="29"/>
      <c r="BV600" s="29"/>
      <c r="BW600" s="29"/>
      <c r="BX600" s="29"/>
      <c r="BY600" s="29"/>
      <c r="BZ600" s="29"/>
      <c r="CA600" s="29"/>
      <c r="CB600" s="29"/>
      <c r="CC600" s="29"/>
      <c r="CD600" s="35"/>
      <c r="CE600" s="35"/>
      <c r="CF600" s="35"/>
      <c r="CG600" s="35"/>
      <c r="CH600" s="35"/>
      <c r="CI600" s="35"/>
      <c r="CJ600" s="35"/>
      <c r="CK600" s="35"/>
      <c r="CL600" s="35"/>
      <c r="CM600" s="35"/>
      <c r="CN600" s="35"/>
    </row>
    <row r="601" spans="2:92" x14ac:dyDescent="0.65">
      <c r="B601" s="41"/>
      <c r="C601" s="35"/>
      <c r="D601" s="35"/>
      <c r="E601" s="35"/>
      <c r="F601" s="35"/>
      <c r="G601" s="35"/>
      <c r="H601" s="35"/>
      <c r="I601" s="35"/>
      <c r="J601" s="35"/>
      <c r="AB601" s="8"/>
      <c r="AH601" s="1"/>
      <c r="AI601" s="73"/>
      <c r="AJ601" s="1"/>
      <c r="AK601" s="1"/>
      <c r="AL601" s="35"/>
      <c r="AM601" s="35"/>
      <c r="AN601" s="1"/>
      <c r="AO601" s="1"/>
      <c r="AP601" s="1"/>
      <c r="AQ601" s="1"/>
      <c r="AR601" s="35"/>
      <c r="AS601" s="5"/>
      <c r="AT601" s="35"/>
      <c r="AU601" s="35"/>
      <c r="AV601" s="35"/>
      <c r="AW601" s="35"/>
      <c r="AX601" s="35"/>
      <c r="AY601" s="35"/>
      <c r="AZ601" s="35"/>
      <c r="BA601" s="35"/>
      <c r="BB601" s="35"/>
      <c r="BC601" s="35"/>
      <c r="BD601" s="35"/>
      <c r="BE601" s="35"/>
      <c r="BF601" s="35"/>
      <c r="BG601" s="35"/>
      <c r="BH601" s="35"/>
      <c r="BI601" s="35"/>
      <c r="BJ601" s="35"/>
      <c r="BK601" s="35"/>
      <c r="BL601" s="29"/>
      <c r="BM601" s="29"/>
      <c r="BN601" s="29"/>
      <c r="BO601" s="29"/>
      <c r="BP601" s="29"/>
      <c r="BQ601" s="29"/>
      <c r="BR601" s="29"/>
      <c r="BS601" s="29"/>
      <c r="BT601" s="29"/>
      <c r="BU601" s="29"/>
      <c r="BV601" s="29"/>
      <c r="BW601" s="29"/>
      <c r="BX601" s="29"/>
      <c r="BY601" s="29"/>
      <c r="BZ601" s="29"/>
      <c r="CA601" s="29"/>
      <c r="CB601" s="29"/>
      <c r="CC601" s="29"/>
      <c r="CD601" s="35"/>
      <c r="CE601" s="35"/>
      <c r="CF601" s="35"/>
      <c r="CG601" s="35"/>
      <c r="CH601" s="35"/>
      <c r="CI601" s="35"/>
      <c r="CJ601" s="35"/>
      <c r="CK601" s="35"/>
      <c r="CL601" s="35"/>
      <c r="CM601" s="35"/>
      <c r="CN601" s="35"/>
    </row>
    <row r="602" spans="2:92" x14ac:dyDescent="0.65">
      <c r="B602" s="41"/>
      <c r="C602" s="35"/>
      <c r="D602" s="35"/>
      <c r="E602" s="35"/>
      <c r="F602" s="35"/>
      <c r="G602" s="35"/>
      <c r="H602" s="35"/>
      <c r="I602" s="35"/>
      <c r="J602" s="35"/>
      <c r="AB602" s="8"/>
      <c r="AH602" s="1"/>
      <c r="AI602" s="73"/>
      <c r="AJ602" s="1"/>
      <c r="AK602" s="1"/>
      <c r="AL602" s="35"/>
      <c r="AM602" s="35"/>
      <c r="AN602" s="1"/>
      <c r="AO602" s="1"/>
      <c r="AP602" s="1"/>
      <c r="AQ602" s="1"/>
      <c r="AR602" s="35"/>
      <c r="AS602" s="5"/>
      <c r="AT602" s="35"/>
      <c r="AU602" s="35"/>
      <c r="AV602" s="35"/>
      <c r="AW602" s="35"/>
      <c r="AX602" s="35"/>
      <c r="AY602" s="35"/>
      <c r="AZ602" s="35"/>
      <c r="BA602" s="35"/>
      <c r="BB602" s="35"/>
      <c r="BC602" s="35"/>
      <c r="BD602" s="35"/>
      <c r="BE602" s="35"/>
      <c r="BF602" s="35"/>
      <c r="BG602" s="35"/>
      <c r="BH602" s="35"/>
      <c r="BI602" s="35"/>
      <c r="BJ602" s="35"/>
      <c r="BK602" s="35"/>
      <c r="BL602" s="29"/>
      <c r="BM602" s="29"/>
      <c r="BN602" s="29"/>
      <c r="BO602" s="29"/>
      <c r="BP602" s="29"/>
      <c r="BQ602" s="29"/>
      <c r="BR602" s="29"/>
      <c r="BS602" s="29"/>
      <c r="BT602" s="29"/>
      <c r="BU602" s="29"/>
      <c r="BV602" s="29"/>
      <c r="BW602" s="29"/>
      <c r="BX602" s="29"/>
      <c r="BY602" s="29"/>
      <c r="BZ602" s="29"/>
      <c r="CA602" s="29"/>
      <c r="CB602" s="29"/>
      <c r="CC602" s="29"/>
      <c r="CD602" s="35"/>
      <c r="CE602" s="35"/>
      <c r="CF602" s="35"/>
      <c r="CG602" s="35"/>
      <c r="CH602" s="35"/>
      <c r="CI602" s="35"/>
      <c r="CJ602" s="35"/>
      <c r="CK602" s="35"/>
      <c r="CL602" s="35"/>
      <c r="CM602" s="35"/>
      <c r="CN602" s="35"/>
    </row>
    <row r="603" spans="2:92" x14ac:dyDescent="0.65">
      <c r="B603" s="41"/>
      <c r="C603" s="35"/>
      <c r="D603" s="35"/>
      <c r="E603" s="35"/>
      <c r="F603" s="35"/>
      <c r="G603" s="35"/>
      <c r="H603" s="35"/>
      <c r="I603" s="35"/>
      <c r="J603" s="35"/>
      <c r="AB603" s="8"/>
      <c r="AH603" s="1"/>
      <c r="AI603" s="73"/>
      <c r="AJ603" s="1"/>
      <c r="AK603" s="1"/>
      <c r="AL603" s="35"/>
      <c r="AM603" s="35"/>
      <c r="AN603" s="1"/>
      <c r="AO603" s="1"/>
      <c r="AP603" s="1"/>
      <c r="AQ603" s="1"/>
      <c r="AR603" s="35"/>
      <c r="AS603" s="5"/>
      <c r="AT603" s="35"/>
      <c r="AU603" s="35"/>
      <c r="AV603" s="35"/>
      <c r="AW603" s="35"/>
      <c r="AX603" s="35"/>
      <c r="AY603" s="35"/>
      <c r="AZ603" s="35"/>
      <c r="BA603" s="35"/>
      <c r="BB603" s="35"/>
      <c r="BC603" s="35"/>
      <c r="BD603" s="35"/>
      <c r="BE603" s="35"/>
      <c r="BF603" s="35"/>
      <c r="BG603" s="35"/>
      <c r="BH603" s="35"/>
      <c r="BI603" s="35"/>
      <c r="BJ603" s="35"/>
      <c r="BK603" s="35"/>
      <c r="BL603" s="29"/>
      <c r="BM603" s="29"/>
      <c r="BN603" s="29"/>
      <c r="BO603" s="29"/>
      <c r="BP603" s="29"/>
      <c r="BQ603" s="29"/>
      <c r="BR603" s="29"/>
      <c r="BS603" s="29"/>
      <c r="BT603" s="29"/>
      <c r="BU603" s="29"/>
      <c r="BV603" s="29"/>
      <c r="BW603" s="29"/>
      <c r="BX603" s="29"/>
      <c r="BY603" s="29"/>
      <c r="BZ603" s="29"/>
      <c r="CA603" s="29"/>
      <c r="CB603" s="29"/>
      <c r="CC603" s="29"/>
      <c r="CD603" s="35"/>
      <c r="CE603" s="35"/>
      <c r="CF603" s="35"/>
      <c r="CG603" s="35"/>
      <c r="CH603" s="35"/>
      <c r="CI603" s="35"/>
      <c r="CJ603" s="35"/>
      <c r="CK603" s="35"/>
      <c r="CL603" s="35"/>
      <c r="CM603" s="35"/>
      <c r="CN603" s="35"/>
    </row>
    <row r="604" spans="2:92" x14ac:dyDescent="0.65">
      <c r="B604" s="41"/>
      <c r="C604" s="35"/>
      <c r="D604" s="35"/>
      <c r="E604" s="35"/>
      <c r="F604" s="35"/>
      <c r="G604" s="35"/>
      <c r="H604" s="35"/>
      <c r="I604" s="35"/>
      <c r="J604" s="35"/>
      <c r="AB604" s="8"/>
      <c r="AH604" s="1"/>
      <c r="AI604" s="73"/>
      <c r="AJ604" s="1"/>
      <c r="AK604" s="1"/>
      <c r="AL604" s="35"/>
      <c r="AM604" s="35"/>
      <c r="AN604" s="1"/>
      <c r="AO604" s="1"/>
      <c r="AP604" s="1"/>
      <c r="AQ604" s="1"/>
      <c r="AR604" s="35"/>
      <c r="AS604" s="5"/>
      <c r="AT604" s="35"/>
      <c r="AU604" s="35"/>
      <c r="AV604" s="35"/>
      <c r="AW604" s="35"/>
      <c r="AX604" s="35"/>
      <c r="AY604" s="35"/>
      <c r="AZ604" s="35"/>
      <c r="BA604" s="35"/>
      <c r="BB604" s="35"/>
      <c r="BC604" s="35"/>
      <c r="BD604" s="35"/>
      <c r="BE604" s="35"/>
      <c r="BF604" s="35"/>
      <c r="BG604" s="35"/>
      <c r="BH604" s="35"/>
      <c r="BI604" s="35"/>
      <c r="BJ604" s="35"/>
      <c r="BK604" s="35"/>
      <c r="BL604" s="29"/>
      <c r="BM604" s="29"/>
      <c r="BN604" s="29"/>
      <c r="BO604" s="29"/>
      <c r="BP604" s="29"/>
      <c r="BQ604" s="29"/>
      <c r="BR604" s="29"/>
      <c r="BS604" s="29"/>
      <c r="BT604" s="29"/>
      <c r="BU604" s="29"/>
      <c r="BV604" s="29"/>
      <c r="BW604" s="29"/>
      <c r="BX604" s="29"/>
      <c r="BY604" s="29"/>
      <c r="BZ604" s="29"/>
      <c r="CA604" s="29"/>
      <c r="CB604" s="29"/>
      <c r="CC604" s="29"/>
      <c r="CD604" s="35"/>
      <c r="CE604" s="35"/>
      <c r="CF604" s="35"/>
      <c r="CG604" s="35"/>
      <c r="CH604" s="35"/>
      <c r="CI604" s="35"/>
      <c r="CJ604" s="35"/>
      <c r="CK604" s="35"/>
      <c r="CL604" s="35"/>
      <c r="CM604" s="35"/>
      <c r="CN604" s="35"/>
    </row>
    <row r="605" spans="2:92" x14ac:dyDescent="0.65">
      <c r="B605" s="41"/>
      <c r="C605" s="35"/>
      <c r="D605" s="35"/>
      <c r="E605" s="35"/>
      <c r="F605" s="35"/>
      <c r="G605" s="35"/>
      <c r="H605" s="35"/>
      <c r="I605" s="35"/>
      <c r="J605" s="35"/>
      <c r="AB605" s="8"/>
      <c r="AH605" s="1"/>
      <c r="AI605" s="73"/>
      <c r="AJ605" s="1"/>
      <c r="AK605" s="1"/>
      <c r="AL605" s="35"/>
      <c r="AM605" s="35"/>
      <c r="AN605" s="1"/>
      <c r="AO605" s="1"/>
      <c r="AP605" s="1"/>
      <c r="AQ605" s="1"/>
      <c r="AR605" s="35"/>
      <c r="AS605" s="5"/>
      <c r="AT605" s="35"/>
      <c r="AU605" s="35"/>
      <c r="AV605" s="35"/>
      <c r="AW605" s="35"/>
      <c r="AX605" s="35"/>
      <c r="AY605" s="35"/>
      <c r="AZ605" s="35"/>
      <c r="BA605" s="35"/>
      <c r="BB605" s="35"/>
      <c r="BC605" s="35"/>
      <c r="BD605" s="35"/>
      <c r="BE605" s="35"/>
      <c r="BF605" s="35"/>
      <c r="BG605" s="35"/>
      <c r="BH605" s="35"/>
      <c r="BI605" s="35"/>
      <c r="BJ605" s="35"/>
      <c r="BK605" s="35"/>
      <c r="BL605" s="29"/>
      <c r="BM605" s="29"/>
      <c r="BN605" s="29"/>
      <c r="BO605" s="29"/>
      <c r="BP605" s="29"/>
      <c r="BQ605" s="29"/>
      <c r="BR605" s="29"/>
      <c r="BS605" s="29"/>
      <c r="BT605" s="29"/>
      <c r="BU605" s="29"/>
      <c r="BV605" s="29"/>
      <c r="BW605" s="29"/>
      <c r="BX605" s="29"/>
      <c r="BY605" s="29"/>
      <c r="BZ605" s="29"/>
      <c r="CA605" s="29"/>
      <c r="CB605" s="29"/>
      <c r="CC605" s="29"/>
      <c r="CD605" s="35"/>
      <c r="CE605" s="35"/>
      <c r="CF605" s="35"/>
      <c r="CG605" s="35"/>
      <c r="CH605" s="35"/>
      <c r="CI605" s="35"/>
      <c r="CJ605" s="35"/>
      <c r="CK605" s="35"/>
      <c r="CL605" s="35"/>
      <c r="CM605" s="35"/>
      <c r="CN605" s="35"/>
    </row>
    <row r="606" spans="2:92" x14ac:dyDescent="0.65">
      <c r="AB606" s="8"/>
      <c r="AH606" s="1"/>
      <c r="AI606" s="73"/>
      <c r="AJ606" s="1"/>
      <c r="AK606" s="1"/>
      <c r="AL606" s="35"/>
      <c r="AM606" s="35"/>
      <c r="AN606" s="1"/>
      <c r="AO606" s="1"/>
      <c r="AP606" s="1"/>
      <c r="AQ606" s="1"/>
      <c r="AR606" s="35"/>
      <c r="AS606" s="5"/>
      <c r="AT606" s="35"/>
      <c r="AU606" s="35"/>
      <c r="AV606" s="35"/>
      <c r="AW606" s="35"/>
      <c r="AX606" s="35"/>
      <c r="AY606" s="35"/>
      <c r="AZ606" s="35"/>
      <c r="BA606" s="35"/>
      <c r="BB606" s="35"/>
      <c r="BC606" s="35"/>
      <c r="BD606" s="35"/>
      <c r="BE606" s="35"/>
      <c r="BF606" s="35"/>
      <c r="BG606" s="35"/>
      <c r="BH606" s="35"/>
      <c r="BI606" s="35"/>
      <c r="BJ606" s="35"/>
      <c r="BK606" s="35"/>
      <c r="BL606" s="29"/>
      <c r="BM606" s="29"/>
      <c r="BN606" s="29"/>
      <c r="BO606" s="29"/>
      <c r="BP606" s="29"/>
      <c r="BQ606" s="29"/>
      <c r="BR606" s="29"/>
      <c r="BS606" s="29"/>
      <c r="BT606" s="29"/>
      <c r="BU606" s="29"/>
      <c r="BV606" s="29"/>
      <c r="BW606" s="29"/>
      <c r="BX606" s="29"/>
      <c r="BY606" s="29"/>
      <c r="BZ606" s="29"/>
      <c r="CA606" s="29"/>
      <c r="CB606" s="29"/>
      <c r="CC606" s="29"/>
      <c r="CD606" s="35"/>
      <c r="CE606" s="35"/>
      <c r="CF606" s="35"/>
      <c r="CG606" s="35"/>
      <c r="CH606" s="35"/>
      <c r="CI606" s="35"/>
      <c r="CJ606" s="35"/>
      <c r="CK606" s="35"/>
      <c r="CL606" s="35"/>
      <c r="CM606" s="35"/>
      <c r="CN606" s="35"/>
    </row>
    <row r="607" spans="2:92" x14ac:dyDescent="0.65">
      <c r="AB607" s="8"/>
      <c r="AH607" s="1"/>
      <c r="AI607" s="73"/>
      <c r="AJ607" s="1"/>
      <c r="AK607" s="1"/>
      <c r="AL607" s="35"/>
      <c r="AM607" s="35"/>
      <c r="AN607" s="1"/>
      <c r="AO607" s="1"/>
      <c r="AP607" s="1"/>
      <c r="AQ607" s="1"/>
      <c r="AR607" s="35"/>
      <c r="AS607" s="5"/>
      <c r="AT607" s="35"/>
      <c r="AU607" s="35"/>
      <c r="AV607" s="35"/>
      <c r="AW607" s="35"/>
      <c r="AX607" s="35"/>
      <c r="AY607" s="35"/>
      <c r="AZ607" s="35"/>
      <c r="BA607" s="35"/>
      <c r="BB607" s="35"/>
      <c r="BC607" s="35"/>
      <c r="BD607" s="35"/>
      <c r="BE607" s="35"/>
      <c r="BF607" s="35"/>
      <c r="BG607" s="35"/>
      <c r="BH607" s="35"/>
      <c r="BI607" s="35"/>
      <c r="BJ607" s="35"/>
      <c r="BK607" s="35"/>
      <c r="BL607" s="29"/>
      <c r="BM607" s="29"/>
      <c r="BN607" s="29"/>
      <c r="BO607" s="29"/>
      <c r="BP607" s="29"/>
      <c r="BQ607" s="29"/>
      <c r="BR607" s="29"/>
      <c r="BS607" s="29"/>
      <c r="BT607" s="29"/>
      <c r="BU607" s="29"/>
      <c r="BV607" s="29"/>
      <c r="BW607" s="29"/>
      <c r="BX607" s="29"/>
      <c r="BY607" s="29"/>
      <c r="BZ607" s="29"/>
      <c r="CA607" s="29"/>
      <c r="CB607" s="29"/>
      <c r="CC607" s="29"/>
      <c r="CD607" s="35"/>
      <c r="CE607" s="35"/>
      <c r="CF607" s="35"/>
      <c r="CG607" s="35"/>
      <c r="CH607" s="35"/>
      <c r="CI607" s="35"/>
      <c r="CJ607" s="35"/>
      <c r="CK607" s="35"/>
      <c r="CL607" s="35"/>
      <c r="CM607" s="35"/>
      <c r="CN607" s="35"/>
    </row>
    <row r="608" spans="2:92" x14ac:dyDescent="0.65">
      <c r="AB608" s="8"/>
      <c r="AH608" s="1"/>
      <c r="AI608" s="73"/>
      <c r="AJ608" s="1"/>
      <c r="AK608" s="1"/>
      <c r="AL608" s="35"/>
      <c r="AM608" s="35"/>
      <c r="AN608" s="1"/>
      <c r="AO608" s="1"/>
      <c r="AP608" s="1"/>
      <c r="AQ608" s="1"/>
      <c r="AR608" s="35"/>
      <c r="AS608" s="5"/>
      <c r="AT608" s="35"/>
      <c r="AU608" s="35"/>
      <c r="AV608" s="35"/>
      <c r="AW608" s="35"/>
      <c r="AX608" s="35"/>
      <c r="AY608" s="35"/>
      <c r="AZ608" s="35"/>
      <c r="BA608" s="35"/>
      <c r="BB608" s="35"/>
      <c r="BC608" s="35"/>
      <c r="BD608" s="35"/>
      <c r="BE608" s="35"/>
      <c r="BF608" s="35"/>
      <c r="BG608" s="35"/>
      <c r="BH608" s="35"/>
      <c r="BI608" s="35"/>
      <c r="BJ608" s="35"/>
      <c r="BK608" s="35"/>
      <c r="BL608" s="29"/>
      <c r="BM608" s="29"/>
      <c r="BN608" s="29"/>
      <c r="BO608" s="29"/>
      <c r="BP608" s="29"/>
      <c r="BQ608" s="29"/>
      <c r="BR608" s="29"/>
      <c r="BS608" s="29"/>
      <c r="BT608" s="29"/>
      <c r="BU608" s="29"/>
      <c r="BV608" s="29"/>
      <c r="BW608" s="29"/>
      <c r="BX608" s="29"/>
      <c r="BY608" s="29"/>
      <c r="BZ608" s="29"/>
      <c r="CA608" s="29"/>
      <c r="CB608" s="29"/>
      <c r="CC608" s="29"/>
      <c r="CD608" s="35"/>
      <c r="CE608" s="35"/>
      <c r="CF608" s="35"/>
      <c r="CG608" s="35"/>
      <c r="CH608" s="35"/>
      <c r="CI608" s="35"/>
      <c r="CJ608" s="35"/>
      <c r="CK608" s="35"/>
      <c r="CL608" s="35"/>
      <c r="CM608" s="35"/>
      <c r="CN608" s="35"/>
    </row>
    <row r="609" spans="28:92" x14ac:dyDescent="0.65">
      <c r="AB609" s="8"/>
      <c r="AH609" s="1"/>
      <c r="AI609" s="73"/>
      <c r="AJ609" s="1"/>
      <c r="AK609" s="1"/>
      <c r="AL609" s="35"/>
      <c r="AM609" s="35"/>
      <c r="AN609" s="1"/>
      <c r="AO609" s="1"/>
      <c r="AP609" s="1"/>
      <c r="AQ609" s="1"/>
      <c r="AR609" s="35"/>
      <c r="AS609" s="5"/>
      <c r="AT609" s="35"/>
      <c r="AU609" s="35"/>
      <c r="AV609" s="35"/>
      <c r="AW609" s="35"/>
      <c r="AX609" s="35"/>
      <c r="AY609" s="35"/>
      <c r="AZ609" s="35"/>
      <c r="BA609" s="35"/>
      <c r="BB609" s="35"/>
      <c r="BC609" s="35"/>
      <c r="BD609" s="35"/>
      <c r="BE609" s="35"/>
      <c r="BF609" s="35"/>
      <c r="BG609" s="35"/>
      <c r="BH609" s="35"/>
      <c r="BI609" s="35"/>
      <c r="BJ609" s="35"/>
      <c r="BK609" s="35"/>
      <c r="BL609" s="29"/>
      <c r="BM609" s="29"/>
      <c r="BN609" s="29"/>
      <c r="BO609" s="29"/>
      <c r="BP609" s="29"/>
      <c r="BQ609" s="29"/>
      <c r="BR609" s="29"/>
      <c r="BS609" s="29"/>
      <c r="BT609" s="29"/>
      <c r="BU609" s="29"/>
      <c r="BV609" s="29"/>
      <c r="BW609" s="29"/>
      <c r="BX609" s="29"/>
      <c r="BY609" s="29"/>
      <c r="BZ609" s="29"/>
      <c r="CA609" s="29"/>
      <c r="CB609" s="29"/>
      <c r="CC609" s="29"/>
      <c r="CD609" s="35"/>
      <c r="CE609" s="35"/>
      <c r="CF609" s="35"/>
      <c r="CG609" s="35"/>
      <c r="CH609" s="35"/>
      <c r="CI609" s="35"/>
      <c r="CJ609" s="35"/>
      <c r="CK609" s="35"/>
      <c r="CL609" s="35"/>
      <c r="CM609" s="35"/>
      <c r="CN609" s="35"/>
    </row>
    <row r="610" spans="28:92" x14ac:dyDescent="0.65">
      <c r="AB610" s="8"/>
      <c r="AH610" s="1"/>
      <c r="AI610" s="73"/>
      <c r="AJ610" s="1"/>
      <c r="AK610" s="1"/>
      <c r="AL610" s="35"/>
      <c r="AM610" s="35"/>
      <c r="AN610" s="1"/>
      <c r="AO610" s="1"/>
      <c r="AP610" s="1"/>
      <c r="AQ610" s="1"/>
      <c r="AR610" s="35"/>
      <c r="AS610" s="5"/>
      <c r="AT610" s="35"/>
      <c r="AU610" s="35"/>
      <c r="AV610" s="35"/>
      <c r="AW610" s="35"/>
      <c r="AX610" s="35"/>
      <c r="AY610" s="35"/>
      <c r="AZ610" s="35"/>
      <c r="BA610" s="35"/>
      <c r="BB610" s="35"/>
      <c r="BC610" s="35"/>
      <c r="BD610" s="35"/>
      <c r="BE610" s="35"/>
      <c r="BF610" s="35"/>
      <c r="BG610" s="35"/>
      <c r="BH610" s="35"/>
      <c r="BI610" s="35"/>
      <c r="BJ610" s="35"/>
      <c r="BK610" s="35"/>
      <c r="BL610" s="29"/>
      <c r="BM610" s="29"/>
      <c r="BN610" s="29"/>
      <c r="BO610" s="29"/>
      <c r="BP610" s="29"/>
      <c r="BQ610" s="29"/>
      <c r="BR610" s="29"/>
      <c r="BS610" s="29"/>
      <c r="BT610" s="29"/>
      <c r="BU610" s="29"/>
      <c r="BV610" s="29"/>
      <c r="BW610" s="29"/>
      <c r="BX610" s="29"/>
      <c r="BY610" s="29"/>
      <c r="BZ610" s="29"/>
      <c r="CA610" s="29"/>
      <c r="CB610" s="29"/>
      <c r="CC610" s="29"/>
      <c r="CD610" s="35"/>
      <c r="CE610" s="35"/>
      <c r="CF610" s="35"/>
      <c r="CG610" s="35"/>
      <c r="CH610" s="35"/>
      <c r="CI610" s="35"/>
      <c r="CJ610" s="35"/>
      <c r="CK610" s="35"/>
      <c r="CL610" s="35"/>
      <c r="CM610" s="35"/>
      <c r="CN610" s="35"/>
    </row>
    <row r="611" spans="28:92" x14ac:dyDescent="0.65">
      <c r="AB611" s="8"/>
      <c r="AH611" s="1"/>
      <c r="AI611" s="73"/>
      <c r="AJ611" s="1"/>
      <c r="AK611" s="1"/>
      <c r="AL611" s="35"/>
      <c r="AM611" s="35"/>
      <c r="AN611" s="1"/>
      <c r="AO611" s="1"/>
      <c r="AP611" s="1"/>
      <c r="AQ611" s="1"/>
      <c r="AR611" s="35"/>
      <c r="AS611" s="5"/>
      <c r="AT611" s="35"/>
      <c r="AU611" s="35"/>
      <c r="AV611" s="35"/>
      <c r="AW611" s="35"/>
      <c r="AX611" s="35"/>
      <c r="AY611" s="35"/>
      <c r="AZ611" s="35"/>
      <c r="BA611" s="35"/>
      <c r="BB611" s="35"/>
      <c r="BC611" s="35"/>
      <c r="BD611" s="35"/>
      <c r="BE611" s="35"/>
      <c r="BF611" s="35"/>
      <c r="BG611" s="35"/>
      <c r="BH611" s="35"/>
      <c r="BI611" s="35"/>
      <c r="BJ611" s="35"/>
      <c r="BK611" s="35"/>
      <c r="BL611" s="29"/>
      <c r="BM611" s="29"/>
      <c r="BN611" s="29"/>
      <c r="BO611" s="29"/>
      <c r="BP611" s="29"/>
      <c r="BQ611" s="29"/>
      <c r="BR611" s="29"/>
      <c r="BS611" s="29"/>
      <c r="BT611" s="29"/>
      <c r="BU611" s="29"/>
      <c r="BV611" s="29"/>
      <c r="BW611" s="29"/>
      <c r="BX611" s="29"/>
      <c r="BY611" s="29"/>
      <c r="BZ611" s="29"/>
      <c r="CA611" s="29"/>
      <c r="CB611" s="29"/>
      <c r="CC611" s="29"/>
      <c r="CD611" s="35"/>
      <c r="CE611" s="35"/>
      <c r="CF611" s="35"/>
      <c r="CG611" s="35"/>
      <c r="CH611" s="35"/>
      <c r="CI611" s="35"/>
      <c r="CJ611" s="35"/>
      <c r="CK611" s="35"/>
      <c r="CL611" s="35"/>
      <c r="CM611" s="35"/>
      <c r="CN611" s="35"/>
    </row>
    <row r="612" spans="28:92" x14ac:dyDescent="0.65">
      <c r="AB612" s="8"/>
      <c r="AH612" s="1"/>
      <c r="AI612" s="73"/>
      <c r="AJ612" s="1"/>
      <c r="AK612" s="1"/>
      <c r="AL612" s="35"/>
      <c r="AM612" s="35"/>
      <c r="AN612" s="1"/>
      <c r="AO612" s="1"/>
      <c r="AP612" s="1"/>
      <c r="AQ612" s="1"/>
      <c r="AR612" s="35"/>
      <c r="AS612" s="5"/>
      <c r="AT612" s="35"/>
      <c r="AU612" s="35"/>
      <c r="AV612" s="35"/>
      <c r="AW612" s="35"/>
      <c r="AX612" s="35"/>
      <c r="AY612" s="35"/>
      <c r="AZ612" s="35"/>
      <c r="BA612" s="35"/>
      <c r="BB612" s="35"/>
      <c r="BC612" s="35"/>
      <c r="BD612" s="35"/>
      <c r="BE612" s="35"/>
      <c r="BF612" s="35"/>
      <c r="BG612" s="35"/>
      <c r="BH612" s="35"/>
      <c r="BI612" s="35"/>
      <c r="BJ612" s="35"/>
      <c r="BK612" s="35"/>
      <c r="BL612" s="29"/>
      <c r="BM612" s="29"/>
      <c r="BN612" s="29"/>
      <c r="BO612" s="29"/>
      <c r="BP612" s="29"/>
      <c r="BQ612" s="29"/>
      <c r="BR612" s="29"/>
      <c r="BS612" s="29"/>
      <c r="BT612" s="29"/>
      <c r="BU612" s="29"/>
      <c r="BV612" s="29"/>
      <c r="BW612" s="29"/>
      <c r="BX612" s="29"/>
      <c r="BY612" s="29"/>
      <c r="BZ612" s="29"/>
      <c r="CA612" s="29"/>
      <c r="CB612" s="29"/>
      <c r="CC612" s="29"/>
      <c r="CD612" s="35"/>
      <c r="CE612" s="35"/>
      <c r="CF612" s="35"/>
      <c r="CG612" s="35"/>
      <c r="CH612" s="35"/>
      <c r="CI612" s="35"/>
      <c r="CJ612" s="35"/>
      <c r="CK612" s="35"/>
      <c r="CL612" s="35"/>
      <c r="CM612" s="35"/>
      <c r="CN612" s="35"/>
    </row>
    <row r="613" spans="28:92" x14ac:dyDescent="0.65">
      <c r="AB613" s="8"/>
      <c r="AH613" s="1"/>
      <c r="AI613" s="73"/>
      <c r="AJ613" s="1"/>
      <c r="AK613" s="1"/>
      <c r="AL613" s="35"/>
      <c r="AM613" s="35"/>
      <c r="AN613" s="1"/>
      <c r="AO613" s="1"/>
      <c r="AP613" s="1"/>
      <c r="AQ613" s="1"/>
      <c r="AR613" s="35"/>
      <c r="AS613" s="5"/>
      <c r="AT613" s="35"/>
      <c r="AU613" s="35"/>
      <c r="AV613" s="35"/>
      <c r="AW613" s="35"/>
      <c r="AX613" s="35"/>
      <c r="AY613" s="35"/>
      <c r="AZ613" s="35"/>
      <c r="BA613" s="35"/>
      <c r="BB613" s="35"/>
      <c r="BC613" s="35"/>
      <c r="BD613" s="35"/>
      <c r="BE613" s="35"/>
      <c r="BF613" s="35"/>
      <c r="BG613" s="35"/>
      <c r="BH613" s="35"/>
      <c r="BI613" s="35"/>
      <c r="BJ613" s="35"/>
      <c r="BK613" s="35"/>
      <c r="BL613" s="29"/>
      <c r="BM613" s="29"/>
      <c r="BN613" s="29"/>
      <c r="BO613" s="29"/>
      <c r="BP613" s="29"/>
      <c r="BQ613" s="29"/>
      <c r="BR613" s="29"/>
      <c r="BS613" s="29"/>
      <c r="BT613" s="29"/>
      <c r="BU613" s="29"/>
      <c r="BV613" s="29"/>
      <c r="BW613" s="29"/>
      <c r="BX613" s="29"/>
      <c r="BY613" s="29"/>
      <c r="BZ613" s="29"/>
      <c r="CA613" s="29"/>
      <c r="CB613" s="29"/>
      <c r="CC613" s="29"/>
      <c r="CD613" s="35"/>
      <c r="CE613" s="35"/>
      <c r="CF613" s="35"/>
      <c r="CG613" s="35"/>
      <c r="CH613" s="35"/>
      <c r="CI613" s="35"/>
      <c r="CJ613" s="35"/>
      <c r="CK613" s="35"/>
      <c r="CL613" s="35"/>
      <c r="CM613" s="35"/>
      <c r="CN613" s="35"/>
    </row>
    <row r="614" spans="28:92" x14ac:dyDescent="0.65">
      <c r="AB614" s="8"/>
      <c r="AH614" s="1"/>
      <c r="AI614" s="73"/>
      <c r="AJ614" s="1"/>
      <c r="AK614" s="1"/>
      <c r="AL614" s="35"/>
      <c r="AM614" s="35"/>
      <c r="AN614" s="1"/>
      <c r="AO614" s="1"/>
      <c r="AP614" s="1"/>
      <c r="AQ614" s="1"/>
      <c r="AR614" s="35"/>
      <c r="AS614" s="5"/>
      <c r="AT614" s="35"/>
      <c r="AU614" s="35"/>
      <c r="AV614" s="35"/>
      <c r="AW614" s="35"/>
      <c r="AX614" s="35"/>
      <c r="AY614" s="35"/>
      <c r="AZ614" s="35"/>
      <c r="BA614" s="35"/>
      <c r="BB614" s="35"/>
      <c r="BC614" s="35"/>
      <c r="BD614" s="35"/>
      <c r="BE614" s="35"/>
      <c r="BF614" s="35"/>
      <c r="BG614" s="35"/>
      <c r="BH614" s="35"/>
      <c r="BI614" s="35"/>
      <c r="BJ614" s="35"/>
      <c r="BK614" s="35"/>
      <c r="BL614" s="29"/>
      <c r="BM614" s="29"/>
      <c r="BN614" s="29"/>
      <c r="BO614" s="29"/>
      <c r="BP614" s="29"/>
      <c r="BQ614" s="29"/>
      <c r="BR614" s="29"/>
      <c r="BS614" s="29"/>
      <c r="BT614" s="29"/>
      <c r="BU614" s="29"/>
      <c r="BV614" s="29"/>
      <c r="BW614" s="29"/>
      <c r="BX614" s="29"/>
      <c r="BY614" s="29"/>
      <c r="BZ614" s="29"/>
      <c r="CA614" s="29"/>
      <c r="CB614" s="29"/>
      <c r="CC614" s="29"/>
      <c r="CD614" s="35"/>
      <c r="CE614" s="35"/>
      <c r="CF614" s="35"/>
      <c r="CG614" s="35"/>
      <c r="CH614" s="35"/>
      <c r="CI614" s="35"/>
      <c r="CJ614" s="35"/>
      <c r="CK614" s="35"/>
      <c r="CL614" s="35"/>
      <c r="CM614" s="35"/>
      <c r="CN614" s="35"/>
    </row>
    <row r="615" spans="28:92" x14ac:dyDescent="0.65">
      <c r="AB615" s="8"/>
      <c r="AH615" s="1"/>
      <c r="AI615" s="73"/>
      <c r="AJ615" s="1"/>
      <c r="AK615" s="1"/>
      <c r="AL615" s="35"/>
      <c r="AM615" s="35"/>
      <c r="AN615" s="1"/>
      <c r="AO615" s="1"/>
      <c r="AP615" s="1"/>
      <c r="AQ615" s="1"/>
      <c r="AR615" s="35"/>
      <c r="AS615" s="5"/>
      <c r="AT615" s="35"/>
      <c r="AU615" s="35"/>
      <c r="AV615" s="35"/>
      <c r="AW615" s="35"/>
      <c r="AX615" s="35"/>
      <c r="AY615" s="35"/>
      <c r="AZ615" s="35"/>
      <c r="BA615" s="35"/>
      <c r="BB615" s="35"/>
      <c r="BC615" s="35"/>
      <c r="BD615" s="35"/>
      <c r="BE615" s="35"/>
      <c r="BF615" s="35"/>
      <c r="BG615" s="35"/>
      <c r="BH615" s="35"/>
      <c r="BI615" s="35"/>
      <c r="BJ615" s="35"/>
      <c r="BK615" s="35"/>
      <c r="BL615" s="29"/>
      <c r="BM615" s="29"/>
      <c r="BN615" s="29"/>
      <c r="BO615" s="29"/>
      <c r="BP615" s="29"/>
      <c r="BQ615" s="29"/>
      <c r="BR615" s="29"/>
      <c r="BS615" s="29"/>
      <c r="BT615" s="29"/>
      <c r="BU615" s="29"/>
      <c r="BV615" s="29"/>
      <c r="BW615" s="29"/>
      <c r="BX615" s="29"/>
      <c r="BY615" s="29"/>
      <c r="BZ615" s="29"/>
      <c r="CA615" s="29"/>
      <c r="CB615" s="29"/>
      <c r="CC615" s="29"/>
      <c r="CD615" s="35"/>
      <c r="CE615" s="35"/>
      <c r="CF615" s="35"/>
      <c r="CG615" s="35"/>
      <c r="CH615" s="35"/>
      <c r="CI615" s="35"/>
      <c r="CJ615" s="35"/>
      <c r="CK615" s="35"/>
      <c r="CL615" s="35"/>
      <c r="CM615" s="35"/>
      <c r="CN615" s="35"/>
    </row>
    <row r="616" spans="28:92" x14ac:dyDescent="0.65">
      <c r="AB616" s="8"/>
      <c r="AH616" s="1"/>
      <c r="AI616" s="73"/>
      <c r="AJ616" s="1"/>
      <c r="AK616" s="1"/>
      <c r="AL616" s="35"/>
      <c r="AM616" s="35"/>
      <c r="AN616" s="1"/>
      <c r="AO616" s="1"/>
      <c r="AP616" s="1"/>
      <c r="AQ616" s="1"/>
      <c r="AR616" s="35"/>
      <c r="AS616" s="5"/>
      <c r="AT616" s="35"/>
      <c r="AU616" s="35"/>
      <c r="AV616" s="35"/>
      <c r="AW616" s="35"/>
      <c r="AX616" s="35"/>
      <c r="AY616" s="35"/>
      <c r="AZ616" s="35"/>
      <c r="BA616" s="35"/>
      <c r="BB616" s="35"/>
      <c r="BC616" s="35"/>
      <c r="BD616" s="35"/>
      <c r="BE616" s="35"/>
      <c r="BF616" s="35"/>
      <c r="BG616" s="35"/>
      <c r="BH616" s="35"/>
      <c r="BI616" s="35"/>
      <c r="BJ616" s="35"/>
      <c r="BK616" s="35"/>
      <c r="BL616" s="29"/>
      <c r="BM616" s="29"/>
      <c r="BN616" s="29"/>
      <c r="BO616" s="29"/>
      <c r="BP616" s="29"/>
      <c r="BQ616" s="29"/>
      <c r="BR616" s="29"/>
      <c r="BS616" s="29"/>
      <c r="BT616" s="29"/>
      <c r="BU616" s="29"/>
      <c r="BV616" s="29"/>
      <c r="BW616" s="29"/>
      <c r="BX616" s="29"/>
      <c r="BY616" s="29"/>
      <c r="BZ616" s="29"/>
      <c r="CA616" s="29"/>
      <c r="CB616" s="29"/>
      <c r="CC616" s="29"/>
      <c r="CD616" s="35"/>
      <c r="CE616" s="35"/>
      <c r="CF616" s="35"/>
      <c r="CG616" s="35"/>
      <c r="CH616" s="35"/>
      <c r="CI616" s="35"/>
      <c r="CJ616" s="35"/>
      <c r="CK616" s="35"/>
      <c r="CL616" s="35"/>
      <c r="CM616" s="35"/>
      <c r="CN616" s="35"/>
    </row>
    <row r="617" spans="28:92" x14ac:dyDescent="0.65">
      <c r="AB617" s="8"/>
      <c r="AH617" s="1"/>
      <c r="AI617" s="73"/>
      <c r="AJ617" s="1"/>
      <c r="AK617" s="1"/>
      <c r="AL617" s="35"/>
      <c r="AM617" s="35"/>
      <c r="AN617" s="1"/>
      <c r="AO617" s="1"/>
      <c r="AP617" s="1"/>
      <c r="AQ617" s="1"/>
      <c r="AR617" s="35"/>
      <c r="AS617" s="5"/>
      <c r="AT617" s="35"/>
      <c r="AU617" s="35"/>
      <c r="AV617" s="35"/>
      <c r="AW617" s="35"/>
      <c r="AX617" s="35"/>
      <c r="AY617" s="35"/>
      <c r="AZ617" s="35"/>
      <c r="BA617" s="35"/>
      <c r="BB617" s="35"/>
      <c r="BC617" s="35"/>
      <c r="BD617" s="35"/>
      <c r="BE617" s="35"/>
      <c r="BF617" s="35"/>
      <c r="BG617" s="35"/>
      <c r="BH617" s="35"/>
      <c r="BI617" s="35"/>
      <c r="BJ617" s="35"/>
      <c r="BK617" s="35"/>
      <c r="BL617" s="29"/>
      <c r="BM617" s="29"/>
      <c r="BN617" s="29"/>
      <c r="BO617" s="29"/>
      <c r="BP617" s="29"/>
      <c r="BQ617" s="29"/>
      <c r="BR617" s="29"/>
      <c r="BS617" s="29"/>
      <c r="BT617" s="29"/>
      <c r="BU617" s="29"/>
      <c r="BV617" s="29"/>
      <c r="BW617" s="29"/>
      <c r="BX617" s="29"/>
      <c r="BY617" s="29"/>
      <c r="BZ617" s="29"/>
      <c r="CA617" s="29"/>
      <c r="CB617" s="29"/>
      <c r="CC617" s="29"/>
      <c r="CD617" s="35"/>
      <c r="CE617" s="35"/>
      <c r="CF617" s="35"/>
      <c r="CG617" s="35"/>
      <c r="CH617" s="35"/>
      <c r="CI617" s="35"/>
      <c r="CJ617" s="35"/>
      <c r="CK617" s="35"/>
      <c r="CL617" s="35"/>
      <c r="CM617" s="35"/>
      <c r="CN617" s="35"/>
    </row>
    <row r="618" spans="28:92" x14ac:dyDescent="0.65">
      <c r="AB618" s="8"/>
      <c r="AH618" s="1"/>
      <c r="AI618" s="73"/>
      <c r="AJ618" s="1"/>
      <c r="AK618" s="1"/>
      <c r="AL618" s="35"/>
      <c r="AM618" s="35"/>
      <c r="AN618" s="1"/>
      <c r="AO618" s="1"/>
      <c r="AP618" s="1"/>
      <c r="AQ618" s="1"/>
      <c r="AR618" s="35"/>
      <c r="AS618" s="5"/>
      <c r="AT618" s="35"/>
      <c r="AU618" s="35"/>
      <c r="AV618" s="35"/>
      <c r="AW618" s="35"/>
      <c r="AX618" s="35"/>
      <c r="AY618" s="35"/>
      <c r="AZ618" s="35"/>
      <c r="BA618" s="35"/>
      <c r="BB618" s="35"/>
      <c r="BC618" s="35"/>
      <c r="BD618" s="35"/>
      <c r="BE618" s="35"/>
      <c r="BF618" s="35"/>
      <c r="BG618" s="35"/>
      <c r="BH618" s="35"/>
      <c r="BI618" s="35"/>
      <c r="BJ618" s="35"/>
      <c r="BK618" s="35"/>
      <c r="BL618" s="29"/>
      <c r="BM618" s="29"/>
      <c r="BN618" s="29"/>
      <c r="BO618" s="29"/>
      <c r="BP618" s="29"/>
      <c r="BQ618" s="29"/>
      <c r="BR618" s="29"/>
      <c r="BS618" s="29"/>
      <c r="BT618" s="29"/>
      <c r="BU618" s="29"/>
      <c r="BV618" s="29"/>
      <c r="BW618" s="29"/>
      <c r="BX618" s="29"/>
      <c r="BY618" s="29"/>
      <c r="BZ618" s="29"/>
      <c r="CA618" s="29"/>
      <c r="CB618" s="29"/>
      <c r="CC618" s="29"/>
      <c r="CD618" s="35"/>
      <c r="CE618" s="35"/>
      <c r="CF618" s="35"/>
      <c r="CG618" s="35"/>
      <c r="CH618" s="35"/>
      <c r="CI618" s="35"/>
      <c r="CJ618" s="35"/>
      <c r="CK618" s="35"/>
      <c r="CL618" s="35"/>
      <c r="CM618" s="35"/>
      <c r="CN618" s="35"/>
    </row>
    <row r="619" spans="28:92" x14ac:dyDescent="0.65">
      <c r="AB619" s="8"/>
      <c r="AH619" s="1"/>
      <c r="AI619" s="73"/>
      <c r="AJ619" s="1"/>
      <c r="AK619" s="1"/>
      <c r="AL619" s="35"/>
      <c r="AM619" s="35"/>
      <c r="AN619" s="1"/>
      <c r="AO619" s="1"/>
      <c r="AP619" s="1"/>
      <c r="AQ619" s="1"/>
      <c r="AR619" s="35"/>
      <c r="AS619" s="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  <c r="BI619" s="35"/>
      <c r="BJ619" s="35"/>
      <c r="BK619" s="35"/>
      <c r="BL619" s="29"/>
      <c r="BM619" s="29"/>
      <c r="BN619" s="29"/>
      <c r="BO619" s="29"/>
      <c r="BP619" s="29"/>
      <c r="BQ619" s="29"/>
      <c r="BR619" s="29"/>
      <c r="BS619" s="29"/>
      <c r="BT619" s="29"/>
      <c r="BU619" s="29"/>
      <c r="BV619" s="29"/>
      <c r="BW619" s="29"/>
      <c r="BX619" s="29"/>
      <c r="BY619" s="29"/>
      <c r="BZ619" s="29"/>
      <c r="CA619" s="29"/>
      <c r="CB619" s="29"/>
      <c r="CC619" s="29"/>
      <c r="CD619" s="35"/>
      <c r="CE619" s="35"/>
      <c r="CF619" s="35"/>
      <c r="CG619" s="35"/>
      <c r="CH619" s="35"/>
      <c r="CI619" s="35"/>
      <c r="CJ619" s="35"/>
      <c r="CK619" s="35"/>
      <c r="CL619" s="35"/>
      <c r="CM619" s="35"/>
      <c r="CN619" s="35"/>
    </row>
    <row r="620" spans="28:92" x14ac:dyDescent="0.65">
      <c r="AB620" s="8"/>
      <c r="AH620" s="1"/>
      <c r="AI620" s="73"/>
      <c r="AJ620" s="1"/>
      <c r="AK620" s="1"/>
      <c r="AL620" s="35"/>
      <c r="AM620" s="35"/>
      <c r="AN620" s="1"/>
      <c r="AO620" s="1"/>
      <c r="AP620" s="1"/>
      <c r="AQ620" s="1"/>
      <c r="AR620" s="35"/>
      <c r="AS620" s="5"/>
      <c r="AT620" s="35"/>
      <c r="AU620" s="35"/>
      <c r="AV620" s="35"/>
      <c r="AW620" s="35"/>
      <c r="AX620" s="35"/>
      <c r="AY620" s="35"/>
      <c r="AZ620" s="35"/>
      <c r="BA620" s="35"/>
      <c r="BB620" s="35"/>
      <c r="BC620" s="35"/>
      <c r="BD620" s="35"/>
      <c r="BE620" s="35"/>
      <c r="BF620" s="35"/>
      <c r="BG620" s="35"/>
      <c r="BH620" s="35"/>
      <c r="BI620" s="35"/>
      <c r="BJ620" s="35"/>
      <c r="BK620" s="35"/>
      <c r="BL620" s="29"/>
      <c r="BM620" s="29"/>
      <c r="BN620" s="29"/>
      <c r="BO620" s="29"/>
      <c r="BP620" s="29"/>
      <c r="BQ620" s="29"/>
      <c r="BR620" s="29"/>
      <c r="BS620" s="29"/>
      <c r="BT620" s="29"/>
      <c r="BU620" s="29"/>
      <c r="BV620" s="29"/>
      <c r="BW620" s="29"/>
      <c r="BX620" s="29"/>
      <c r="BY620" s="29"/>
      <c r="BZ620" s="29"/>
      <c r="CA620" s="29"/>
      <c r="CB620" s="29"/>
      <c r="CC620" s="29"/>
      <c r="CD620" s="35"/>
      <c r="CE620" s="35"/>
      <c r="CF620" s="35"/>
      <c r="CG620" s="35"/>
      <c r="CH620" s="35"/>
      <c r="CI620" s="35"/>
      <c r="CJ620" s="35"/>
      <c r="CK620" s="35"/>
      <c r="CL620" s="35"/>
      <c r="CM620" s="35"/>
      <c r="CN620" s="35"/>
    </row>
    <row r="621" spans="28:92" x14ac:dyDescent="0.65">
      <c r="AB621" s="8"/>
      <c r="AH621" s="1"/>
      <c r="AI621" s="73"/>
      <c r="AJ621" s="1"/>
      <c r="AK621" s="1"/>
      <c r="AL621" s="35"/>
      <c r="AM621" s="35"/>
      <c r="AN621" s="1"/>
      <c r="AO621" s="1"/>
      <c r="AP621" s="1"/>
      <c r="AQ621" s="1"/>
      <c r="AR621" s="35"/>
      <c r="AS621" s="5"/>
      <c r="AT621" s="35"/>
      <c r="AU621" s="35"/>
      <c r="AV621" s="35"/>
      <c r="AW621" s="35"/>
      <c r="AX621" s="35"/>
      <c r="AY621" s="35"/>
      <c r="AZ621" s="35"/>
      <c r="BA621" s="35"/>
      <c r="BB621" s="35"/>
      <c r="BC621" s="35"/>
      <c r="BD621" s="35"/>
      <c r="BE621" s="35"/>
      <c r="BF621" s="35"/>
      <c r="BG621" s="35"/>
      <c r="BH621" s="35"/>
      <c r="BI621" s="35"/>
      <c r="BJ621" s="35"/>
      <c r="BK621" s="35"/>
      <c r="BL621" s="29"/>
      <c r="BM621" s="29"/>
      <c r="BN621" s="29"/>
      <c r="BO621" s="29"/>
      <c r="BP621" s="29"/>
      <c r="BQ621" s="29"/>
      <c r="BR621" s="29"/>
      <c r="BS621" s="29"/>
      <c r="BT621" s="29"/>
      <c r="BU621" s="29"/>
      <c r="BV621" s="29"/>
      <c r="BW621" s="29"/>
      <c r="BX621" s="29"/>
      <c r="BY621" s="29"/>
      <c r="BZ621" s="29"/>
      <c r="CA621" s="29"/>
      <c r="CB621" s="29"/>
      <c r="CC621" s="29"/>
      <c r="CD621" s="35"/>
      <c r="CE621" s="35"/>
      <c r="CF621" s="35"/>
      <c r="CG621" s="35"/>
      <c r="CH621" s="35"/>
      <c r="CI621" s="35"/>
      <c r="CJ621" s="35"/>
      <c r="CK621" s="35"/>
      <c r="CL621" s="35"/>
      <c r="CM621" s="35"/>
      <c r="CN621" s="35"/>
    </row>
    <row r="622" spans="28:92" x14ac:dyDescent="0.65">
      <c r="AB622" s="8"/>
      <c r="AH622" s="1"/>
      <c r="AI622" s="73"/>
      <c r="AJ622" s="1"/>
      <c r="AK622" s="1"/>
      <c r="AL622" s="35"/>
      <c r="AM622" s="35"/>
      <c r="AN622" s="1"/>
      <c r="AO622" s="1"/>
      <c r="AP622" s="1"/>
      <c r="AQ622" s="1"/>
      <c r="AR622" s="35"/>
      <c r="AS622" s="5"/>
      <c r="AT622" s="35"/>
      <c r="AU622" s="35"/>
      <c r="AV622" s="35"/>
      <c r="AW622" s="35"/>
      <c r="AX622" s="35"/>
      <c r="AY622" s="35"/>
      <c r="AZ622" s="35"/>
      <c r="BA622" s="35"/>
      <c r="BB622" s="35"/>
      <c r="BC622" s="35"/>
      <c r="BD622" s="35"/>
      <c r="BE622" s="35"/>
      <c r="BF622" s="35"/>
      <c r="BG622" s="35"/>
      <c r="BH622" s="35"/>
      <c r="BI622" s="35"/>
      <c r="BJ622" s="35"/>
      <c r="BK622" s="35"/>
      <c r="BL622" s="29"/>
      <c r="BM622" s="29"/>
      <c r="BN622" s="29"/>
      <c r="BO622" s="29"/>
      <c r="BP622" s="29"/>
      <c r="BQ622" s="29"/>
      <c r="BR622" s="29"/>
      <c r="BS622" s="29"/>
      <c r="BT622" s="29"/>
      <c r="BU622" s="29"/>
      <c r="BV622" s="29"/>
      <c r="BW622" s="29"/>
      <c r="BX622" s="29"/>
      <c r="BY622" s="29"/>
      <c r="BZ622" s="29"/>
      <c r="CA622" s="29"/>
      <c r="CB622" s="29"/>
      <c r="CC622" s="29"/>
      <c r="CD622" s="35"/>
      <c r="CE622" s="35"/>
      <c r="CF622" s="35"/>
      <c r="CG622" s="35"/>
      <c r="CH622" s="35"/>
      <c r="CI622" s="35"/>
      <c r="CJ622" s="35"/>
      <c r="CK622" s="35"/>
      <c r="CL622" s="35"/>
      <c r="CM622" s="35"/>
      <c r="CN622" s="35"/>
    </row>
    <row r="623" spans="28:92" x14ac:dyDescent="0.65">
      <c r="AB623" s="8"/>
      <c r="AH623" s="1"/>
      <c r="AI623" s="73"/>
      <c r="AJ623" s="1"/>
      <c r="AK623" s="1"/>
      <c r="AL623" s="35"/>
      <c r="AM623" s="35"/>
      <c r="AN623" s="1"/>
      <c r="AO623" s="1"/>
      <c r="AP623" s="1"/>
      <c r="AQ623" s="1"/>
      <c r="AR623" s="35"/>
      <c r="AS623" s="5"/>
      <c r="AT623" s="35"/>
      <c r="AU623" s="35"/>
      <c r="AV623" s="35"/>
      <c r="AW623" s="35"/>
      <c r="AX623" s="35"/>
      <c r="AY623" s="35"/>
      <c r="AZ623" s="35"/>
      <c r="BA623" s="35"/>
      <c r="BB623" s="35"/>
      <c r="BC623" s="35"/>
      <c r="BD623" s="35"/>
      <c r="BE623" s="35"/>
      <c r="BF623" s="35"/>
      <c r="BG623" s="35"/>
      <c r="BH623" s="35"/>
      <c r="BI623" s="35"/>
      <c r="BJ623" s="35"/>
      <c r="BK623" s="35"/>
      <c r="BL623" s="29"/>
      <c r="BM623" s="29"/>
      <c r="BN623" s="29"/>
      <c r="BO623" s="29"/>
      <c r="BP623" s="29"/>
      <c r="BQ623" s="29"/>
      <c r="BR623" s="29"/>
      <c r="BS623" s="29"/>
      <c r="BT623" s="29"/>
      <c r="BU623" s="29"/>
      <c r="BV623" s="29"/>
      <c r="BW623" s="29"/>
      <c r="BX623" s="29"/>
      <c r="BY623" s="29"/>
      <c r="BZ623" s="29"/>
      <c r="CA623" s="29"/>
      <c r="CB623" s="29"/>
      <c r="CC623" s="29"/>
      <c r="CD623" s="35"/>
      <c r="CE623" s="35"/>
      <c r="CF623" s="35"/>
      <c r="CG623" s="35"/>
      <c r="CH623" s="35"/>
      <c r="CI623" s="35"/>
      <c r="CJ623" s="35"/>
      <c r="CK623" s="35"/>
      <c r="CL623" s="35"/>
      <c r="CM623" s="35"/>
      <c r="CN623" s="35"/>
    </row>
    <row r="624" spans="28:92" x14ac:dyDescent="0.65">
      <c r="AB624" s="8"/>
      <c r="AH624" s="1"/>
      <c r="AI624" s="73"/>
      <c r="AJ624" s="1"/>
      <c r="AK624" s="1"/>
      <c r="AL624" s="35"/>
      <c r="AM624" s="35"/>
      <c r="AN624" s="1"/>
      <c r="AO624" s="1"/>
      <c r="AP624" s="1"/>
      <c r="AQ624" s="1"/>
      <c r="AR624" s="35"/>
      <c r="AS624" s="5"/>
      <c r="AT624" s="35"/>
      <c r="AU624" s="35"/>
      <c r="AV624" s="35"/>
      <c r="AW624" s="35"/>
      <c r="AX624" s="35"/>
      <c r="AY624" s="35"/>
      <c r="AZ624" s="35"/>
      <c r="BA624" s="35"/>
      <c r="BB624" s="35"/>
      <c r="BC624" s="35"/>
      <c r="BD624" s="35"/>
      <c r="BE624" s="35"/>
      <c r="BF624" s="35"/>
      <c r="BG624" s="35"/>
      <c r="BH624" s="35"/>
      <c r="BI624" s="35"/>
      <c r="BJ624" s="35"/>
      <c r="BK624" s="35"/>
      <c r="BL624" s="29"/>
      <c r="BM624" s="29"/>
      <c r="BN624" s="29"/>
      <c r="BO624" s="29"/>
      <c r="BP624" s="29"/>
      <c r="BQ624" s="29"/>
      <c r="BR624" s="29"/>
      <c r="BS624" s="29"/>
      <c r="BT624" s="29"/>
      <c r="BU624" s="29"/>
      <c r="BV624" s="29"/>
      <c r="BW624" s="29"/>
      <c r="BX624" s="29"/>
      <c r="BY624" s="29"/>
      <c r="BZ624" s="29"/>
      <c r="CA624" s="29"/>
      <c r="CB624" s="29"/>
      <c r="CC624" s="29"/>
      <c r="CD624" s="35"/>
      <c r="CE624" s="35"/>
      <c r="CF624" s="35"/>
      <c r="CG624" s="35"/>
      <c r="CH624" s="35"/>
      <c r="CI624" s="35"/>
      <c r="CJ624" s="35"/>
      <c r="CK624" s="35"/>
      <c r="CL624" s="35"/>
      <c r="CM624" s="35"/>
      <c r="CN624" s="35"/>
    </row>
    <row r="625" spans="22:92" x14ac:dyDescent="0.65">
      <c r="AB625" s="8"/>
      <c r="AH625" s="1"/>
      <c r="AI625" s="73"/>
      <c r="AJ625" s="1"/>
      <c r="AK625" s="1"/>
      <c r="AL625" s="35"/>
      <c r="AM625" s="35"/>
      <c r="AN625" s="1"/>
      <c r="AO625" s="1"/>
      <c r="AP625" s="1"/>
      <c r="AQ625" s="1"/>
      <c r="AR625" s="35"/>
      <c r="AS625" s="5"/>
      <c r="AT625" s="35"/>
      <c r="AU625" s="35"/>
      <c r="AV625" s="35"/>
      <c r="AW625" s="35"/>
      <c r="AX625" s="35"/>
      <c r="AY625" s="35"/>
      <c r="AZ625" s="35"/>
      <c r="BA625" s="35"/>
      <c r="BB625" s="35"/>
      <c r="BC625" s="35"/>
      <c r="BD625" s="35"/>
      <c r="BE625" s="35"/>
      <c r="BF625" s="35"/>
      <c r="BG625" s="35"/>
      <c r="BH625" s="35"/>
      <c r="BI625" s="35"/>
      <c r="BJ625" s="35"/>
      <c r="BK625" s="35"/>
      <c r="BL625" s="29"/>
      <c r="BM625" s="29"/>
      <c r="BN625" s="29"/>
      <c r="BO625" s="29"/>
      <c r="BP625" s="29"/>
      <c r="BQ625" s="29"/>
      <c r="BR625" s="29"/>
      <c r="BS625" s="29"/>
      <c r="BT625" s="29"/>
      <c r="BU625" s="29"/>
      <c r="BV625" s="29"/>
      <c r="BW625" s="29"/>
      <c r="BX625" s="29"/>
      <c r="BY625" s="29"/>
      <c r="BZ625" s="29"/>
      <c r="CA625" s="29"/>
      <c r="CB625" s="29"/>
      <c r="CC625" s="29"/>
      <c r="CD625" s="35"/>
      <c r="CE625" s="35"/>
      <c r="CF625" s="35"/>
      <c r="CG625" s="35"/>
      <c r="CH625" s="35"/>
      <c r="CI625" s="35"/>
      <c r="CJ625" s="35"/>
      <c r="CK625" s="35"/>
      <c r="CL625" s="35"/>
      <c r="CM625" s="35"/>
      <c r="CN625" s="35"/>
    </row>
    <row r="626" spans="22:92" x14ac:dyDescent="0.65">
      <c r="AB626" s="8"/>
      <c r="AH626" s="1"/>
      <c r="AI626" s="73"/>
      <c r="AJ626" s="1"/>
      <c r="AK626" s="1"/>
      <c r="AL626" s="35"/>
      <c r="AM626" s="35"/>
      <c r="AN626" s="1"/>
      <c r="AO626" s="1"/>
      <c r="AP626" s="1"/>
      <c r="AQ626" s="1"/>
      <c r="AR626" s="35"/>
      <c r="AS626" s="5"/>
      <c r="AT626" s="35"/>
      <c r="AU626" s="35"/>
      <c r="AV626" s="35"/>
      <c r="AW626" s="35"/>
      <c r="AX626" s="35"/>
      <c r="AY626" s="35"/>
      <c r="AZ626" s="35"/>
      <c r="BA626" s="35"/>
      <c r="BB626" s="35"/>
      <c r="BC626" s="35"/>
      <c r="BD626" s="35"/>
      <c r="BE626" s="35"/>
      <c r="BF626" s="35"/>
      <c r="BG626" s="35"/>
      <c r="BH626" s="35"/>
      <c r="BI626" s="35"/>
      <c r="BJ626" s="35"/>
      <c r="BK626" s="35"/>
      <c r="BL626" s="29"/>
      <c r="BM626" s="29"/>
      <c r="BN626" s="29"/>
      <c r="BO626" s="29"/>
      <c r="BP626" s="29"/>
      <c r="BQ626" s="29"/>
      <c r="BR626" s="29"/>
      <c r="BS626" s="29"/>
      <c r="BT626" s="29"/>
      <c r="BU626" s="29"/>
      <c r="BV626" s="29"/>
      <c r="BW626" s="29"/>
      <c r="BX626" s="29"/>
      <c r="BY626" s="29"/>
      <c r="BZ626" s="29"/>
      <c r="CA626" s="29"/>
      <c r="CB626" s="29"/>
      <c r="CC626" s="29"/>
      <c r="CD626" s="35"/>
      <c r="CE626" s="35"/>
      <c r="CF626" s="35"/>
      <c r="CG626" s="35"/>
      <c r="CH626" s="35"/>
      <c r="CI626" s="35"/>
      <c r="CJ626" s="35"/>
      <c r="CK626" s="35"/>
      <c r="CL626" s="35"/>
      <c r="CM626" s="35"/>
      <c r="CN626" s="35"/>
    </row>
    <row r="627" spans="22:92" x14ac:dyDescent="0.65">
      <c r="AB627" s="8"/>
      <c r="AH627" s="1"/>
      <c r="AI627" s="73"/>
      <c r="AJ627" s="1"/>
      <c r="AK627" s="1"/>
      <c r="AL627" s="35"/>
      <c r="AM627" s="35"/>
      <c r="AN627" s="1"/>
      <c r="AO627" s="1"/>
      <c r="AP627" s="1"/>
      <c r="AQ627" s="1"/>
      <c r="AR627" s="35"/>
      <c r="AS627" s="5"/>
      <c r="AT627" s="35"/>
      <c r="AU627" s="35"/>
      <c r="AV627" s="35"/>
      <c r="AW627" s="35"/>
      <c r="AX627" s="35"/>
      <c r="AY627" s="35"/>
      <c r="AZ627" s="35"/>
      <c r="BA627" s="35"/>
      <c r="BB627" s="35"/>
      <c r="BC627" s="35"/>
      <c r="BD627" s="35"/>
      <c r="BE627" s="35"/>
      <c r="BF627" s="35"/>
      <c r="BG627" s="35"/>
      <c r="BH627" s="35"/>
      <c r="BI627" s="35"/>
      <c r="BJ627" s="35"/>
      <c r="BK627" s="35"/>
      <c r="BL627" s="29"/>
      <c r="BM627" s="29"/>
      <c r="BN627" s="29"/>
      <c r="BO627" s="29"/>
      <c r="BP627" s="29"/>
      <c r="BQ627" s="29"/>
      <c r="BR627" s="29"/>
      <c r="BS627" s="29"/>
      <c r="BT627" s="29"/>
      <c r="BU627" s="29"/>
      <c r="BV627" s="29"/>
      <c r="BW627" s="29"/>
      <c r="BX627" s="29"/>
      <c r="BY627" s="29"/>
      <c r="BZ627" s="29"/>
      <c r="CA627" s="29"/>
      <c r="CB627" s="29"/>
      <c r="CC627" s="29"/>
      <c r="CD627" s="35"/>
      <c r="CE627" s="35"/>
      <c r="CF627" s="35"/>
      <c r="CG627" s="35"/>
      <c r="CH627" s="35"/>
      <c r="CI627" s="35"/>
      <c r="CJ627" s="35"/>
      <c r="CK627" s="35"/>
      <c r="CL627" s="35"/>
      <c r="CM627" s="35"/>
      <c r="CN627" s="35"/>
    </row>
    <row r="628" spans="22:92" x14ac:dyDescent="0.65">
      <c r="AB628" s="8"/>
      <c r="AH628" s="1"/>
      <c r="AI628" s="73"/>
      <c r="AJ628" s="1"/>
      <c r="AK628" s="1"/>
      <c r="AL628" s="35"/>
      <c r="AM628" s="35"/>
      <c r="AN628" s="1"/>
      <c r="AO628" s="1"/>
      <c r="AP628" s="1"/>
      <c r="AQ628" s="1"/>
      <c r="AR628" s="35"/>
      <c r="AS628" s="5"/>
      <c r="AT628" s="35"/>
      <c r="AU628" s="35"/>
      <c r="AV628" s="35"/>
      <c r="AW628" s="35"/>
      <c r="AX628" s="35"/>
      <c r="AY628" s="35"/>
      <c r="AZ628" s="35"/>
      <c r="BA628" s="35"/>
      <c r="BB628" s="35"/>
      <c r="BC628" s="35"/>
      <c r="BD628" s="35"/>
      <c r="BE628" s="35"/>
      <c r="BF628" s="35"/>
      <c r="BG628" s="35"/>
      <c r="BH628" s="35"/>
      <c r="BI628" s="35"/>
      <c r="BJ628" s="35"/>
      <c r="BK628" s="35"/>
      <c r="BL628" s="29"/>
      <c r="BM628" s="29"/>
      <c r="BN628" s="29"/>
      <c r="BO628" s="29"/>
      <c r="BP628" s="29"/>
      <c r="BQ628" s="29"/>
      <c r="BR628" s="29"/>
      <c r="BS628" s="29"/>
      <c r="BT628" s="29"/>
      <c r="BU628" s="29"/>
      <c r="BV628" s="29"/>
      <c r="BW628" s="29"/>
      <c r="BX628" s="29"/>
      <c r="BY628" s="29"/>
      <c r="BZ628" s="29"/>
      <c r="CA628" s="29"/>
      <c r="CB628" s="29"/>
      <c r="CC628" s="29"/>
      <c r="CD628" s="35"/>
      <c r="CE628" s="35"/>
      <c r="CF628" s="35"/>
      <c r="CG628" s="35"/>
      <c r="CH628" s="35"/>
      <c r="CI628" s="35"/>
      <c r="CJ628" s="35"/>
      <c r="CK628" s="35"/>
      <c r="CL628" s="35"/>
      <c r="CM628" s="35"/>
      <c r="CN628" s="35"/>
    </row>
    <row r="629" spans="22:92" x14ac:dyDescent="0.65">
      <c r="AB629" s="8"/>
      <c r="AH629" s="1"/>
      <c r="AI629" s="73"/>
      <c r="AJ629" s="1"/>
      <c r="AK629" s="1"/>
      <c r="AL629" s="35"/>
      <c r="AM629" s="35"/>
      <c r="AN629" s="1"/>
      <c r="AO629" s="1"/>
      <c r="AP629" s="1"/>
      <c r="AQ629" s="1"/>
      <c r="AR629" s="35"/>
      <c r="AS629" s="5"/>
      <c r="AT629" s="35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  <c r="BF629" s="35"/>
      <c r="BG629" s="35"/>
      <c r="BH629" s="35"/>
      <c r="BI629" s="35"/>
      <c r="BJ629" s="35"/>
      <c r="BK629" s="35"/>
      <c r="BL629" s="29"/>
      <c r="BM629" s="29"/>
      <c r="BN629" s="29"/>
      <c r="BO629" s="29"/>
      <c r="BP629" s="29"/>
      <c r="BQ629" s="29"/>
      <c r="BR629" s="29"/>
      <c r="BS629" s="29"/>
      <c r="BT629" s="29"/>
      <c r="BU629" s="29"/>
      <c r="BV629" s="29"/>
      <c r="BW629" s="29"/>
      <c r="BX629" s="29"/>
      <c r="BY629" s="29"/>
      <c r="BZ629" s="29"/>
      <c r="CA629" s="29"/>
      <c r="CB629" s="29"/>
      <c r="CC629" s="29"/>
      <c r="CD629" s="35"/>
      <c r="CE629" s="35"/>
      <c r="CF629" s="35"/>
      <c r="CG629" s="35"/>
      <c r="CH629" s="35"/>
      <c r="CI629" s="35"/>
      <c r="CJ629" s="35"/>
      <c r="CK629" s="35"/>
      <c r="CL629" s="35"/>
      <c r="CM629" s="35"/>
      <c r="CN629" s="35"/>
    </row>
    <row r="630" spans="22:92" x14ac:dyDescent="0.65">
      <c r="AB630" s="8"/>
      <c r="AH630" s="1"/>
      <c r="AI630" s="73"/>
      <c r="AJ630" s="1"/>
      <c r="AK630" s="1"/>
      <c r="AL630" s="35"/>
      <c r="AM630" s="35"/>
      <c r="AN630" s="1"/>
      <c r="AO630" s="1"/>
      <c r="AP630" s="1"/>
      <c r="AQ630" s="1"/>
      <c r="AR630" s="35"/>
      <c r="AS630" s="5"/>
      <c r="AT630" s="35"/>
      <c r="AU630" s="35"/>
      <c r="AV630" s="35"/>
      <c r="AW630" s="35"/>
      <c r="AX630" s="35"/>
      <c r="AY630" s="35"/>
      <c r="AZ630" s="35"/>
      <c r="BA630" s="35"/>
      <c r="BB630" s="35"/>
      <c r="BC630" s="35"/>
      <c r="BD630" s="35"/>
      <c r="BE630" s="35"/>
      <c r="BF630" s="35"/>
      <c r="BG630" s="35"/>
      <c r="BH630" s="35"/>
      <c r="BI630" s="35"/>
      <c r="BJ630" s="35"/>
      <c r="BK630" s="35"/>
      <c r="BL630" s="29"/>
      <c r="BM630" s="29"/>
      <c r="BN630" s="29"/>
      <c r="BO630" s="29"/>
      <c r="BP630" s="29"/>
      <c r="BQ630" s="29"/>
      <c r="BR630" s="29"/>
      <c r="BS630" s="29"/>
      <c r="BT630" s="29"/>
      <c r="BU630" s="29"/>
      <c r="BV630" s="29"/>
      <c r="BW630" s="29"/>
      <c r="BX630" s="29"/>
      <c r="BY630" s="29"/>
      <c r="BZ630" s="29"/>
      <c r="CA630" s="29"/>
      <c r="CB630" s="29"/>
      <c r="CC630" s="29"/>
      <c r="CD630" s="35"/>
      <c r="CE630" s="35"/>
      <c r="CF630" s="35"/>
      <c r="CG630" s="35"/>
      <c r="CH630" s="35"/>
      <c r="CI630" s="35"/>
      <c r="CJ630" s="35"/>
      <c r="CK630" s="35"/>
      <c r="CL630" s="35"/>
      <c r="CM630" s="35"/>
      <c r="CN630" s="35"/>
    </row>
    <row r="631" spans="22:92" x14ac:dyDescent="0.65">
      <c r="AB631" s="8"/>
      <c r="AH631" s="1"/>
      <c r="AI631" s="73"/>
      <c r="AJ631" s="1"/>
      <c r="AK631" s="1"/>
      <c r="AL631" s="35"/>
      <c r="AM631" s="35"/>
      <c r="AN631" s="1"/>
      <c r="AO631" s="1"/>
      <c r="AP631" s="1"/>
      <c r="AQ631" s="1"/>
      <c r="AR631" s="35"/>
      <c r="AS631" s="5"/>
      <c r="AT631" s="35"/>
      <c r="AU631" s="35"/>
      <c r="AV631" s="35"/>
      <c r="AW631" s="35"/>
      <c r="AX631" s="35"/>
      <c r="AY631" s="35"/>
      <c r="AZ631" s="35"/>
      <c r="BA631" s="35"/>
      <c r="BB631" s="35"/>
      <c r="BC631" s="35"/>
      <c r="BD631" s="35"/>
      <c r="BE631" s="35"/>
      <c r="BF631" s="35"/>
      <c r="BG631" s="35"/>
      <c r="BH631" s="35"/>
      <c r="BI631" s="35"/>
      <c r="BJ631" s="35"/>
      <c r="BK631" s="35"/>
      <c r="BL631" s="29"/>
      <c r="BM631" s="29"/>
      <c r="BN631" s="29"/>
      <c r="BO631" s="29"/>
      <c r="BP631" s="29"/>
      <c r="BQ631" s="29"/>
      <c r="BR631" s="29"/>
      <c r="BS631" s="29"/>
      <c r="BT631" s="29"/>
      <c r="BU631" s="29"/>
      <c r="BV631" s="29"/>
      <c r="BW631" s="29"/>
      <c r="BX631" s="29"/>
      <c r="BY631" s="29"/>
      <c r="BZ631" s="29"/>
      <c r="CA631" s="29"/>
      <c r="CB631" s="29"/>
      <c r="CC631" s="29"/>
      <c r="CD631" s="35"/>
      <c r="CE631" s="35"/>
      <c r="CF631" s="35"/>
      <c r="CG631" s="35"/>
      <c r="CH631" s="35"/>
      <c r="CI631" s="35"/>
      <c r="CJ631" s="35"/>
      <c r="CK631" s="35"/>
      <c r="CL631" s="35"/>
      <c r="CM631" s="35"/>
      <c r="CN631" s="35"/>
    </row>
    <row r="632" spans="22:92" x14ac:dyDescent="0.65">
      <c r="AB632" s="8"/>
      <c r="AH632" s="1"/>
      <c r="AI632" s="73"/>
      <c r="AJ632" s="1"/>
      <c r="AK632" s="1"/>
      <c r="AL632" s="35"/>
      <c r="AM632" s="35"/>
      <c r="AN632" s="1"/>
      <c r="AO632" s="1"/>
      <c r="AP632" s="1"/>
      <c r="AQ632" s="1"/>
      <c r="AR632" s="35"/>
      <c r="AS632" s="5"/>
      <c r="AT632" s="35"/>
      <c r="AU632" s="35"/>
      <c r="AV632" s="35"/>
      <c r="AW632" s="35"/>
      <c r="AX632" s="35"/>
      <c r="AY632" s="35"/>
      <c r="AZ632" s="35"/>
      <c r="BA632" s="35"/>
      <c r="BB632" s="35"/>
      <c r="BC632" s="35"/>
      <c r="BD632" s="35"/>
      <c r="BE632" s="35"/>
      <c r="BF632" s="35"/>
      <c r="BG632" s="35"/>
      <c r="BH632" s="35"/>
      <c r="BI632" s="35"/>
      <c r="BJ632" s="35"/>
      <c r="BK632" s="35"/>
      <c r="BL632" s="29"/>
      <c r="BM632" s="29"/>
      <c r="BN632" s="29"/>
      <c r="BO632" s="29"/>
      <c r="BP632" s="29"/>
      <c r="BQ632" s="29"/>
      <c r="BR632" s="29"/>
      <c r="BS632" s="29"/>
      <c r="BT632" s="29"/>
      <c r="BU632" s="29"/>
      <c r="BV632" s="29"/>
      <c r="BW632" s="29"/>
      <c r="BX632" s="29"/>
      <c r="BY632" s="29"/>
      <c r="BZ632" s="29"/>
      <c r="CA632" s="29"/>
      <c r="CB632" s="29"/>
      <c r="CC632" s="29"/>
      <c r="CD632" s="35"/>
      <c r="CE632" s="35"/>
      <c r="CF632" s="35"/>
      <c r="CG632" s="35"/>
      <c r="CH632" s="35"/>
      <c r="CI632" s="35"/>
      <c r="CJ632" s="35"/>
      <c r="CK632" s="35"/>
      <c r="CL632" s="35"/>
      <c r="CM632" s="35"/>
      <c r="CN632" s="35"/>
    </row>
    <row r="633" spans="22:92" x14ac:dyDescent="0.65">
      <c r="AB633" s="8"/>
      <c r="AH633" s="1"/>
      <c r="AI633" s="73"/>
      <c r="AJ633" s="1"/>
      <c r="AK633" s="1"/>
      <c r="AL633" s="35"/>
      <c r="AM633" s="35"/>
      <c r="AN633" s="1"/>
      <c r="AO633" s="1"/>
      <c r="AP633" s="1"/>
      <c r="AQ633" s="1"/>
      <c r="AR633" s="35"/>
      <c r="AS633" s="5"/>
      <c r="AT633" s="35"/>
      <c r="AU633" s="35"/>
      <c r="AV633" s="35"/>
      <c r="AW633" s="35"/>
      <c r="AX633" s="35"/>
      <c r="AY633" s="35"/>
      <c r="AZ633" s="35"/>
      <c r="BA633" s="35"/>
      <c r="BB633" s="35"/>
      <c r="BC633" s="35"/>
      <c r="BD633" s="35"/>
      <c r="BE633" s="35"/>
      <c r="BF633" s="35"/>
      <c r="BG633" s="35"/>
      <c r="BH633" s="35"/>
      <c r="BI633" s="35"/>
      <c r="BJ633" s="35"/>
      <c r="BK633" s="35"/>
      <c r="BL633" s="29"/>
      <c r="BM633" s="29"/>
      <c r="BN633" s="29"/>
      <c r="BO633" s="29"/>
      <c r="BP633" s="29"/>
      <c r="BQ633" s="29"/>
      <c r="BR633" s="29"/>
      <c r="BS633" s="29"/>
      <c r="BT633" s="29"/>
      <c r="BU633" s="29"/>
      <c r="BV633" s="29"/>
      <c r="BW633" s="29"/>
      <c r="BX633" s="29"/>
      <c r="BY633" s="29"/>
      <c r="BZ633" s="29"/>
      <c r="CA633" s="29"/>
      <c r="CB633" s="29"/>
      <c r="CC633" s="29"/>
      <c r="CD633" s="35"/>
      <c r="CE633" s="35"/>
      <c r="CF633" s="35"/>
      <c r="CG633" s="35"/>
      <c r="CH633" s="35"/>
      <c r="CI633" s="35"/>
      <c r="CJ633" s="35"/>
      <c r="CK633" s="35"/>
      <c r="CL633" s="35"/>
      <c r="CM633" s="35"/>
      <c r="CN633" s="35"/>
    </row>
    <row r="634" spans="22:92" x14ac:dyDescent="0.65">
      <c r="AB634" s="8"/>
      <c r="AH634" s="1"/>
      <c r="AI634" s="73"/>
      <c r="AJ634" s="1"/>
      <c r="AK634" s="1"/>
      <c r="AL634" s="35"/>
      <c r="AM634" s="35"/>
      <c r="AN634" s="1"/>
      <c r="AO634" s="1"/>
      <c r="AP634" s="1"/>
      <c r="AQ634" s="1"/>
      <c r="AR634" s="35"/>
      <c r="AS634" s="35"/>
      <c r="AT634" s="35"/>
      <c r="AU634" s="35"/>
      <c r="AV634" s="35"/>
      <c r="AW634" s="35"/>
      <c r="AX634" s="35"/>
      <c r="AY634" s="35"/>
      <c r="AZ634" s="35"/>
      <c r="BA634" s="35"/>
      <c r="BB634" s="35"/>
      <c r="BC634" s="35"/>
      <c r="BD634" s="35"/>
      <c r="BE634" s="35"/>
      <c r="BF634" s="35"/>
      <c r="BG634" s="35"/>
      <c r="BH634" s="35"/>
      <c r="BI634" s="35"/>
      <c r="BJ634" s="35"/>
      <c r="BK634" s="35"/>
      <c r="BL634" s="29"/>
      <c r="BM634" s="29"/>
      <c r="BN634" s="29"/>
      <c r="BO634" s="29"/>
      <c r="BP634" s="29"/>
      <c r="BQ634" s="29"/>
      <c r="BR634" s="29"/>
      <c r="BS634" s="29"/>
      <c r="BT634" s="29"/>
      <c r="BU634" s="29"/>
      <c r="BV634" s="29"/>
      <c r="BW634" s="29"/>
      <c r="BX634" s="29"/>
      <c r="BY634" s="29"/>
      <c r="BZ634" s="29"/>
      <c r="CA634" s="29"/>
      <c r="CB634" s="29"/>
      <c r="CC634" s="29"/>
      <c r="CD634" s="35"/>
      <c r="CE634" s="35"/>
      <c r="CF634" s="35"/>
      <c r="CG634" s="35"/>
      <c r="CH634" s="35"/>
      <c r="CI634" s="35"/>
      <c r="CJ634" s="35"/>
      <c r="CK634" s="35"/>
      <c r="CL634" s="35"/>
      <c r="CM634" s="35"/>
      <c r="CN634" s="35"/>
    </row>
    <row r="635" spans="22:92" x14ac:dyDescent="0.65">
      <c r="AB635" s="8"/>
      <c r="AH635" s="1"/>
      <c r="AI635" s="73"/>
      <c r="AJ635" s="1"/>
      <c r="AK635" s="1"/>
      <c r="AL635" s="35"/>
      <c r="AM635" s="35"/>
      <c r="AN635" s="1"/>
      <c r="AO635" s="1"/>
      <c r="AP635" s="1"/>
      <c r="AQ635" s="1"/>
      <c r="AR635" s="35"/>
      <c r="AS635" s="35"/>
      <c r="AT635" s="35"/>
      <c r="AU635" s="35"/>
      <c r="AV635" s="35"/>
      <c r="AW635" s="35"/>
      <c r="AX635" s="35"/>
      <c r="AY635" s="35"/>
      <c r="AZ635" s="35"/>
      <c r="BA635" s="35"/>
      <c r="BB635" s="35"/>
      <c r="BC635" s="35"/>
      <c r="BD635" s="35"/>
      <c r="BE635" s="35"/>
      <c r="BF635" s="35"/>
      <c r="BG635" s="35"/>
      <c r="BH635" s="35"/>
      <c r="BI635" s="35"/>
      <c r="BJ635" s="35"/>
      <c r="BK635" s="35"/>
      <c r="BL635" s="29"/>
      <c r="BM635" s="29"/>
      <c r="BN635" s="29"/>
      <c r="BO635" s="29"/>
      <c r="BP635" s="29"/>
      <c r="BQ635" s="29"/>
      <c r="BR635" s="29"/>
      <c r="BS635" s="29"/>
      <c r="BT635" s="29"/>
      <c r="BU635" s="29"/>
      <c r="BV635" s="29"/>
      <c r="BW635" s="29"/>
      <c r="BX635" s="29"/>
      <c r="BY635" s="29"/>
      <c r="BZ635" s="29"/>
      <c r="CA635" s="29"/>
      <c r="CB635" s="29"/>
      <c r="CC635" s="29"/>
      <c r="CD635" s="35"/>
      <c r="CE635" s="35"/>
      <c r="CF635" s="35"/>
      <c r="CG635" s="35"/>
      <c r="CH635" s="35"/>
      <c r="CI635" s="35"/>
      <c r="CJ635" s="35"/>
      <c r="CK635" s="35"/>
      <c r="CL635" s="35"/>
      <c r="CM635" s="35"/>
      <c r="CN635" s="35"/>
    </row>
    <row r="636" spans="22:92" x14ac:dyDescent="0.65">
      <c r="V636" s="1"/>
    </row>
    <row r="637" spans="22:92" x14ac:dyDescent="0.65">
      <c r="V637" s="1"/>
    </row>
    <row r="638" spans="22:92" x14ac:dyDescent="0.65">
      <c r="V638" s="1"/>
    </row>
    <row r="639" spans="22:92" x14ac:dyDescent="0.65">
      <c r="V639" s="1"/>
    </row>
  </sheetData>
  <mergeCells count="47">
    <mergeCell ref="M14:V14"/>
    <mergeCell ref="Y14:Z14"/>
    <mergeCell ref="AB39:AC39"/>
    <mergeCell ref="AB40:AC40"/>
    <mergeCell ref="AB41:AC41"/>
    <mergeCell ref="AB42:AC42"/>
    <mergeCell ref="AB43:AC43"/>
    <mergeCell ref="AH39:AI39"/>
    <mergeCell ref="AH40:AI40"/>
    <mergeCell ref="AH41:AI41"/>
    <mergeCell ref="AH42:AI42"/>
    <mergeCell ref="AH43:AI43"/>
    <mergeCell ref="AN39:AO39"/>
    <mergeCell ref="AN40:AO40"/>
    <mergeCell ref="AN41:AO41"/>
    <mergeCell ref="AN42:AO42"/>
    <mergeCell ref="AN43:AO43"/>
    <mergeCell ref="AT39:AU39"/>
    <mergeCell ref="AT40:AU40"/>
    <mergeCell ref="AT41:AU41"/>
    <mergeCell ref="AT42:AU42"/>
    <mergeCell ref="AT43:AU43"/>
    <mergeCell ref="AZ39:BA39"/>
    <mergeCell ref="AZ40:BA40"/>
    <mergeCell ref="AZ41:BA41"/>
    <mergeCell ref="AZ42:BA42"/>
    <mergeCell ref="AZ43:BA43"/>
    <mergeCell ref="BF39:BG39"/>
    <mergeCell ref="BF40:BG40"/>
    <mergeCell ref="BF41:BG41"/>
    <mergeCell ref="BF42:BG42"/>
    <mergeCell ref="BF43:BG43"/>
    <mergeCell ref="BL39:BM39"/>
    <mergeCell ref="BL40:BM40"/>
    <mergeCell ref="BL41:BM41"/>
    <mergeCell ref="BL42:BM42"/>
    <mergeCell ref="BL43:BM43"/>
    <mergeCell ref="BR39:BS39"/>
    <mergeCell ref="BR40:BS40"/>
    <mergeCell ref="BR41:BS41"/>
    <mergeCell ref="BR42:BS42"/>
    <mergeCell ref="BR43:BS43"/>
    <mergeCell ref="BX39:BY39"/>
    <mergeCell ref="BX40:BY40"/>
    <mergeCell ref="BX41:BY41"/>
    <mergeCell ref="BX42:BY42"/>
    <mergeCell ref="BX43:BY43"/>
  </mergeCells>
  <phoneticPr fontId="2"/>
  <conditionalFormatting sqref="CM47:CM424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hyperlinks>
    <hyperlink ref="B13" r:id="rId1" xr:uid="{C92E103D-9A9F-4448-8411-712EA4B19A7A}"/>
  </hyperlinks>
  <pageMargins left="0.7" right="0.7" top="0.75" bottom="0.75" header="0.3" footer="0.3"/>
  <pageSetup paperSize="9" scale="12" fitToHeight="0" orientation="landscape" horizontalDpi="4294967293" verticalDpi="9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合成波のつくり方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skimu</dc:creator>
  <cp:lastModifiedBy>skimu</cp:lastModifiedBy>
  <cp:lastPrinted>2021-05-03T07:30:14Z</cp:lastPrinted>
  <dcterms:created xsi:type="dcterms:W3CDTF">2020-04-06T02:38:05Z</dcterms:created>
  <dcterms:modified xsi:type="dcterms:W3CDTF">2021-06-06T20:00:59Z</dcterms:modified>
</cp:coreProperties>
</file>